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always" codeName="ThisWorkbook" defaultThemeVersion="124226"/>
  <mc:AlternateContent xmlns:mc="http://schemas.openxmlformats.org/markup-compatibility/2006">
    <mc:Choice Requires="x15">
      <x15ac:absPath xmlns:x15ac="http://schemas.microsoft.com/office/spreadsheetml/2010/11/ac" url="Z:\11C.12 Captación, producción y difusión de la información estadística\2. Boletines Estadísticos\Banca Múltiple\2025\08 agosto\3. Boletín estadístico\"/>
    </mc:Choice>
  </mc:AlternateContent>
  <xr:revisionPtr revIDLastSave="0" documentId="13_ncr:1_{01EF2A12-63ED-478B-8417-0973628A94BC}" xr6:coauthVersionLast="47" xr6:coauthVersionMax="47" xr10:uidLastSave="{00000000-0000-0000-0000-000000000000}"/>
  <bookViews>
    <workbookView xWindow="22932" yWindow="-108" windowWidth="23256" windowHeight="12576" tabRatio="915" xr2:uid="{00000000-000D-0000-FFFF-FFFF00000000}"/>
  </bookViews>
  <sheets>
    <sheet name="Portada" sheetId="105" r:id="rId1"/>
    <sheet name="Nota" sheetId="104" r:id="rId2"/>
    <sheet name="Índice" sheetId="96" r:id="rId3"/>
    <sheet name="Presentación" sheetId="97" r:id="rId4"/>
    <sheet name="Portadilla I" sheetId="98" r:id="rId5"/>
    <sheet name="Art_121" sheetId="136" r:id="rId6"/>
    <sheet name="Ficha Técnica" sheetId="141" r:id="rId7"/>
    <sheet name="Evaluación Calidad" sheetId="142" r:id="rId8"/>
    <sheet name="Evaluación Calidad Grupos" sheetId="143" r:id="rId9"/>
    <sheet name="Evaluación Calidad Detallada" sheetId="144"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5">Art_121!$B$1:$F$66</definedName>
    <definedName name="_xlnm.Print_Area" localSheetId="29">CaptRec!$B$5:$Q$61</definedName>
    <definedName name="_xlnm.Print_Area" localSheetId="24">'CCCAdq BiMu'!$B$5:$N$60</definedName>
    <definedName name="_xlnm.Print_Area" localSheetId="23">CCCAut!$B$5:$N$60</definedName>
    <definedName name="_xlnm.Print_Area" localSheetId="26">CCCMicro!$B$5:$N$60</definedName>
    <definedName name="_xlnm.Print_Area" localSheetId="21">CCCN!$B$5:$N$60</definedName>
    <definedName name="_xlnm.Print_Area" localSheetId="27">CCCnrO!$B$5:$N$60</definedName>
    <definedName name="_xlnm.Print_Area" localSheetId="22">CCCnrP!$B$5:$N$60</definedName>
    <definedName name="_xlnm.Print_Area" localSheetId="19">CCCT!$B$5:$N$60</definedName>
    <definedName name="_xlnm.Print_Area" localSheetId="20">CCCTC!$B$5:$N$60</definedName>
    <definedName name="_xlnm.Print_Area" localSheetId="14">CCE!$B$5:$N$60</definedName>
    <definedName name="_xlnm.Print_Area" localSheetId="15">CCEF!$B$5:$N$60</definedName>
    <definedName name="_xlnm.Print_Area" localSheetId="17">'CCG EyM'!$B$5:$H$60</definedName>
    <definedName name="_xlnm.Print_Area" localSheetId="18">'CCG OG'!$B$5:$H$60</definedName>
    <definedName name="_xlnm.Print_Area" localSheetId="16">CCGT!$B$5:$N$60</definedName>
    <definedName name="_xlnm.Print_Area" localSheetId="25">CCOAC!$B$5:$N$60</definedName>
    <definedName name="_xlnm.Print_Area" localSheetId="13">CCT!$B$5:$N$60</definedName>
    <definedName name="_xlnm.Print_Area" localSheetId="28">CCV!$B$5:$N$60</definedName>
    <definedName name="_xlnm.Print_Area" localSheetId="32">'EF Resumen'!$B$6:$AZ$185</definedName>
    <definedName name="_xlnm.Print_Area" localSheetId="7">'Evaluación Calidad'!$A$1:$L$65</definedName>
    <definedName name="_xlnm.Print_Area" localSheetId="9">'Evaluación Calidad Detallada'!$A$1:$U$63</definedName>
    <definedName name="_xlnm.Print_Area" localSheetId="12">Indicadores!$B$5:$H$63</definedName>
    <definedName name="_xlnm.Print_Area" localSheetId="2">Índice!$A$1:$C$37</definedName>
    <definedName name="_xlnm.Print_Area" localSheetId="1">Nota!$A$1:$C$34</definedName>
    <definedName name="_xlnm.Print_Area" localSheetId="11">'Pm2'!$B$5:$AL$60</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5">#REF!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13" i="144" l="1"/>
  <c r="T113" i="144" s="1"/>
  <c r="D112" i="144"/>
  <c r="C112" i="144"/>
  <c r="T112" i="144" s="1"/>
  <c r="G111" i="144"/>
  <c r="D111" i="144"/>
  <c r="C111" i="144"/>
  <c r="T111" i="144" s="1"/>
  <c r="H110" i="144"/>
  <c r="G110" i="144"/>
  <c r="D110" i="144"/>
  <c r="C110" i="144"/>
  <c r="T110" i="144" s="1"/>
  <c r="J109" i="144"/>
  <c r="H109" i="144"/>
  <c r="G109" i="144"/>
  <c r="D109" i="144"/>
  <c r="C109" i="144"/>
  <c r="T109" i="144" s="1"/>
  <c r="K108" i="144"/>
  <c r="J108" i="144"/>
  <c r="H108" i="144"/>
  <c r="G108" i="144"/>
  <c r="D108" i="144"/>
  <c r="C108" i="144"/>
  <c r="T108" i="144" s="1"/>
  <c r="M107" i="144"/>
  <c r="K107" i="144"/>
  <c r="J107" i="144"/>
  <c r="H107" i="144"/>
  <c r="G107" i="144"/>
  <c r="C107" i="144"/>
  <c r="D107" i="144" s="1"/>
  <c r="N106" i="144"/>
  <c r="M106" i="144"/>
  <c r="K106" i="144"/>
  <c r="J106" i="144"/>
  <c r="H106" i="144"/>
  <c r="D106" i="144"/>
  <c r="C106" i="144"/>
  <c r="G106" i="144" s="1"/>
  <c r="P105" i="144"/>
  <c r="N105" i="144"/>
  <c r="M105" i="144"/>
  <c r="K105" i="144"/>
  <c r="J105" i="144"/>
  <c r="H105" i="144"/>
  <c r="G105" i="144"/>
  <c r="D105" i="144"/>
  <c r="C105" i="144"/>
  <c r="T105" i="144" s="1"/>
  <c r="Q104" i="144"/>
  <c r="P104" i="144"/>
  <c r="N104" i="144"/>
  <c r="M104" i="144"/>
  <c r="K104" i="144"/>
  <c r="J104" i="144"/>
  <c r="H104" i="144"/>
  <c r="G104" i="144"/>
  <c r="D104" i="144"/>
  <c r="C104" i="144"/>
  <c r="T104" i="144" s="1"/>
  <c r="S103" i="144"/>
  <c r="Q103" i="144"/>
  <c r="P103" i="144"/>
  <c r="N103" i="144"/>
  <c r="M103" i="144"/>
  <c r="K103" i="144"/>
  <c r="J103" i="144"/>
  <c r="H103" i="144"/>
  <c r="G103" i="144"/>
  <c r="D103" i="144"/>
  <c r="C103" i="144"/>
  <c r="T103" i="144" s="1"/>
  <c r="T102" i="144"/>
  <c r="S102" i="144"/>
  <c r="Q102" i="144"/>
  <c r="P102" i="144"/>
  <c r="N102" i="144"/>
  <c r="M102" i="144"/>
  <c r="K102" i="144"/>
  <c r="J102" i="144"/>
  <c r="H102" i="144"/>
  <c r="G102" i="144"/>
  <c r="D102" i="144"/>
  <c r="C102" i="144"/>
  <c r="B102" i="144"/>
  <c r="T101" i="144"/>
  <c r="S101" i="144"/>
  <c r="Q101" i="144"/>
  <c r="P101" i="144"/>
  <c r="C101" i="144"/>
  <c r="N101" i="144" s="1"/>
  <c r="B101" i="144"/>
  <c r="C133" i="142"/>
  <c r="K133" i="142" s="1"/>
  <c r="H132" i="142"/>
  <c r="D132" i="142"/>
  <c r="C132" i="142"/>
  <c r="B132" i="142" s="1"/>
  <c r="G131" i="142"/>
  <c r="C131" i="142"/>
  <c r="K131" i="142" s="1"/>
  <c r="K130" i="142"/>
  <c r="H130" i="142"/>
  <c r="G130" i="142"/>
  <c r="C130" i="142"/>
  <c r="D130" i="142" s="1"/>
  <c r="C129" i="142"/>
  <c r="K129" i="142" s="1"/>
  <c r="K128" i="142"/>
  <c r="J128" i="142"/>
  <c r="G128" i="142"/>
  <c r="C128" i="142"/>
  <c r="H128" i="142" s="1"/>
  <c r="B128" i="142"/>
  <c r="G127" i="142"/>
  <c r="C127" i="142"/>
  <c r="B127" i="142" s="1"/>
  <c r="J126" i="142"/>
  <c r="G126" i="142"/>
  <c r="D126" i="142"/>
  <c r="C126" i="142"/>
  <c r="K126" i="142" s="1"/>
  <c r="B126" i="142"/>
  <c r="J125" i="142"/>
  <c r="G125" i="142"/>
  <c r="D125" i="142"/>
  <c r="C125" i="142"/>
  <c r="K125" i="142" s="1"/>
  <c r="B125" i="142"/>
  <c r="J124" i="142"/>
  <c r="H124" i="142"/>
  <c r="G124" i="142"/>
  <c r="D124" i="142"/>
  <c r="C124" i="142"/>
  <c r="K124" i="142" s="1"/>
  <c r="B124" i="142"/>
  <c r="J123" i="142"/>
  <c r="H123" i="142"/>
  <c r="G123" i="142"/>
  <c r="D123" i="142"/>
  <c r="C123" i="142"/>
  <c r="K123" i="142" s="1"/>
  <c r="B123" i="142"/>
  <c r="K122" i="142"/>
  <c r="J122" i="142"/>
  <c r="H122" i="142"/>
  <c r="G122" i="142"/>
  <c r="D122" i="142"/>
  <c r="C122" i="142"/>
  <c r="B122" i="142"/>
  <c r="C121" i="142"/>
  <c r="K121" i="142" s="1"/>
  <c r="K120" i="142"/>
  <c r="H120" i="142"/>
  <c r="D120" i="142"/>
  <c r="C120" i="142"/>
  <c r="B120" i="142" s="1"/>
  <c r="G119" i="142"/>
  <c r="C119" i="142"/>
  <c r="K119" i="142" s="1"/>
  <c r="K118" i="142"/>
  <c r="H118" i="142"/>
  <c r="G118" i="142"/>
  <c r="C118" i="142"/>
  <c r="D118" i="142" s="1"/>
  <c r="J117" i="142"/>
  <c r="C117" i="142"/>
  <c r="K117" i="142" s="1"/>
  <c r="K116" i="142"/>
  <c r="J116" i="142"/>
  <c r="G116" i="142"/>
  <c r="C116" i="142"/>
  <c r="H116" i="142" s="1"/>
  <c r="B116" i="142"/>
  <c r="C115" i="142"/>
  <c r="B115" i="142" s="1"/>
  <c r="J114" i="142"/>
  <c r="D114" i="142"/>
  <c r="C114" i="142"/>
  <c r="K114" i="142" s="1"/>
  <c r="B114" i="142"/>
  <c r="J113" i="142"/>
  <c r="G113" i="142"/>
  <c r="D113" i="142"/>
  <c r="C113" i="142"/>
  <c r="K113" i="142" s="1"/>
  <c r="B113" i="142"/>
  <c r="J112" i="142"/>
  <c r="H112" i="142"/>
  <c r="G112" i="142"/>
  <c r="D112" i="142"/>
  <c r="C112" i="142"/>
  <c r="K112" i="142" s="1"/>
  <c r="B112" i="142"/>
  <c r="J111" i="142"/>
  <c r="H111" i="142"/>
  <c r="G111" i="142"/>
  <c r="D111" i="142"/>
  <c r="C111" i="142"/>
  <c r="K111" i="142" s="1"/>
  <c r="B111" i="142"/>
  <c r="K110" i="142"/>
  <c r="J110" i="142"/>
  <c r="H110" i="142"/>
  <c r="G110" i="142"/>
  <c r="D110" i="142"/>
  <c r="C110" i="142"/>
  <c r="B110" i="142"/>
  <c r="C109" i="142"/>
  <c r="K109" i="142" s="1"/>
  <c r="K108" i="142"/>
  <c r="H108" i="142"/>
  <c r="D108" i="142"/>
  <c r="C108" i="142"/>
  <c r="B108" i="142" s="1"/>
  <c r="G107" i="142"/>
  <c r="C107" i="142"/>
  <c r="K107" i="142" s="1"/>
  <c r="K106" i="142"/>
  <c r="H106" i="142"/>
  <c r="C106" i="142"/>
  <c r="G106" i="142" s="1"/>
  <c r="J105" i="142"/>
  <c r="C105" i="142"/>
  <c r="K105" i="142" s="1"/>
  <c r="K104" i="142"/>
  <c r="C104" i="142"/>
  <c r="J104" i="142" s="1"/>
  <c r="B104" i="142"/>
  <c r="C103" i="142"/>
  <c r="B103" i="142" s="1"/>
  <c r="J102" i="142"/>
  <c r="G102" i="142"/>
  <c r="D102" i="142"/>
  <c r="C102" i="142"/>
  <c r="K102" i="142" s="1"/>
  <c r="B102" i="142"/>
  <c r="J101" i="142"/>
  <c r="G101" i="142"/>
  <c r="D101" i="142"/>
  <c r="C101" i="142"/>
  <c r="K101" i="142" s="1"/>
  <c r="B101" i="142"/>
  <c r="D101" i="144" l="1"/>
  <c r="B103" i="144"/>
  <c r="S104" i="144"/>
  <c r="Q105" i="144"/>
  <c r="P106" i="144"/>
  <c r="N107" i="144"/>
  <c r="M108" i="144"/>
  <c r="K109" i="144"/>
  <c r="J110" i="144"/>
  <c r="H111" i="144"/>
  <c r="G112" i="144"/>
  <c r="D113" i="144"/>
  <c r="G101" i="144"/>
  <c r="B104" i="144"/>
  <c r="S105" i="144"/>
  <c r="Q106" i="144"/>
  <c r="P107" i="144"/>
  <c r="N108" i="144"/>
  <c r="M109" i="144"/>
  <c r="K110" i="144"/>
  <c r="J111" i="144"/>
  <c r="H112" i="144"/>
  <c r="G113" i="144"/>
  <c r="H101" i="144"/>
  <c r="B105" i="144"/>
  <c r="S106" i="144"/>
  <c r="Q107" i="144"/>
  <c r="P108" i="144"/>
  <c r="N109" i="144"/>
  <c r="M110" i="144"/>
  <c r="K111" i="144"/>
  <c r="J112" i="144"/>
  <c r="H113" i="144"/>
  <c r="J101" i="144"/>
  <c r="B106" i="144"/>
  <c r="T106" i="144"/>
  <c r="S107" i="144"/>
  <c r="Q108" i="144"/>
  <c r="P109" i="144"/>
  <c r="N110" i="144"/>
  <c r="M111" i="144"/>
  <c r="K112" i="144"/>
  <c r="J113" i="144"/>
  <c r="K101" i="144"/>
  <c r="B107" i="144"/>
  <c r="T107" i="144"/>
  <c r="S108" i="144"/>
  <c r="Q109" i="144"/>
  <c r="P110" i="144"/>
  <c r="N111" i="144"/>
  <c r="M112" i="144"/>
  <c r="K113" i="144"/>
  <c r="M101" i="144"/>
  <c r="B108" i="144"/>
  <c r="S109" i="144"/>
  <c r="Q110" i="144"/>
  <c r="P111" i="144"/>
  <c r="N112" i="144"/>
  <c r="M113" i="144"/>
  <c r="B109" i="144"/>
  <c r="S110" i="144"/>
  <c r="Q111" i="144"/>
  <c r="P112" i="144"/>
  <c r="N113" i="144"/>
  <c r="B110" i="144"/>
  <c r="S111" i="144"/>
  <c r="Q112" i="144"/>
  <c r="P113" i="144"/>
  <c r="B111" i="144"/>
  <c r="S112" i="144"/>
  <c r="Q113" i="144"/>
  <c r="B112" i="144"/>
  <c r="S113" i="144"/>
  <c r="B113" i="144"/>
  <c r="H101" i="142"/>
  <c r="D103" i="142"/>
  <c r="B105" i="142"/>
  <c r="J106" i="142"/>
  <c r="G108" i="142"/>
  <c r="H113" i="142"/>
  <c r="D115" i="142"/>
  <c r="B117" i="142"/>
  <c r="J118" i="142"/>
  <c r="G120" i="142"/>
  <c r="H125" i="142"/>
  <c r="D127" i="142"/>
  <c r="B129" i="142"/>
  <c r="J130" i="142"/>
  <c r="G132" i="142"/>
  <c r="G115" i="142"/>
  <c r="G103" i="142"/>
  <c r="H103" i="142"/>
  <c r="D105" i="142"/>
  <c r="B107" i="142"/>
  <c r="J108" i="142"/>
  <c r="H115" i="142"/>
  <c r="D117" i="142"/>
  <c r="B119" i="142"/>
  <c r="J120" i="142"/>
  <c r="H127" i="142"/>
  <c r="D129" i="142"/>
  <c r="B131" i="142"/>
  <c r="J132" i="142"/>
  <c r="J103" i="142"/>
  <c r="G105" i="142"/>
  <c r="J127" i="142"/>
  <c r="G129" i="142"/>
  <c r="K132" i="142"/>
  <c r="J115" i="142"/>
  <c r="G117" i="142"/>
  <c r="K103" i="142"/>
  <c r="H105" i="142"/>
  <c r="D107" i="142"/>
  <c r="B109" i="142"/>
  <c r="K115" i="142"/>
  <c r="H117" i="142"/>
  <c r="D119" i="142"/>
  <c r="B121" i="142"/>
  <c r="K127" i="142"/>
  <c r="H129" i="142"/>
  <c r="D131" i="142"/>
  <c r="B133" i="142"/>
  <c r="J129" i="142"/>
  <c r="G114" i="142"/>
  <c r="H119" i="142"/>
  <c r="D121" i="142"/>
  <c r="H131" i="142"/>
  <c r="D133" i="142"/>
  <c r="H107" i="142"/>
  <c r="D109" i="142"/>
  <c r="H102" i="142"/>
  <c r="D104" i="142"/>
  <c r="B106" i="142"/>
  <c r="J107" i="142"/>
  <c r="G109" i="142"/>
  <c r="H114" i="142"/>
  <c r="D116" i="142"/>
  <c r="B118" i="142"/>
  <c r="J119" i="142"/>
  <c r="G121" i="142"/>
  <c r="H126" i="142"/>
  <c r="D128" i="142"/>
  <c r="B130" i="142"/>
  <c r="J131" i="142"/>
  <c r="G133" i="142"/>
  <c r="H133" i="142"/>
  <c r="H121" i="142"/>
  <c r="H104" i="142"/>
  <c r="D106" i="142"/>
  <c r="J109" i="142"/>
  <c r="J121" i="142"/>
  <c r="J133" i="142"/>
  <c r="G104" i="142"/>
  <c r="H109" i="142"/>
  <c r="G6" i="22" l="1"/>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<sst xmlns="http://schemas.openxmlformats.org/spreadsheetml/2006/main" count="7548" uniqueCount="482">
  <si>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</si>
  <si>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</si>
  <si>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</si>
  <si>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</si>
  <si>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</si>
  <si>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</si>
  <si>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</si>
  <si>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</si>
  <si>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</si>
  <si>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</si>
  <si>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</si>
  <si>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</si>
  <si>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</si>
  <si>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</si>
  <si>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</si>
  <si>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</si>
  <si>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</si>
  <si>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</si>
  <si>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</si>
  <si>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</si>
  <si>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</si>
  <si>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</si>
  <si>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</si>
  <si>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</si>
  <si>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</si>
  <si>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</si>
  <si>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</si>
  <si>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</si>
  <si>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</si>
  <si>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</si>
  <si>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</si>
  <si>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</si>
  <si>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</si>
  <si>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Autofin</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</si>
  <si>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</si>
  <si>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</si>
  <si>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</si>
  <si>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</si>
  <si>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</si>
  <si>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</si>
  <si>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</si>
  <si>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</si>
  <si>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</si>
  <si>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</si>
  <si>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</si>
  <si>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</si>
  <si>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</si>
  <si>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</si>
  <si>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</si>
  <si>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</si>
  <si>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</si>
  <si>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</si>
  <si>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</si>
  <si>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</si>
  <si>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</si>
  <si>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</si>
  <si>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</si>
  <si>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</si>
  <si>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</si>
  <si>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</si>
  <si>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</si>
  <si>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</si>
  <si>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</si>
  <si>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</si>
  <si>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</si>
  <si>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</si>
  <si>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</si>
  <si>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</si>
  <si>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</si>
  <si>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</si>
  <si>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</si>
  <si>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</si>
  <si>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</si>
  <si>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</si>
  <si>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</si>
  <si>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</si>
  <si>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</si>
  <si>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</si>
  <si>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</si>
  <si>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</si>
  <si>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</si>
  <si>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</si>
  <si>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</si>
  <si>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</si>
  <si>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</si>
  <si>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</si>
  <si>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</si>
  <si>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</si>
  <si>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</si>
  <si>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</si>
  <si>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</si>
  <si>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</si>
  <si>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</si>
  <si>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</si>
  <si>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</si>
  <si>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</si>
  <si>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</si>
  <si>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</si>
  <si>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</si>
  <si>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</si>
  <si>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</si>
  <si>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</si>
  <si>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</si>
  <si>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</si>
  <si>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</si>
  <si>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</si>
  <si>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</si>
  <si>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</si>
  <si>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</si>
  <si>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</si>
  <si>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</si>
  <si>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</si>
  <si>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</si>
  <si>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</si>
  <si>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</si>
  <si>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</si>
  <si>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</si>
  <si>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</si>
  <si>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</si>
  <si>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</si>
  <si>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</si>
  <si>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</si>
  <si>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</si>
  <si>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</si>
  <si>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</si>
  <si>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</si>
  <si>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</si>
  <si>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</si>
  <si>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</si>
  <si>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</si>
  <si>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</si>
  <si>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</si>
  <si>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</si>
  <si>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</si>
  <si>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</si>
  <si>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</si>
  <si>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</si>
  <si>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</si>
  <si>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</si>
  <si>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</si>
  <si>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</si>
  <si>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</si>
  <si>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</si>
  <si>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</si>
  <si>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</si>
  <si>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</si>
  <si>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</si>
  <si>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</si>
  <si>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</si>
  <si>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</si>
  <si>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</si>
  <si>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</si>
  <si>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</si>
  <si>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</si>
  <si>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</si>
  <si>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</si>
  <si>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</si>
  <si>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</si>
  <si>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</si>
  <si>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</si>
  <si>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</si>
  <si>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</si>
  <si>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</si>
  <si>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</si>
  <si>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</si>
  <si>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</si>
  <si>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</si>
  <si>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</si>
  <si>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</si>
  <si>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</si>
  <si>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</si>
  <si>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</si>
  <si>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</si>
  <si>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</si>
  <si>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</si>
  <si>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</si>
  <si>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</si>
  <si>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</si>
  <si>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</si>
  <si>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</si>
  <si>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</si>
  <si>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</si>
  <si>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</si>
  <si>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</si>
  <si>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</si>
  <si>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</si>
  <si>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</si>
  <si>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</si>
  <si>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</si>
  <si>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</si>
  <si>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</si>
  <si>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</si>
  <si>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</si>
  <si>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</si>
  <si>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</si>
  <si>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</si>
  <si>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</si>
  <si>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</si>
  <si>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</si>
  <si>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</si>
  <si>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</si>
  <si>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</si>
  <si>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</si>
  <si>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</si>
  <si>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</si>
  <si>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</si>
  <si>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</si>
  <si>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</si>
  <si>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</si>
  <si>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</si>
  <si>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</si>
  <si>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</si>
  <si>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</si>
  <si>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</si>
  <si>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</si>
  <si>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</si>
  <si>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</si>
  <si>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</si>
  <si>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</si>
  <si>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</si>
  <si>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</si>
  <si>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</si>
  <si>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</si>
  <si>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</si>
  <si>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</si>
  <si>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</si>
  <si>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</si>
  <si>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</si>
  <si>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</si>
  <si>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</si>
  <si>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</si>
  <si>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</si>
  <si>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</si>
  <si>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</si>
  <si>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</si>
  <si>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</si>
  <si>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</si>
  <si>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Hey Banco</t>
  </si>
  <si>
    <t xml:space="preserve">El presente Boletín Estadístico se elaboró por personal de la Comisión Nacional Bancaria y de Valores (CNBV) con la información correspondiente a agosto de 2025 contenida en los reportes regulatorios que las entidades supervisadas envían a esta Comisión, la cual estuvo disponible a partir del 23 de septiembre de 2025.
</t>
  </si>
  <si>
    <t>Al cierre de agosto de 2025, el sector de Banca Múltiple estuvo integrado por 52 instituciones en operación, dos más que el año anterior, considerando el inicio de operaciones de;  Openbank México, S.A., Institución de Banca Múltiple, Grupo Financiero Santander México el 19 de noviembre de 2024 y de Hey Banco, S.A. Institución de Banca Múltiple, Banregio Grupo Financiero el 12 de febrero de 2025.</t>
  </si>
  <si>
    <t>Enseguida se presenta la información reportada por las 52 instituciones de banca múltiple en operación correspondiente a agosto de 2025,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</si>
  <si>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r>
      <t xml:space="preserve">CCB </t>
    </r>
    <r>
      <rPr>
        <b/>
        <sz val="10"/>
        <rFont val="Noto Sans"/>
        <family val="2"/>
      </rPr>
      <t>2/</t>
    </r>
    <r>
      <rPr>
        <b/>
        <sz val="12"/>
        <rFont val="Noto Sans"/>
        <family val="2"/>
      </rPr>
      <t xml:space="preserve">
% </t>
    </r>
  </si>
  <si>
    <r>
      <t xml:space="preserve">CCF </t>
    </r>
    <r>
      <rPr>
        <b/>
        <sz val="10"/>
        <rFont val="Noto Sans"/>
        <family val="2"/>
      </rPr>
      <t>3/</t>
    </r>
    <r>
      <rPr>
        <b/>
        <sz val="12"/>
        <rFont val="Noto Sans"/>
        <family val="2"/>
      </rPr>
      <t xml:space="preserve">
%</t>
    </r>
  </si>
  <si>
    <r>
      <t xml:space="preserve">ICAP </t>
    </r>
    <r>
      <rPr>
        <b/>
        <sz val="10"/>
        <rFont val="Noto Sans"/>
        <family val="2"/>
      </rPr>
      <t>4/</t>
    </r>
    <r>
      <rPr>
        <b/>
        <sz val="12"/>
        <rFont val="Noto Sans"/>
        <family val="2"/>
      </rPr>
      <t xml:space="preserve">
%</t>
    </r>
  </si>
  <si>
    <r>
      <t xml:space="preserve">Categoría </t>
    </r>
    <r>
      <rPr>
        <b/>
        <sz val="10"/>
        <rFont val="Noto Sans"/>
        <family val="2"/>
      </rPr>
      <t>5/</t>
    </r>
  </si>
  <si>
    <t>1/ Dado a conocer a esta Comisión por el Banco de México el 12 de agosto de 2025, con base en la información entregada por las Instituciones, conforme a lo dispuesto por el artículo 2 Bis y 2 Bis 4 de las Disposiciones.</t>
  </si>
  <si>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agosto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</si>
  <si>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</si>
  <si>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</si>
  <si>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</si>
  <si>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</si>
  <si>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</si>
  <si>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</si>
  <si>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</si>
  <si>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</si>
  <si>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</si>
  <si>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</si>
  <si>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</si>
  <si>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</si>
  <si>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</si>
  <si>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</si>
  <si>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</si>
  <si>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</si>
  <si>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</si>
  <si>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r>
      <t>2. Oportunidad</t>
    </r>
    <r>
      <rPr>
        <b/>
        <vertAlign val="superscript"/>
        <sz val="11"/>
        <color theme="1"/>
        <rFont val="Noto Sans"/>
        <family val="2"/>
      </rPr>
      <t xml:space="preserve"> 1/</t>
    </r>
  </si>
  <si>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</si>
  <si>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2. Calificación final</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</si>
  <si>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</si>
  <si>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</si>
  <si>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</si>
  <si>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</si>
  <si>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</si>
  <si>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</si>
  <si>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</si>
  <si>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xml:space="preserve">Banca Múltiple </t>
  </si>
  <si>
    <t>RANKING</t>
  </si>
  <si>
    <t>CALIFICACIÓN</t>
  </si>
  <si>
    <t>CALIDAD</t>
  </si>
  <si>
    <t>OPORTUNIDAD</t>
  </si>
  <si>
    <t>Citi México (Antes CBM Banco)</t>
  </si>
  <si>
    <t>Ualá</t>
  </si>
  <si>
    <t>040167</t>
  </si>
  <si>
    <t/>
  </si>
  <si>
    <t>G7</t>
  </si>
  <si>
    <t>G-7</t>
  </si>
  <si>
    <t>BANCOS CAMBIARIOS</t>
  </si>
  <si>
    <t>Bancos Cambiarios</t>
  </si>
  <si>
    <t>BANCA DE INVERSIÓN Y OTROS SERVICIOS</t>
  </si>
  <si>
    <t>Banca de Inversión y Otros Servicios</t>
  </si>
  <si>
    <t>COMERCIAL MEDIANO</t>
  </si>
  <si>
    <t>Comercial Mediano</t>
  </si>
  <si>
    <t>COMERCIAL PEQUEÑO</t>
  </si>
  <si>
    <t>Comercial pequeño</t>
  </si>
  <si>
    <t>CRÉDITOS A LOS HOGARES</t>
  </si>
  <si>
    <t>Créditos a los Hogares</t>
  </si>
  <si>
    <t>CARTERA COMERCIAL</t>
  </si>
  <si>
    <t>CARTERA A LA VIVIENDA</t>
  </si>
  <si>
    <t>PRODUCTOS DE CAPTACIÓN</t>
  </si>
  <si>
    <t>OPERATIVOS</t>
  </si>
  <si>
    <t>n.a</t>
  </si>
  <si>
    <r>
      <t>INDICADORES DE CAPITALIZACIÓN CIFRAS AL 31 DE JULIO DE 2025</t>
    </r>
    <r>
      <rPr>
        <b/>
        <vertAlign val="superscript"/>
        <sz val="14"/>
        <rFont val="Noto Sans"/>
        <family val="2"/>
      </rPr>
      <t>1/</t>
    </r>
  </si>
  <si>
    <t>En esta sección se presenta la información reportada por las 52 instituciones de banca múltiple en operación correspondiente a agosto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</si>
  <si>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Agosto de 2025</t>
  </si>
  <si>
    <t>Sistema  */</t>
  </si>
  <si>
    <t>n.a.</t>
  </si>
  <si>
    <t>-</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</si>
  <si>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</si>
  <si>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</si>
  <si>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</si>
  <si>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</si>
  <si>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</si>
  <si>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</si>
  <si>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</si>
  <si>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</si>
  <si>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</si>
  <si>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</si>
  <si>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</si>
  <si>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</si>
  <si>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</si>
  <si>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</si>
  <si>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</si>
  <si>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</si>
  <si>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</si>
  <si>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</si>
  <si>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</si>
  <si>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</si>
  <si>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</si>
  <si>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</si>
  <si>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</si>
  <si>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Agosto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</si>
  <si>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</si>
  <si>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</si>
  <si>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</si>
  <si>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</si>
  <si>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</si>
  <si>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</si>
  <si>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</si>
  <si>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</si>
  <si>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</si>
  <si>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</si>
  <si>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</si>
  <si>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</si>
  <si>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</si>
  <si>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</si>
  <si>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</si>
  <si>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</si>
  <si>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</si>
  <si>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</si>
  <si>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</si>
  <si>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</si>
  <si>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</si>
  <si>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</si>
  <si>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</si>
  <si>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</si>
  <si>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</si>
  <si>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</si>
  <si>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</si>
  <si>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</si>
  <si>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</si>
  <si>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</si>
  <si>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</si>
  <si>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</si>
  <si>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</si>
  <si>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</si>
  <si>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</si>
  <si>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</si>
  <si>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</si>
  <si>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</si>
  <si>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</si>
  <si>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</si>
  <si>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</si>
  <si>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</si>
  <si>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</si>
  <si>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</si>
  <si>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</si>
  <si>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</si>
  <si>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</si>
  <si>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</si>
  <si>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</si>
  <si>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</si>
  <si>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</si>
  <si>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</si>
  <si>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</si>
  <si>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</si>
  <si>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</si>
  <si>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</si>
  <si>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</si>
  <si>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</si>
  <si>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</si>
  <si>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</si>
  <si>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</si>
  <si>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</si>
  <si>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</si>
  <si>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</si>
  <si>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</si>
  <si>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</si>
  <si>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</si>
  <si>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</si>
  <si>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</si>
  <si>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</si>
  <si>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</si>
  <si>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</si>
  <si>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</si>
  <si>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</si>
  <si>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</si>
  <si>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</si>
  <si>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</si>
  <si>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</si>
  <si>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</si>
  <si>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</si>
  <si>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</si>
  <si>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</si>
  <si>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</si>
  <si>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</si>
  <si>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</si>
  <si>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</si>
  <si>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</si>
  <si>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</si>
  <si>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</si>
  <si>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</si>
  <si>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</si>
  <si>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</si>
  <si>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</si>
  <si>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</si>
  <si>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</si>
  <si>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</si>
  <si>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</si>
  <si>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</si>
  <si>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</si>
  <si>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</si>
  <si>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</si>
  <si>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</si>
  <si>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</si>
  <si>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</si>
  <si>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</si>
  <si>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</si>
  <si>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</si>
  <si>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</si>
  <si>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</si>
  <si>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</si>
  <si>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</si>
  <si>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</si>
  <si>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</si>
  <si>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</si>
  <si>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</si>
  <si>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</si>
  <si>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</si>
  <si>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</si>
  <si>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</si>
  <si>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</si>
  <si>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</si>
  <si>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</si>
  <si>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</si>
  <si>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</si>
  <si>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</si>
  <si>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</si>
  <si>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</si>
  <si>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</si>
  <si>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</si>
  <si>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</si>
  <si>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</si>
  <si>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</si>
  <si>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</si>
  <si>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</si>
  <si>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</si>
  <si>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</si>
  <si>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</si>
  <si>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</si>
  <si>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</si>
  <si>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</si>
  <si>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</si>
  <si>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</si>
  <si>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</si>
  <si>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</si>
  <si>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</si>
  <si>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</si>
  <si>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</si>
  <si>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</si>
  <si>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</si>
  <si>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agosto 2025</t>
  </si>
  <si>
    <t>Fecha de corte: 23 de septiembre de 2025</t>
  </si>
  <si>
    <t>Kapital (Antes Autofin)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</si>
</sst>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8">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b/>
      <vertAlign val="superscript"/>
      <sz val="11"/>
      <color theme="1"/>
      <name val="Noto Sans"/>
      <family val="2"/>
    </font>
    <font>
      <b/>
      <sz val="8"/>
      <color theme="1"/>
      <name val="Noto Sans"/>
      <family val="2"/>
    </font>
    <font>
      <b/>
      <vertAlign val="superscript"/>
      <sz val="8"/>
      <color theme="1"/>
      <name val="Noto Sans"/>
      <family val="2"/>
    </font>
    <font>
      <sz val="9"/>
      <color theme="1"/>
      <name val="Noto Sans"/>
      <family val="2"/>
    </font>
    <font>
      <b/>
      <sz val="10"/>
      <color theme="0"/>
      <name val="Noto Sans"/>
      <family val="2"/>
    </font>
    <font>
      <b/>
      <sz val="10"/>
      <color theme="1"/>
      <name val="Noto Sans"/>
      <family val="2"/>
    </font>
    <font>
      <b/>
      <sz val="9"/>
      <color theme="1"/>
      <name val="Noto Sans"/>
      <family val="2"/>
    </font>
    <font>
      <b/>
      <sz val="9"/>
      <color rgb="FFA42145"/>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sz val="12"/>
      <color theme="1"/>
      <name val="Noto Sans"/>
      <family val="2"/>
    </font>
    <font>
      <sz val="12"/>
      <color theme="1"/>
      <name val="Noto Sans"/>
      <family val="2"/>
    </font>
    <font>
      <b/>
      <sz val="14"/>
      <color theme="1"/>
      <name val="Noto Sans"/>
      <family val="2"/>
    </font>
    <font>
      <b/>
      <sz val="16"/>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D4C19C"/>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
      <patternFill patternType="solid">
        <fgColor rgb="FF168E77"/>
        <bgColor indexed="64"/>
      </patternFill>
    </fill>
    <fill>
      <patternFill patternType="solid">
        <fgColor rgb="FF9D2449"/>
        <bgColor indexed="64"/>
      </patternFill>
    </fill>
    <fill>
      <patternFill patternType="solid">
        <fgColor rgb="FFC09864"/>
        <bgColor indexed="64"/>
      </patternFill>
    </fill>
    <fill>
      <patternFill patternType="solid">
        <fgColor rgb="FF56242A"/>
        <bgColor indexed="64"/>
      </patternFill>
    </fill>
  </fills>
  <borders count="7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top/>
      <bottom style="medium">
        <color rgb="FFA42145"/>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style="thin">
        <color theme="2"/>
      </right>
      <top style="thin">
        <color auto="1"/>
      </top>
      <bottom/>
      <diagonal/>
    </border>
    <border>
      <left style="thin">
        <color theme="2"/>
      </left>
      <right style="thin">
        <color theme="2"/>
      </right>
      <top style="thin">
        <color auto="1"/>
      </top>
      <bottom/>
      <diagonal/>
    </border>
    <border>
      <left style="thin">
        <color theme="2"/>
      </left>
      <right style="thin">
        <color theme="1"/>
      </right>
      <top style="thin">
        <color auto="1"/>
      </top>
      <bottom/>
      <diagonal/>
    </border>
    <border>
      <left style="thin">
        <color theme="1"/>
      </left>
      <right style="thin">
        <color theme="2"/>
      </right>
      <top/>
      <bottom/>
      <diagonal/>
    </border>
    <border>
      <left style="thin">
        <color theme="2"/>
      </left>
      <right style="thin">
        <color theme="2"/>
      </right>
      <top/>
      <bottom/>
      <diagonal/>
    </border>
    <border>
      <left style="thin">
        <color theme="2"/>
      </left>
      <right style="thin">
        <color theme="1"/>
      </right>
      <top/>
      <bottom/>
      <diagonal/>
    </border>
    <border>
      <left style="thin">
        <color theme="1"/>
      </left>
      <right style="thin">
        <color theme="2"/>
      </right>
      <top/>
      <bottom style="thin">
        <color indexed="64"/>
      </bottom>
      <diagonal/>
    </border>
    <border>
      <left style="thin">
        <color theme="2"/>
      </left>
      <right style="thin">
        <color theme="2"/>
      </right>
      <top/>
      <bottom style="thin">
        <color indexed="64"/>
      </bottom>
      <diagonal/>
    </border>
    <border>
      <left style="thin">
        <color theme="2"/>
      </left>
      <right style="thin">
        <color theme="1"/>
      </right>
      <top/>
      <bottom style="thin">
        <color indexed="64"/>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top/>
      <bottom/>
      <diagonal/>
    </border>
    <border>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top/>
      <bottom style="thin">
        <color indexed="64"/>
      </bottom>
      <diagonal/>
    </border>
    <border>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6" fillId="0" borderId="0"/>
  </cellStyleXfs>
  <cellXfs count="716">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60" borderId="15" xfId="1496" applyFont="1" applyFill="1" applyBorder="1"/>
    <xf numFmtId="0" fontId="117" fillId="0" borderId="0" xfId="1496" applyFont="1"/>
    <xf numFmtId="0" fontId="117" fillId="60" borderId="23" xfId="1496" applyFont="1" applyFill="1" applyBorder="1"/>
    <xf numFmtId="17" fontId="117" fillId="60" borderId="17" xfId="1496" applyNumberFormat="1" applyFont="1" applyFill="1" applyBorder="1" applyAlignment="1">
      <alignment horizontal="center" vertical="center"/>
    </xf>
    <xf numFmtId="17" fontId="117" fillId="60" borderId="14" xfId="1496" applyNumberFormat="1" applyFont="1" applyFill="1" applyBorder="1" applyAlignment="1">
      <alignment horizontal="center" vertical="center"/>
    </xf>
    <xf numFmtId="17" fontId="117" fillId="60" borderId="18" xfId="1496" applyNumberFormat="1" applyFont="1" applyFill="1" applyBorder="1" applyAlignment="1">
      <alignment horizontal="center" vertical="center"/>
    </xf>
    <xf numFmtId="181" fontId="119" fillId="62" borderId="16" xfId="1667" applyNumberFormat="1" applyFont="1" applyFill="1" applyBorder="1" applyAlignment="1">
      <alignment vertical="center"/>
    </xf>
    <xf numFmtId="165" fontId="119" fillId="62" borderId="13" xfId="1182" applyNumberFormat="1" applyFont="1" applyFill="1" applyBorder="1" applyAlignment="1">
      <alignment horizontal="right" vertical="center"/>
    </xf>
    <xf numFmtId="43" fontId="119" fillId="62" borderId="0" xfId="1182" applyFont="1" applyFill="1" applyBorder="1" applyAlignment="1">
      <alignment horizontal="right" vertical="center"/>
    </xf>
    <xf numFmtId="43" fontId="119" fillId="62" borderId="19" xfId="1182" applyFont="1" applyFill="1" applyBorder="1" applyAlignment="1">
      <alignment horizontal="right" vertical="center"/>
    </xf>
    <xf numFmtId="43" fontId="119" fillId="62" borderId="13" xfId="1182" applyFont="1" applyFill="1" applyBorder="1" applyAlignment="1">
      <alignment horizontal="right" vertical="center"/>
    </xf>
    <xf numFmtId="165" fontId="115" fillId="59" borderId="13" xfId="1182" applyNumberFormat="1" applyFont="1" applyFill="1" applyBorder="1" applyAlignment="1">
      <alignment horizontal="right" vertical="center"/>
    </xf>
    <xf numFmtId="165" fontId="115" fillId="59" borderId="0" xfId="1182" applyNumberFormat="1" applyFont="1" applyFill="1" applyBorder="1" applyAlignment="1">
      <alignment horizontal="right" vertical="center"/>
    </xf>
    <xf numFmtId="165" fontId="115" fillId="59" borderId="19" xfId="1182" applyNumberFormat="1" applyFont="1" applyFill="1" applyBorder="1" applyAlignment="1">
      <alignment horizontal="right" vertical="center"/>
    </xf>
    <xf numFmtId="43" fontId="115" fillId="59" borderId="13" xfId="1182" applyFont="1" applyFill="1" applyBorder="1" applyAlignment="1">
      <alignment horizontal="right" vertical="center"/>
    </xf>
    <xf numFmtId="43" fontId="115" fillId="59" borderId="0" xfId="1182" applyFont="1" applyFill="1" applyBorder="1" applyAlignment="1">
      <alignment horizontal="right" vertical="center"/>
    </xf>
    <xf numFmtId="43" fontId="115" fillId="59" borderId="19" xfId="1182" applyFont="1" applyFill="1" applyBorder="1" applyAlignment="1">
      <alignment horizontal="righ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165" fontId="119" fillId="62" borderId="19" xfId="1182" applyNumberFormat="1" applyFont="1" applyFill="1" applyBorder="1" applyAlignment="1">
      <alignment horizontal="righ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3" fontId="91" fillId="59" borderId="0" xfId="1182" applyFont="1" applyFill="1" applyBorder="1" applyAlignment="1">
      <alignment horizontal="right" vertical="center"/>
    </xf>
    <xf numFmtId="43" fontId="95" fillId="59" borderId="19"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20" fillId="59" borderId="0" xfId="1496" applyFont="1" applyFill="1"/>
    <xf numFmtId="0" fontId="117" fillId="60" borderId="22" xfId="1496" applyFont="1" applyFill="1" applyBorder="1"/>
    <xf numFmtId="0" fontId="117" fillId="60" borderId="17" xfId="1496" applyFont="1" applyFill="1" applyBorder="1"/>
    <xf numFmtId="165" fontId="119" fillId="62" borderId="0" xfId="1182" applyNumberFormat="1" applyFont="1" applyFill="1" applyBorder="1" applyAlignment="1">
      <alignment horizontal="right" vertical="center"/>
    </xf>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0" fontId="121" fillId="59" borderId="0" xfId="1496" applyFont="1" applyFill="1"/>
    <xf numFmtId="41" fontId="115" fillId="59" borderId="0" xfId="1496" applyNumberFormat="1" applyFont="1" applyFill="1" applyAlignment="1">
      <alignment horizontal="right"/>
    </xf>
    <xf numFmtId="43" fontId="115" fillId="59" borderId="0" xfId="1182" applyFont="1" applyFill="1" applyBorder="1" applyAlignment="1">
      <alignment horizontal="righ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0" fontId="111" fillId="59" borderId="20" xfId="1496" applyFont="1" applyFill="1" applyBorder="1" applyAlignment="1">
      <alignment vertical="top" wrapText="1"/>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2"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3"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4"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7" xfId="0" applyNumberFormat="1" applyFont="1" applyFill="1" applyBorder="1" applyAlignment="1">
      <alignment horizontal="center" vertical="center"/>
    </xf>
    <xf numFmtId="0" fontId="109" fillId="0" borderId="0" xfId="0" applyFont="1" applyAlignment="1">
      <alignment vertical="justify" wrapText="1"/>
    </xf>
    <xf numFmtId="0" fontId="129"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31" fillId="0" borderId="0" xfId="0" applyFont="1" applyAlignment="1">
      <alignment vertical="center" wrapText="1"/>
    </xf>
    <xf numFmtId="0" fontId="131" fillId="0" borderId="0" xfId="0" applyFont="1"/>
    <xf numFmtId="0" fontId="127" fillId="0" borderId="0" xfId="0" applyFont="1"/>
    <xf numFmtId="0" fontId="128" fillId="0" borderId="0" xfId="0" applyFont="1"/>
    <xf numFmtId="0" fontId="135" fillId="0" borderId="0" xfId="0" applyFont="1"/>
    <xf numFmtId="0" fontId="135" fillId="0" borderId="0" xfId="0" applyFont="1" applyAlignment="1">
      <alignment vertical="center" wrapText="1"/>
    </xf>
    <xf numFmtId="0" fontId="136" fillId="65" borderId="39" xfId="0" applyFont="1" applyFill="1" applyBorder="1" applyAlignment="1">
      <alignment horizontal="center" vertical="center" wrapText="1"/>
    </xf>
    <xf numFmtId="0" fontId="136" fillId="65" borderId="41" xfId="0" applyFont="1" applyFill="1" applyBorder="1" applyAlignment="1">
      <alignment horizontal="center" vertical="center" wrapText="1"/>
    </xf>
    <xf numFmtId="0" fontId="138" fillId="0" borderId="0" xfId="0" applyFont="1" applyAlignment="1">
      <alignment vertical="center" wrapText="1"/>
    </xf>
    <xf numFmtId="0" fontId="138" fillId="0" borderId="0" xfId="0" applyFont="1"/>
    <xf numFmtId="0" fontId="137" fillId="0" borderId="0" xfId="0" applyFont="1" applyAlignment="1">
      <alignment horizontal="center" vertical="center"/>
    </xf>
    <xf numFmtId="0" fontId="91" fillId="0" borderId="0" xfId="0" applyFont="1" applyAlignment="1">
      <alignment vertical="center"/>
    </xf>
    <xf numFmtId="0" fontId="111" fillId="0" borderId="0" xfId="0" applyFont="1"/>
    <xf numFmtId="49" fontId="0" fillId="0" borderId="0" xfId="0" applyNumberFormat="1"/>
    <xf numFmtId="49" fontId="135" fillId="0" borderId="0" xfId="0" applyNumberFormat="1" applyFont="1" applyAlignment="1">
      <alignment vertical="center" wrapText="1"/>
    </xf>
    <xf numFmtId="0" fontId="140" fillId="65" borderId="51" xfId="0" applyFont="1" applyFill="1" applyBorder="1" applyAlignment="1">
      <alignment horizontal="center" vertical="center" wrapText="1"/>
    </xf>
    <xf numFmtId="0" fontId="140" fillId="65" borderId="53" xfId="0" applyFont="1" applyFill="1" applyBorder="1" applyAlignment="1">
      <alignment horizontal="center" vertical="center" wrapText="1"/>
    </xf>
    <xf numFmtId="0" fontId="138" fillId="66" borderId="59" xfId="0" applyFont="1" applyFill="1" applyBorder="1" applyAlignment="1">
      <alignment horizontal="center" vertical="center"/>
    </xf>
    <xf numFmtId="49" fontId="138" fillId="66" borderId="46" xfId="0" applyNumberFormat="1" applyFont="1" applyFill="1" applyBorder="1" applyAlignment="1">
      <alignment vertical="center"/>
    </xf>
    <xf numFmtId="2" fontId="138" fillId="66" borderId="46" xfId="0" applyNumberFormat="1" applyFont="1" applyFill="1" applyBorder="1" applyAlignment="1">
      <alignment horizontal="center" vertical="center"/>
    </xf>
    <xf numFmtId="2" fontId="135" fillId="66" borderId="62" xfId="0" applyNumberFormat="1" applyFont="1" applyFill="1" applyBorder="1" applyAlignment="1">
      <alignment horizontal="center" vertical="center"/>
    </xf>
    <xf numFmtId="4" fontId="135" fillId="66" borderId="59" xfId="0" applyNumberFormat="1" applyFont="1" applyFill="1" applyBorder="1" applyAlignment="1">
      <alignment horizontal="center" vertical="center"/>
    </xf>
    <xf numFmtId="4" fontId="135" fillId="66" borderId="62" xfId="0" applyNumberFormat="1" applyFont="1" applyFill="1" applyBorder="1" applyAlignment="1">
      <alignment horizontal="center" vertical="center"/>
    </xf>
    <xf numFmtId="0" fontId="138" fillId="66" borderId="63" xfId="0" applyFont="1" applyFill="1" applyBorder="1" applyAlignment="1">
      <alignment horizontal="center" vertical="center"/>
    </xf>
    <xf numFmtId="49" fontId="138" fillId="66" borderId="49" xfId="0" applyNumberFormat="1" applyFont="1" applyFill="1" applyBorder="1" applyAlignment="1">
      <alignment vertical="center"/>
    </xf>
    <xf numFmtId="2" fontId="138" fillId="66" borderId="49" xfId="0" applyNumberFormat="1" applyFont="1" applyFill="1" applyBorder="1" applyAlignment="1">
      <alignment horizontal="center" vertical="center"/>
    </xf>
    <xf numFmtId="2" fontId="135" fillId="66" borderId="66" xfId="0" applyNumberFormat="1" applyFont="1" applyFill="1" applyBorder="1" applyAlignment="1">
      <alignment horizontal="center" vertical="center"/>
    </xf>
    <xf numFmtId="4" fontId="135" fillId="66" borderId="63" xfId="0" applyNumberFormat="1" applyFont="1" applyFill="1" applyBorder="1" applyAlignment="1">
      <alignment horizontal="center" vertical="center"/>
    </xf>
    <xf numFmtId="4" fontId="135" fillId="66" borderId="66" xfId="0" applyNumberFormat="1" applyFont="1" applyFill="1" applyBorder="1" applyAlignment="1">
      <alignment horizontal="center" vertical="center"/>
    </xf>
    <xf numFmtId="0" fontId="138" fillId="66" borderId="67" xfId="0" applyFont="1" applyFill="1" applyBorder="1" applyAlignment="1">
      <alignment horizontal="center" vertical="center"/>
    </xf>
    <xf numFmtId="49" fontId="138" fillId="66" borderId="68" xfId="0" applyNumberFormat="1" applyFont="1" applyFill="1" applyBorder="1" applyAlignment="1">
      <alignment vertical="center"/>
    </xf>
    <xf numFmtId="2" fontId="138" fillId="66" borderId="68" xfId="0" applyNumberFormat="1" applyFont="1" applyFill="1" applyBorder="1" applyAlignment="1">
      <alignment horizontal="center" vertical="center"/>
    </xf>
    <xf numFmtId="2" fontId="135" fillId="66" borderId="69" xfId="0" applyNumberFormat="1" applyFont="1" applyFill="1" applyBorder="1" applyAlignment="1">
      <alignment horizontal="center" vertical="center"/>
    </xf>
    <xf numFmtId="4" fontId="135" fillId="66" borderId="67" xfId="0" applyNumberFormat="1" applyFont="1" applyFill="1" applyBorder="1" applyAlignment="1">
      <alignment horizontal="center" vertical="center"/>
    </xf>
    <xf numFmtId="4" fontId="135" fillId="66" borderId="69" xfId="0" applyNumberFormat="1" applyFont="1" applyFill="1" applyBorder="1" applyAlignment="1">
      <alignment horizontal="center" vertical="center"/>
    </xf>
    <xf numFmtId="49" fontId="135" fillId="0" borderId="0" xfId="0" applyNumberFormat="1" applyFont="1"/>
    <xf numFmtId="4" fontId="141" fillId="0" borderId="0" xfId="0" applyNumberFormat="1" applyFont="1" applyAlignment="1">
      <alignment horizontal="center" vertical="center"/>
    </xf>
    <xf numFmtId="0" fontId="144" fillId="0" borderId="0" xfId="0" applyFont="1" applyAlignment="1">
      <alignment horizontal="center" vertical="center"/>
    </xf>
    <xf numFmtId="0" fontId="110" fillId="75" borderId="54" xfId="0" applyFont="1" applyFill="1" applyBorder="1" applyAlignment="1">
      <alignment horizontal="center" vertical="center"/>
    </xf>
    <xf numFmtId="0" fontId="110" fillId="75" borderId="56" xfId="0" applyFont="1" applyFill="1" applyBorder="1" applyAlignment="1">
      <alignment horizontal="center" vertical="center"/>
    </xf>
    <xf numFmtId="0" fontId="99" fillId="69" borderId="54" xfId="0" applyFont="1" applyFill="1" applyBorder="1" applyAlignment="1">
      <alignment horizontal="center" vertical="center"/>
    </xf>
    <xf numFmtId="0" fontId="99" fillId="69" borderId="56" xfId="0" applyFont="1" applyFill="1" applyBorder="1" applyAlignment="1">
      <alignment horizontal="center" vertical="center"/>
    </xf>
    <xf numFmtId="0" fontId="110" fillId="76" borderId="54" xfId="0" applyFont="1" applyFill="1" applyBorder="1" applyAlignment="1">
      <alignment horizontal="center" vertical="center"/>
    </xf>
    <xf numFmtId="0" fontId="110" fillId="76" borderId="56" xfId="0" applyFont="1" applyFill="1" applyBorder="1" applyAlignment="1">
      <alignment horizontal="center" vertical="center"/>
    </xf>
    <xf numFmtId="0" fontId="110" fillId="77" borderId="54" xfId="0" applyFont="1" applyFill="1" applyBorder="1" applyAlignment="1">
      <alignment horizontal="center" vertical="center"/>
    </xf>
    <xf numFmtId="0" fontId="110" fillId="77" borderId="56" xfId="0" applyFont="1" applyFill="1" applyBorder="1" applyAlignment="1">
      <alignment horizontal="center" vertical="center"/>
    </xf>
    <xf numFmtId="0" fontId="110" fillId="78" borderId="54" xfId="0" applyFont="1" applyFill="1" applyBorder="1" applyAlignment="1">
      <alignment horizontal="center" vertical="center"/>
    </xf>
    <xf numFmtId="0" fontId="110" fillId="78" borderId="56" xfId="0" applyFont="1" applyFill="1" applyBorder="1" applyAlignment="1">
      <alignment horizontal="center" vertical="center"/>
    </xf>
    <xf numFmtId="0" fontId="144" fillId="66" borderId="67" xfId="0" applyFont="1" applyFill="1" applyBorder="1" applyAlignment="1">
      <alignment horizontal="center" vertical="center"/>
    </xf>
    <xf numFmtId="0" fontId="144" fillId="66" borderId="68" xfId="0" applyFont="1" applyFill="1" applyBorder="1"/>
    <xf numFmtId="0" fontId="0" fillId="66" borderId="68" xfId="0" applyFill="1" applyBorder="1" applyAlignment="1">
      <alignment horizontal="left"/>
    </xf>
    <xf numFmtId="0" fontId="145" fillId="66" borderId="69" xfId="0" applyFont="1" applyFill="1" applyBorder="1" applyAlignment="1">
      <alignment horizontal="left"/>
    </xf>
    <xf numFmtId="0" fontId="145" fillId="0" borderId="0" xfId="0" applyFont="1"/>
    <xf numFmtId="2" fontId="0" fillId="66" borderId="67" xfId="0" applyNumberFormat="1" applyFill="1" applyBorder="1" applyAlignment="1">
      <alignment horizontal="center" vertical="center"/>
    </xf>
    <xf numFmtId="2" fontId="0" fillId="66" borderId="69" xfId="0" applyNumberFormat="1" applyFill="1" applyBorder="1" applyAlignment="1">
      <alignment horizontal="center" vertical="center"/>
    </xf>
    <xf numFmtId="0" fontId="144" fillId="66" borderId="59" xfId="0" applyFont="1" applyFill="1" applyBorder="1" applyAlignment="1">
      <alignment horizontal="center" vertical="center"/>
    </xf>
    <xf numFmtId="0" fontId="144" fillId="66" borderId="46" xfId="0" applyFont="1" applyFill="1" applyBorder="1"/>
    <xf numFmtId="0" fontId="0" fillId="66" borderId="46" xfId="0" applyFill="1" applyBorder="1" applyAlignment="1">
      <alignment horizontal="left"/>
    </xf>
    <xf numFmtId="0" fontId="145" fillId="66" borderId="62" xfId="0" applyFont="1" applyFill="1" applyBorder="1" applyAlignment="1">
      <alignment horizontal="left"/>
    </xf>
    <xf numFmtId="2" fontId="0" fillId="66" borderId="59" xfId="0" applyNumberFormat="1" applyFill="1" applyBorder="1" applyAlignment="1">
      <alignment horizontal="center" vertical="center"/>
    </xf>
    <xf numFmtId="2" fontId="0" fillId="66" borderId="62" xfId="0" applyNumberFormat="1" applyFill="1" applyBorder="1" applyAlignment="1">
      <alignment horizontal="center" vertical="center"/>
    </xf>
    <xf numFmtId="0" fontId="144" fillId="66" borderId="63" xfId="0" applyFont="1" applyFill="1" applyBorder="1" applyAlignment="1">
      <alignment horizontal="center" vertical="center"/>
    </xf>
    <xf numFmtId="0" fontId="144" fillId="66" borderId="49" xfId="0" applyFont="1" applyFill="1" applyBorder="1"/>
    <xf numFmtId="0" fontId="0" fillId="66" borderId="49" xfId="0" applyFill="1" applyBorder="1" applyAlignment="1">
      <alignment horizontal="left"/>
    </xf>
    <xf numFmtId="0" fontId="145" fillId="66" borderId="66" xfId="0" applyFont="1" applyFill="1" applyBorder="1" applyAlignment="1">
      <alignment horizontal="left"/>
    </xf>
    <xf numFmtId="2" fontId="0" fillId="66" borderId="63" xfId="0" applyNumberFormat="1" applyFill="1" applyBorder="1" applyAlignment="1">
      <alignment horizontal="center" vertical="center"/>
    </xf>
    <xf numFmtId="2" fontId="0" fillId="66" borderId="66" xfId="0" applyNumberFormat="1" applyFill="1" applyBorder="1" applyAlignment="1">
      <alignment horizontal="center" vertical="center"/>
    </xf>
    <xf numFmtId="0" fontId="109" fillId="0" borderId="14" xfId="0" applyFont="1" applyBorder="1"/>
    <xf numFmtId="0" fontId="104" fillId="60" borderId="37" xfId="0" applyFont="1" applyFill="1" applyBorder="1" applyAlignment="1">
      <alignment vertical="center"/>
    </xf>
    <xf numFmtId="2" fontId="104" fillId="60" borderId="37" xfId="0" applyNumberFormat="1" applyFont="1" applyFill="1" applyBorder="1" applyAlignment="1">
      <alignment horizontal="center" vertical="center"/>
    </xf>
    <xf numFmtId="0" fontId="135" fillId="66" borderId="46" xfId="0" applyFont="1" applyFill="1" applyBorder="1" applyAlignment="1">
      <alignment horizontal="left" vertical="center"/>
    </xf>
    <xf numFmtId="0" fontId="135" fillId="66" borderId="49" xfId="0" applyFont="1" applyFill="1" applyBorder="1" applyAlignment="1">
      <alignment horizontal="left" vertical="center"/>
    </xf>
    <xf numFmtId="0" fontId="95" fillId="0" borderId="0" xfId="1496" applyFont="1" applyAlignment="1">
      <alignment horizontal="justify" vertical="center" wrapText="1"/>
    </xf>
    <xf numFmtId="0" fontId="147" fillId="0" borderId="0" xfId="0" applyFont="1"/>
    <xf numFmtId="0" fontId="146" fillId="0" borderId="0" xfId="0" applyFont="1"/>
    <xf numFmtId="0" fontId="138" fillId="66" borderId="42" xfId="0" applyFont="1" applyFill="1" applyBorder="1" applyAlignment="1">
      <alignment horizontal="center" vertical="center"/>
    </xf>
    <xf numFmtId="0" fontId="138" fillId="66" borderId="43" xfId="0" applyFont="1" applyFill="1" applyBorder="1" applyAlignment="1">
      <alignment vertical="center"/>
    </xf>
    <xf numFmtId="0" fontId="135" fillId="66" borderId="43" xfId="0" applyFont="1" applyFill="1" applyBorder="1" applyAlignment="1">
      <alignment horizontal="left" vertical="center"/>
    </xf>
    <xf numFmtId="2" fontId="138" fillId="66" borderId="43" xfId="0" applyNumberFormat="1" applyFont="1" applyFill="1" applyBorder="1" applyAlignment="1">
      <alignment horizontal="center" vertical="center"/>
    </xf>
    <xf numFmtId="2" fontId="135" fillId="66" borderId="44" xfId="0" applyNumberFormat="1" applyFont="1" applyFill="1" applyBorder="1" applyAlignment="1">
      <alignment horizontal="center" vertical="center"/>
    </xf>
    <xf numFmtId="4" fontId="135" fillId="66" borderId="42" xfId="0" applyNumberFormat="1" applyFont="1" applyFill="1" applyBorder="1" applyAlignment="1">
      <alignment horizontal="center" vertical="center"/>
    </xf>
    <xf numFmtId="4" fontId="135" fillId="66" borderId="44" xfId="0" applyNumberFormat="1" applyFont="1" applyFill="1" applyBorder="1" applyAlignment="1">
      <alignment horizontal="center" vertical="center"/>
    </xf>
    <xf numFmtId="0" fontId="138" fillId="66" borderId="45" xfId="0" applyFont="1" applyFill="1" applyBorder="1" applyAlignment="1">
      <alignment horizontal="center" vertical="center"/>
    </xf>
    <xf numFmtId="0" fontId="138" fillId="66" borderId="46" xfId="0" applyFont="1" applyFill="1" applyBorder="1" applyAlignment="1">
      <alignment vertical="center"/>
    </xf>
    <xf numFmtId="2" fontId="135" fillId="66" borderId="47" xfId="0" applyNumberFormat="1" applyFont="1" applyFill="1" applyBorder="1" applyAlignment="1">
      <alignment horizontal="center" vertical="center"/>
    </xf>
    <xf numFmtId="4" fontId="135" fillId="66" borderId="45" xfId="0" applyNumberFormat="1" applyFont="1" applyFill="1" applyBorder="1" applyAlignment="1">
      <alignment horizontal="center" vertical="center"/>
    </xf>
    <xf numFmtId="4" fontId="135" fillId="66" borderId="47" xfId="0" applyNumberFormat="1" applyFont="1" applyFill="1" applyBorder="1" applyAlignment="1">
      <alignment horizontal="center" vertical="center"/>
    </xf>
    <xf numFmtId="0" fontId="138" fillId="66" borderId="48" xfId="0" applyFont="1" applyFill="1" applyBorder="1" applyAlignment="1">
      <alignment horizontal="center" vertical="center"/>
    </xf>
    <xf numFmtId="0" fontId="138" fillId="66" borderId="49" xfId="0" applyFont="1" applyFill="1" applyBorder="1" applyAlignment="1">
      <alignment vertical="center"/>
    </xf>
    <xf numFmtId="2" fontId="135" fillId="66" borderId="50" xfId="0" applyNumberFormat="1" applyFont="1" applyFill="1" applyBorder="1" applyAlignment="1">
      <alignment horizontal="center" vertical="center"/>
    </xf>
    <xf numFmtId="4" fontId="135" fillId="66" borderId="48" xfId="0" applyNumberFormat="1" applyFont="1" applyFill="1" applyBorder="1" applyAlignment="1">
      <alignment horizontal="center" vertical="center"/>
    </xf>
    <xf numFmtId="4" fontId="135" fillId="66" borderId="50" xfId="0" applyNumberFormat="1" applyFont="1" applyFill="1" applyBorder="1" applyAlignment="1">
      <alignment horizontal="center" vertical="center"/>
    </xf>
    <xf numFmtId="2" fontId="109" fillId="0" borderId="0" xfId="0" applyNumberFormat="1" applyFont="1" applyAlignment="1">
      <alignment horizontal="center" vertical="center"/>
    </xf>
    <xf numFmtId="4" fontId="109" fillId="0" borderId="0" xfId="0" applyNumberFormat="1" applyFont="1" applyAlignment="1">
      <alignment horizontal="center" vertical="center"/>
    </xf>
    <xf numFmtId="0" fontId="138" fillId="66" borderId="67" xfId="571" applyNumberFormat="1" applyFont="1" applyFill="1" applyBorder="1" applyAlignment="1">
      <alignment horizontal="center" vertical="center"/>
    </xf>
    <xf numFmtId="49" fontId="138" fillId="66" borderId="68" xfId="0" quotePrefix="1" applyNumberFormat="1" applyFont="1" applyFill="1" applyBorder="1" applyAlignment="1">
      <alignment vertical="center"/>
    </xf>
    <xf numFmtId="49" fontId="138" fillId="66" borderId="46" xfId="0" quotePrefix="1" applyNumberFormat="1" applyFont="1" applyFill="1" applyBorder="1" applyAlignment="1">
      <alignment vertical="center"/>
    </xf>
    <xf numFmtId="49" fontId="138" fillId="66" borderId="49" xfId="0" quotePrefix="1" applyNumberFormat="1" applyFont="1" applyFill="1" applyBorder="1" applyAlignment="1">
      <alignment vertical="center"/>
    </xf>
    <xf numFmtId="0" fontId="92" fillId="0" borderId="0" xfId="1496" applyFont="1" applyAlignment="1">
      <alignment horizontal="justify" vertical="justify" wrapText="1"/>
    </xf>
    <xf numFmtId="0" fontId="92" fillId="0" borderId="0" xfId="1496" applyFont="1" applyAlignment="1">
      <alignment vertical="top" wrapText="1"/>
    </xf>
    <xf numFmtId="0" fontId="92" fillId="0" borderId="0" xfId="1496" applyFont="1" applyAlignment="1">
      <alignment horizontal="justify" vertical="center" wrapText="1"/>
    </xf>
    <xf numFmtId="0" fontId="104" fillId="0" borderId="0" xfId="1496" applyFont="1" applyAlignment="1">
      <alignment horizontal="justify" vertical="center" wrapText="1"/>
    </xf>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95" fillId="0" borderId="0" xfId="1496" applyFont="1" applyAlignment="1">
      <alignment horizontal="left" vertical="center" wrapText="1"/>
    </xf>
    <xf numFmtId="0" fontId="129" fillId="64" borderId="0" xfId="0" applyFont="1" applyFill="1" applyAlignment="1">
      <alignment horizontal="center"/>
    </xf>
    <xf numFmtId="0" fontId="129" fillId="68" borderId="0" xfId="0" applyFont="1" applyFill="1" applyAlignment="1">
      <alignment horizontal="center"/>
    </xf>
    <xf numFmtId="0" fontId="133" fillId="0" borderId="0" xfId="0" applyFont="1" applyAlignment="1">
      <alignment horizontal="left" wrapText="1"/>
    </xf>
    <xf numFmtId="0" fontId="109" fillId="0" borderId="0" xfId="0" applyFont="1" applyAlignment="1">
      <alignment horizontal="justify" vertical="center" wrapText="1"/>
    </xf>
    <xf numFmtId="0" fontId="130" fillId="0" borderId="0" xfId="0" applyFont="1" applyAlignment="1">
      <alignment horizontal="left" vertical="center" wrapText="1"/>
    </xf>
    <xf numFmtId="0" fontId="130" fillId="0" borderId="0" xfId="0" applyFont="1" applyAlignment="1">
      <alignment horizontal="left"/>
    </xf>
    <xf numFmtId="0" fontId="109" fillId="0" borderId="0" xfId="0" applyFont="1" applyAlignment="1">
      <alignment horizontal="left"/>
    </xf>
    <xf numFmtId="0" fontId="129" fillId="67" borderId="0" xfId="0" applyFont="1" applyFill="1" applyAlignment="1">
      <alignment horizontal="center"/>
    </xf>
    <xf numFmtId="0" fontId="109" fillId="67" borderId="0" xfId="0" applyFont="1" applyFill="1" applyAlignment="1">
      <alignment horizontal="center"/>
    </xf>
    <xf numFmtId="0" fontId="109" fillId="66" borderId="10" xfId="0" applyFont="1" applyFill="1" applyBorder="1" applyAlignment="1">
      <alignment horizontal="left" vertical="center"/>
    </xf>
    <xf numFmtId="0" fontId="109" fillId="66" borderId="10" xfId="0" applyFont="1" applyFill="1" applyBorder="1" applyAlignment="1">
      <alignment horizontal="left" vertical="top" wrapText="1"/>
    </xf>
    <xf numFmtId="0" fontId="127" fillId="0" borderId="38" xfId="0" applyFont="1" applyBorder="1" applyAlignment="1">
      <alignment horizontal="center"/>
    </xf>
    <xf numFmtId="0" fontId="128" fillId="0" borderId="0" xfId="0" applyFont="1" applyAlignment="1">
      <alignment horizontal="center"/>
    </xf>
    <xf numFmtId="0" fontId="129" fillId="65" borderId="10" xfId="0" applyFont="1" applyFill="1" applyBorder="1" applyAlignment="1">
      <alignment horizontal="center" vertical="center" wrapText="1"/>
    </xf>
    <xf numFmtId="0" fontId="109" fillId="0" borderId="0" xfId="0" applyFont="1" applyAlignment="1">
      <alignment horizontal="left" vertical="center"/>
    </xf>
    <xf numFmtId="0" fontId="91" fillId="0" borderId="0" xfId="0" applyFont="1" applyAlignment="1">
      <alignment horizontal="left" vertical="center"/>
    </xf>
    <xf numFmtId="0" fontId="146" fillId="0" borderId="0" xfId="0" applyFont="1" applyAlignment="1">
      <alignment horizontal="center"/>
    </xf>
    <xf numFmtId="49" fontId="146" fillId="0" borderId="0" xfId="0" applyNumberFormat="1" applyFont="1" applyAlignment="1">
      <alignment horizontal="center"/>
    </xf>
    <xf numFmtId="0" fontId="139" fillId="0" borderId="0" xfId="0" applyFont="1" applyAlignment="1">
      <alignment horizontal="right" vertical="center" wrapText="1"/>
    </xf>
    <xf numFmtId="0" fontId="136" fillId="65" borderId="40" xfId="0" applyFont="1" applyFill="1" applyBorder="1" applyAlignment="1">
      <alignment horizontal="center" vertical="center" wrapText="1"/>
    </xf>
    <xf numFmtId="0" fontId="136" fillId="65" borderId="41" xfId="0" applyFont="1" applyFill="1" applyBorder="1" applyAlignment="1">
      <alignment horizontal="center" vertical="center" wrapText="1"/>
    </xf>
    <xf numFmtId="0" fontId="135" fillId="66" borderId="49" xfId="0" applyFont="1" applyFill="1" applyBorder="1" applyAlignment="1">
      <alignment horizontal="left" vertical="center"/>
    </xf>
    <xf numFmtId="0" fontId="135" fillId="66" borderId="46" xfId="0" applyFont="1" applyFill="1" applyBorder="1" applyAlignment="1">
      <alignment horizontal="left" vertical="center"/>
    </xf>
    <xf numFmtId="0" fontId="135" fillId="59" borderId="0" xfId="0" applyFont="1" applyFill="1" applyAlignment="1">
      <alignment horizontal="center"/>
    </xf>
    <xf numFmtId="0" fontId="136" fillId="74" borderId="57" xfId="0" applyFont="1" applyFill="1" applyBorder="1" applyAlignment="1">
      <alignment horizontal="center" vertical="center"/>
    </xf>
    <xf numFmtId="0" fontId="136" fillId="74" borderId="43" xfId="0" applyFont="1" applyFill="1" applyBorder="1" applyAlignment="1">
      <alignment horizontal="center" vertical="center"/>
    </xf>
    <xf numFmtId="0" fontId="136" fillId="74" borderId="58" xfId="0" applyFont="1" applyFill="1" applyBorder="1" applyAlignment="1">
      <alignment horizontal="center" vertical="center"/>
    </xf>
    <xf numFmtId="0" fontId="140" fillId="74" borderId="57" xfId="0" applyFont="1" applyFill="1" applyBorder="1" applyAlignment="1">
      <alignment horizontal="center" vertical="center"/>
    </xf>
    <xf numFmtId="0" fontId="140" fillId="74" borderId="58" xfId="0" applyFont="1" applyFill="1" applyBorder="1" applyAlignment="1">
      <alignment horizontal="center" vertical="center"/>
    </xf>
    <xf numFmtId="0" fontId="136" fillId="73" borderId="51" xfId="0" applyFont="1" applyFill="1" applyBorder="1" applyAlignment="1">
      <alignment horizontal="center" vertical="center"/>
    </xf>
    <xf numFmtId="0" fontId="136" fillId="73" borderId="52" xfId="0" applyFont="1" applyFill="1" applyBorder="1" applyAlignment="1">
      <alignment horizontal="center" vertical="center"/>
    </xf>
    <xf numFmtId="0" fontId="136" fillId="73" borderId="53" xfId="0" applyFont="1" applyFill="1" applyBorder="1" applyAlignment="1">
      <alignment horizontal="center" vertical="center"/>
    </xf>
    <xf numFmtId="0" fontId="140" fillId="73" borderId="51" xfId="0" applyFont="1" applyFill="1" applyBorder="1" applyAlignment="1">
      <alignment horizontal="center" vertical="center"/>
    </xf>
    <xf numFmtId="0" fontId="140" fillId="73" borderId="53" xfId="0" applyFont="1" applyFill="1" applyBorder="1" applyAlignment="1">
      <alignment horizontal="center" vertical="center"/>
    </xf>
    <xf numFmtId="0" fontId="135" fillId="66" borderId="68" xfId="0" applyFont="1" applyFill="1" applyBorder="1" applyAlignment="1">
      <alignment horizontal="left" vertical="center"/>
    </xf>
    <xf numFmtId="0" fontId="136" fillId="72" borderId="57" xfId="0" applyFont="1" applyFill="1" applyBorder="1" applyAlignment="1">
      <alignment horizontal="center" vertical="center"/>
    </xf>
    <xf numFmtId="0" fontId="136" fillId="72" borderId="43" xfId="0" applyFont="1" applyFill="1" applyBorder="1" applyAlignment="1">
      <alignment horizontal="center" vertical="center"/>
    </xf>
    <xf numFmtId="0" fontId="136" fillId="72" borderId="58" xfId="0" applyFont="1" applyFill="1" applyBorder="1" applyAlignment="1">
      <alignment horizontal="center" vertical="center"/>
    </xf>
    <xf numFmtId="0" fontId="140" fillId="72" borderId="57" xfId="0" applyFont="1" applyFill="1" applyBorder="1" applyAlignment="1">
      <alignment horizontal="center" vertical="center"/>
    </xf>
    <xf numFmtId="0" fontId="140" fillId="72" borderId="58" xfId="0" applyFont="1" applyFill="1" applyBorder="1" applyAlignment="1">
      <alignment horizontal="center" vertical="center"/>
    </xf>
    <xf numFmtId="0" fontId="136" fillId="71" borderId="51" xfId="0" applyFont="1" applyFill="1" applyBorder="1" applyAlignment="1">
      <alignment horizontal="center" vertical="center"/>
    </xf>
    <xf numFmtId="0" fontId="136" fillId="71" borderId="52" xfId="0" applyFont="1" applyFill="1" applyBorder="1" applyAlignment="1">
      <alignment horizontal="center" vertical="center"/>
    </xf>
    <xf numFmtId="0" fontId="136" fillId="71" borderId="53" xfId="0" applyFont="1" applyFill="1" applyBorder="1" applyAlignment="1">
      <alignment horizontal="center" vertical="center"/>
    </xf>
    <xf numFmtId="0" fontId="140" fillId="71" borderId="51" xfId="0" applyFont="1" applyFill="1" applyBorder="1" applyAlignment="1">
      <alignment horizontal="center" vertical="center"/>
    </xf>
    <xf numFmtId="0" fontId="140" fillId="71" borderId="53" xfId="0" applyFont="1" applyFill="1" applyBorder="1" applyAlignment="1">
      <alignment horizontal="center" vertical="center"/>
    </xf>
    <xf numFmtId="0" fontId="135" fillId="66" borderId="60" xfId="0" applyFont="1" applyFill="1" applyBorder="1" applyAlignment="1">
      <alignment horizontal="left" vertical="center"/>
    </xf>
    <xf numFmtId="0" fontId="135" fillId="66" borderId="0" xfId="0" applyFont="1" applyFill="1" applyAlignment="1">
      <alignment horizontal="left" vertical="center"/>
    </xf>
    <xf numFmtId="0" fontId="135" fillId="66" borderId="61" xfId="0" applyFont="1" applyFill="1" applyBorder="1" applyAlignment="1">
      <alignment horizontal="left" vertical="center"/>
    </xf>
    <xf numFmtId="0" fontId="135" fillId="66" borderId="64" xfId="0" applyFont="1" applyFill="1" applyBorder="1" applyAlignment="1">
      <alignment horizontal="left" vertical="center"/>
    </xf>
    <xf numFmtId="0" fontId="135" fillId="66" borderId="14" xfId="0" applyFont="1" applyFill="1" applyBorder="1" applyAlignment="1">
      <alignment horizontal="left" vertical="center"/>
    </xf>
    <xf numFmtId="0" fontId="135" fillId="66" borderId="65" xfId="0" applyFont="1" applyFill="1" applyBorder="1" applyAlignment="1">
      <alignment horizontal="left" vertical="center"/>
    </xf>
    <xf numFmtId="0" fontId="135" fillId="59" borderId="14" xfId="0" applyFont="1" applyFill="1" applyBorder="1" applyAlignment="1">
      <alignment horizontal="center"/>
    </xf>
    <xf numFmtId="0" fontId="135" fillId="59" borderId="7" xfId="0" applyFont="1" applyFill="1" applyBorder="1" applyAlignment="1">
      <alignment horizontal="center"/>
    </xf>
    <xf numFmtId="0" fontId="136" fillId="70" borderId="57" xfId="0" applyFont="1" applyFill="1" applyBorder="1" applyAlignment="1">
      <alignment horizontal="center" vertical="center"/>
    </xf>
    <xf numFmtId="0" fontId="136" fillId="70" borderId="43" xfId="0" applyFont="1" applyFill="1" applyBorder="1" applyAlignment="1">
      <alignment horizontal="center" vertical="center"/>
    </xf>
    <xf numFmtId="0" fontId="136" fillId="70" borderId="58" xfId="0" applyFont="1" applyFill="1" applyBorder="1" applyAlignment="1">
      <alignment horizontal="center" vertical="center"/>
    </xf>
    <xf numFmtId="4" fontId="135" fillId="70" borderId="57" xfId="0" applyNumberFormat="1" applyFont="1" applyFill="1" applyBorder="1" applyAlignment="1">
      <alignment horizontal="center" vertical="center"/>
    </xf>
    <xf numFmtId="4" fontId="135" fillId="70" borderId="58" xfId="0" applyNumberFormat="1" applyFont="1" applyFill="1" applyBorder="1" applyAlignment="1">
      <alignment horizontal="center" vertical="center"/>
    </xf>
    <xf numFmtId="0" fontId="98" fillId="69" borderId="54" xfId="0" applyFont="1" applyFill="1" applyBorder="1" applyAlignment="1">
      <alignment horizontal="center" vertical="center"/>
    </xf>
    <xf numFmtId="0" fontId="98" fillId="69" borderId="55" xfId="0" applyFont="1" applyFill="1" applyBorder="1" applyAlignment="1">
      <alignment horizontal="center" vertical="center"/>
    </xf>
    <xf numFmtId="0" fontId="98" fillId="69" borderId="56" xfId="0" applyFont="1" applyFill="1" applyBorder="1" applyAlignment="1">
      <alignment horizontal="center" vertical="center"/>
    </xf>
    <xf numFmtId="0" fontId="140" fillId="69" borderId="54" xfId="0" applyFont="1" applyFill="1" applyBorder="1" applyAlignment="1">
      <alignment horizontal="center" vertical="center"/>
    </xf>
    <xf numFmtId="0" fontId="140" fillId="69" borderId="56" xfId="0" applyFont="1" applyFill="1" applyBorder="1" applyAlignment="1">
      <alignment horizontal="center" vertical="center"/>
    </xf>
    <xf numFmtId="49" fontId="128" fillId="0" borderId="0" xfId="0" applyNumberFormat="1" applyFont="1" applyAlignment="1">
      <alignment horizontal="center"/>
    </xf>
    <xf numFmtId="0" fontId="140" fillId="65" borderId="52" xfId="0" applyFont="1" applyFill="1" applyBorder="1" applyAlignment="1">
      <alignment horizontal="center" vertical="center" wrapText="1"/>
    </xf>
    <xf numFmtId="0" fontId="140" fillId="65" borderId="53" xfId="0" applyFont="1" applyFill="1" applyBorder="1" applyAlignment="1">
      <alignment horizontal="center" vertical="center" wrapText="1"/>
    </xf>
    <xf numFmtId="0" fontId="0" fillId="0" borderId="0" xfId="0" applyAlignment="1">
      <alignment horizontal="left"/>
    </xf>
    <xf numFmtId="0" fontId="145" fillId="0" borderId="0" xfId="0" applyFont="1" applyAlignment="1">
      <alignment horizontal="left"/>
    </xf>
    <xf numFmtId="0" fontId="110" fillId="78" borderId="51" xfId="0" applyFont="1" applyFill="1" applyBorder="1" applyAlignment="1">
      <alignment horizontal="center" vertical="center"/>
    </xf>
    <xf numFmtId="0" fontId="110" fillId="78" borderId="53" xfId="0" applyFont="1" applyFill="1" applyBorder="1" applyAlignment="1">
      <alignment horizontal="center" vertical="center"/>
    </xf>
    <xf numFmtId="0" fontId="142" fillId="0" borderId="0" xfId="0" applyFont="1" applyAlignment="1">
      <alignment horizontal="center"/>
    </xf>
    <xf numFmtId="49" fontId="142" fillId="0" borderId="0" xfId="0" applyNumberFormat="1" applyFont="1" applyAlignment="1">
      <alignment horizontal="center"/>
    </xf>
    <xf numFmtId="0" fontId="143" fillId="0" borderId="0" xfId="0" applyFont="1" applyAlignment="1">
      <alignment horizontal="right"/>
    </xf>
    <xf numFmtId="0" fontId="110" fillId="65" borderId="51" xfId="0" applyFont="1" applyFill="1" applyBorder="1" applyAlignment="1">
      <alignment horizontal="center" vertical="center"/>
    </xf>
    <xf numFmtId="0" fontId="110" fillId="65" borderId="54" xfId="0" applyFont="1" applyFill="1" applyBorder="1" applyAlignment="1">
      <alignment horizontal="center" vertical="center"/>
    </xf>
    <xf numFmtId="0" fontId="110" fillId="65" borderId="52" xfId="0" applyFont="1" applyFill="1" applyBorder="1" applyAlignment="1">
      <alignment horizontal="center" vertical="center"/>
    </xf>
    <xf numFmtId="0" fontId="110" fillId="65" borderId="53" xfId="0" applyFont="1" applyFill="1" applyBorder="1" applyAlignment="1">
      <alignment horizontal="center" vertical="center"/>
    </xf>
    <xf numFmtId="0" fontId="110" fillId="65" borderId="55" xfId="0" applyFont="1" applyFill="1" applyBorder="1" applyAlignment="1">
      <alignment horizontal="center" vertical="center"/>
    </xf>
    <xf numFmtId="0" fontId="110" fillId="65" borderId="56" xfId="0" applyFont="1" applyFill="1" applyBorder="1" applyAlignment="1">
      <alignment horizontal="center" vertical="center"/>
    </xf>
    <xf numFmtId="0" fontId="110" fillId="75" borderId="51" xfId="0" applyFont="1" applyFill="1" applyBorder="1" applyAlignment="1">
      <alignment horizontal="center" vertical="center"/>
    </xf>
    <xf numFmtId="0" fontId="110" fillId="75" borderId="53" xfId="0" applyFont="1" applyFill="1" applyBorder="1" applyAlignment="1">
      <alignment horizontal="center" vertical="center"/>
    </xf>
    <xf numFmtId="0" fontId="99" fillId="69" borderId="51" xfId="0" applyFont="1" applyFill="1" applyBorder="1" applyAlignment="1">
      <alignment horizontal="center" vertical="center"/>
    </xf>
    <xf numFmtId="0" fontId="99" fillId="69" borderId="53" xfId="0" applyFont="1" applyFill="1" applyBorder="1" applyAlignment="1">
      <alignment horizontal="center" vertical="center"/>
    </xf>
    <xf numFmtId="0" fontId="110" fillId="76" borderId="51" xfId="0" applyFont="1" applyFill="1" applyBorder="1" applyAlignment="1">
      <alignment horizontal="center" vertical="center"/>
    </xf>
    <xf numFmtId="0" fontId="110" fillId="76" borderId="53" xfId="0" applyFont="1" applyFill="1" applyBorder="1" applyAlignment="1">
      <alignment horizontal="center" vertical="center"/>
    </xf>
    <xf numFmtId="0" fontId="110" fillId="77" borderId="51" xfId="0" applyFont="1" applyFill="1" applyBorder="1" applyAlignment="1">
      <alignment horizontal="center" vertical="center"/>
    </xf>
    <xf numFmtId="0" fontId="110" fillId="77" borderId="53"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181" fontId="91" fillId="59" borderId="0" xfId="2317" applyNumberFormat="1" applyFont="1" applyFill="1" applyAlignment="1">
      <alignment horizontal="left" wrapText="1"/>
    </xf>
    <xf numFmtId="181" fontId="91" fillId="59" borderId="0" xfId="2317" applyNumberFormat="1" applyFont="1" applyFill="1" applyAlignment="1">
      <alignment horizontal="justify" vertical="center" wrapText="1"/>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117" fillId="60" borderId="22" xfId="1496" applyFont="1" applyFill="1" applyBorder="1" applyAlignment="1">
      <alignment horizontal="center" vertical="center"/>
    </xf>
    <xf numFmtId="0" fontId="117" fillId="60" borderId="20" xfId="1496" applyFont="1" applyFill="1" applyBorder="1" applyAlignment="1">
      <alignment horizontal="center" vertical="center"/>
    </xf>
    <xf numFmtId="0" fontId="117" fillId="60" borderId="21" xfId="1496"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xf numFmtId="43" fontId="110" fillId="62" borderId="22" xfId="1182" applyNumberFormat="1" applyFont="1" applyFill="1" applyBorder="1" applyAlignment="1">
      <alignment horizontal="right" vertic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t>Agosto 2025</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3FC11FAE-5A20-4573-A0F0-C8DE2B1BBAFF}"/>
            </a:ext>
          </a:extLst>
        </xdr:cNvPr>
        <xdr:cNvSpPr/>
      </xdr:nvSpPr>
      <xdr:spPr>
        <a:xfrm>
          <a:off x="12068175" y="2476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069B3444-7C8F-4810-B8F4-20CAECBA88AF}"/>
            </a:ext>
          </a:extLst>
        </xdr:cNvPr>
        <xdr:cNvPicPr>
          <a:picLocks noChangeAspect="1"/>
        </xdr:cNvPicPr>
      </xdr:nvPicPr>
      <xdr:blipFill>
        <a:blip xmlns:r="http://schemas.openxmlformats.org/officeDocument/2006/relationships" r:embed="rId2"/>
        <a:stretch>
          <a:fillRect/>
        </a:stretch>
      </xdr:blipFill>
      <xdr:spPr>
        <a:xfrm>
          <a:off x="2469696" y="65314"/>
          <a:ext cx="7658417" cy="1140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433638</xdr:colOff>
      <xdr:row>0</xdr:row>
      <xdr:rowOff>0</xdr:rowOff>
    </xdr:from>
    <xdr:to>
      <xdr:col>15</xdr:col>
      <xdr:colOff>246376</xdr:colOff>
      <xdr:row>5</xdr:row>
      <xdr:rowOff>82075</xdr:rowOff>
    </xdr:to>
    <xdr:pic>
      <xdr:nvPicPr>
        <xdr:cNvPr id="2" name="Imagen 1">
          <a:extLst>
            <a:ext uri="{FF2B5EF4-FFF2-40B4-BE49-F238E27FC236}">
              <a16:creationId xmlns:a16="http://schemas.microsoft.com/office/drawing/2014/main" id="{B1877417-A66A-4811-967E-024DD58A6F9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844213" y="0"/>
          <a:ext cx="1012888" cy="1034575"/>
        </a:xfrm>
        <a:prstGeom prst="rect">
          <a:avLst/>
        </a:prstGeom>
      </xdr:spPr>
    </xdr:pic>
    <xdr:clientData/>
  </xdr:twoCellAnchor>
  <xdr:twoCellAnchor editAs="oneCell">
    <xdr:from>
      <xdr:col>0</xdr:col>
      <xdr:colOff>245098</xdr:colOff>
      <xdr:row>1</xdr:row>
      <xdr:rowOff>91541</xdr:rowOff>
    </xdr:from>
    <xdr:to>
      <xdr:col>7</xdr:col>
      <xdr:colOff>443062</xdr:colOff>
      <xdr:row>4</xdr:row>
      <xdr:rowOff>136790</xdr:rowOff>
    </xdr:to>
    <xdr:pic>
      <xdr:nvPicPr>
        <xdr:cNvPr id="3" name="Imagen 2">
          <a:extLst>
            <a:ext uri="{FF2B5EF4-FFF2-40B4-BE49-F238E27FC236}">
              <a16:creationId xmlns:a16="http://schemas.microsoft.com/office/drawing/2014/main" id="{82A7A966-ED4D-4025-9F0B-645BEA1C2E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8" y="272516"/>
          <a:ext cx="4893789" cy="6167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471341</xdr:colOff>
      <xdr:row>0</xdr:row>
      <xdr:rowOff>0</xdr:rowOff>
    </xdr:from>
    <xdr:to>
      <xdr:col>11</xdr:col>
      <xdr:colOff>284313</xdr:colOff>
      <xdr:row>4</xdr:row>
      <xdr:rowOff>124717</xdr:rowOff>
    </xdr:to>
    <xdr:pic>
      <xdr:nvPicPr>
        <xdr:cNvPr id="2" name="Imagen 1">
          <a:extLst>
            <a:ext uri="{FF2B5EF4-FFF2-40B4-BE49-F238E27FC236}">
              <a16:creationId xmlns:a16="http://schemas.microsoft.com/office/drawing/2014/main" id="{5F9B752F-A28A-4830-8858-086013B27F0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57966" y="0"/>
          <a:ext cx="1060747" cy="962917"/>
        </a:xfrm>
        <a:prstGeom prst="rect">
          <a:avLst/>
        </a:prstGeom>
      </xdr:spPr>
    </xdr:pic>
    <xdr:clientData/>
  </xdr:twoCellAnchor>
  <xdr:twoCellAnchor editAs="oneCell">
    <xdr:from>
      <xdr:col>0</xdr:col>
      <xdr:colOff>262311</xdr:colOff>
      <xdr:row>0</xdr:row>
      <xdr:rowOff>148761</xdr:rowOff>
    </xdr:from>
    <xdr:to>
      <xdr:col>7</xdr:col>
      <xdr:colOff>531282</xdr:colOff>
      <xdr:row>3</xdr:row>
      <xdr:rowOff>48039</xdr:rowOff>
    </xdr:to>
    <xdr:pic>
      <xdr:nvPicPr>
        <xdr:cNvPr id="3" name="Imagen 2">
          <a:extLst>
            <a:ext uri="{FF2B5EF4-FFF2-40B4-BE49-F238E27FC236}">
              <a16:creationId xmlns:a16="http://schemas.microsoft.com/office/drawing/2014/main" id="{3CDF53F6-1EA3-4BC1-AF44-2CFF0E9C28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2311" y="148761"/>
          <a:ext cx="4898121" cy="52792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493365</xdr:colOff>
      <xdr:row>0</xdr:row>
      <xdr:rowOff>0</xdr:rowOff>
    </xdr:from>
    <xdr:to>
      <xdr:col>12</xdr:col>
      <xdr:colOff>283327</xdr:colOff>
      <xdr:row>5</xdr:row>
      <xdr:rowOff>154940</xdr:rowOff>
    </xdr:to>
    <xdr:pic>
      <xdr:nvPicPr>
        <xdr:cNvPr id="2" name="Imagen 1">
          <a:extLst>
            <a:ext uri="{FF2B5EF4-FFF2-40B4-BE49-F238E27FC236}">
              <a16:creationId xmlns:a16="http://schemas.microsoft.com/office/drawing/2014/main" id="{7DB61CA1-9CE6-46DB-960A-AA4854512C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22840" y="0"/>
          <a:ext cx="1037737" cy="1107440"/>
        </a:xfrm>
        <a:prstGeom prst="rect">
          <a:avLst/>
        </a:prstGeom>
      </xdr:spPr>
    </xdr:pic>
    <xdr:clientData/>
  </xdr:twoCellAnchor>
  <xdr:twoCellAnchor editAs="oneCell">
    <xdr:from>
      <xdr:col>0</xdr:col>
      <xdr:colOff>245097</xdr:colOff>
      <xdr:row>1</xdr:row>
      <xdr:rowOff>6272</xdr:rowOff>
    </xdr:from>
    <xdr:to>
      <xdr:col>7</xdr:col>
      <xdr:colOff>490194</xdr:colOff>
      <xdr:row>4</xdr:row>
      <xdr:rowOff>71096</xdr:rowOff>
    </xdr:to>
    <xdr:pic>
      <xdr:nvPicPr>
        <xdr:cNvPr id="3" name="Imagen 2">
          <a:extLst>
            <a:ext uri="{FF2B5EF4-FFF2-40B4-BE49-F238E27FC236}">
              <a16:creationId xmlns:a16="http://schemas.microsoft.com/office/drawing/2014/main" id="{5D503EF9-DAB6-4B4B-9333-C8828895E8D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7" y="196772"/>
          <a:ext cx="4798047" cy="6363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1178717</xdr:colOff>
      <xdr:row>0</xdr:row>
      <xdr:rowOff>0</xdr:rowOff>
    </xdr:from>
    <xdr:to>
      <xdr:col>19</xdr:col>
      <xdr:colOff>1354036</xdr:colOff>
      <xdr:row>4</xdr:row>
      <xdr:rowOff>283110</xdr:rowOff>
    </xdr:to>
    <xdr:pic>
      <xdr:nvPicPr>
        <xdr:cNvPr id="2" name="Imagen 1">
          <a:extLst>
            <a:ext uri="{FF2B5EF4-FFF2-40B4-BE49-F238E27FC236}">
              <a16:creationId xmlns:a16="http://schemas.microsoft.com/office/drawing/2014/main" id="{CE1B8B16-3A70-4A14-8649-045460BE3D2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19704842" y="0"/>
          <a:ext cx="1556444" cy="1464210"/>
        </a:xfrm>
        <a:prstGeom prst="rect">
          <a:avLst/>
        </a:prstGeom>
      </xdr:spPr>
    </xdr:pic>
    <xdr:clientData/>
  </xdr:twoCellAnchor>
  <xdr:twoCellAnchor editAs="oneCell">
    <xdr:from>
      <xdr:col>0</xdr:col>
      <xdr:colOff>222815</xdr:colOff>
      <xdr:row>0</xdr:row>
      <xdr:rowOff>171398</xdr:rowOff>
    </xdr:from>
    <xdr:to>
      <xdr:col>6</xdr:col>
      <xdr:colOff>565609</xdr:colOff>
      <xdr:row>3</xdr:row>
      <xdr:rowOff>230857</xdr:rowOff>
    </xdr:to>
    <xdr:pic>
      <xdr:nvPicPr>
        <xdr:cNvPr id="3" name="Imagen 2">
          <a:extLst>
            <a:ext uri="{FF2B5EF4-FFF2-40B4-BE49-F238E27FC236}">
              <a16:creationId xmlns:a16="http://schemas.microsoft.com/office/drawing/2014/main" id="{F65059B4-6698-45B7-94A6-FA9D46AB46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2815" y="171398"/>
          <a:ext cx="6562619" cy="8595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COCienciaDatos\Coordinaci&#243;n\01.Verificaci&#243;n%20del%20cumplimiento%20de%20las%20disposiciones%20en%20materia%20financiera\01.%20Indicador%20de%20calidad\01.%20IBM\07.%20Publicaci&#243;n\Ficha_Calidad_Final.xlsm" TargetMode="External"/><Relationship Id="rId1" Type="http://schemas.openxmlformats.org/officeDocument/2006/relationships/externalLinkPath" Target="/COCienciaDatos/Coordinaci&#243;n/01.Verificaci&#243;n%20del%20cumplimiento%20de%20las%20disposiciones%20en%20materia%20financiera/01.%20Indicador%20de%20calidad/01.%20IBM/07.%20Publicaci&#243;n/Ficha_Calidad_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ificación"/>
      <sheetName val="Calificación_Grupos"/>
      <sheetName val="Valores"/>
      <sheetName val="Ficha Técnica"/>
      <sheetName val="Evaluación Calidad"/>
      <sheetName val="Evaluación Calidad Grupos"/>
      <sheetName val="Evaluación Calidad Detallada"/>
    </sheetNames>
    <sheetDataSet>
      <sheetData sheetId="0">
        <row r="1">
          <cell r="A1" t="str">
            <v>RANKING</v>
          </cell>
          <cell r="D1" t="str">
            <v>INSTITUCION</v>
          </cell>
          <cell r="E1" t="str">
            <v>.</v>
          </cell>
          <cell r="F1" t="str">
            <v>CALIDAD</v>
          </cell>
          <cell r="G1" t="str">
            <v>OPORTUNIDAD</v>
          </cell>
          <cell r="H1" t="str">
            <v>CALIFICACIÓN</v>
          </cell>
          <cell r="I1" t="str">
            <v>CALIFICACIÓN1</v>
          </cell>
          <cell r="J1" t="str">
            <v>-</v>
          </cell>
          <cell r="K1" t="str">
            <v>1</v>
          </cell>
          <cell r="L1" t="str">
            <v>2</v>
          </cell>
          <cell r="M1" t="str">
            <v>3</v>
          </cell>
          <cell r="N1" t="str">
            <v>4</v>
          </cell>
          <cell r="O1" t="str">
            <v>SF_calidad</v>
          </cell>
          <cell r="P1" t="str">
            <v>SF_oportunidad</v>
          </cell>
          <cell r="Q1" t="str">
            <v>CC_calidad</v>
          </cell>
          <cell r="R1" t="str">
            <v>CC_oportunidad</v>
          </cell>
          <cell r="S1" t="str">
            <v>CV_calidad</v>
          </cell>
          <cell r="T1" t="str">
            <v>CV_oportunidad</v>
          </cell>
          <cell r="U1" t="str">
            <v>CAP_calidad</v>
          </cell>
          <cell r="V1" t="str">
            <v>CAP_oportunidad</v>
          </cell>
          <cell r="W1" t="str">
            <v>OPE_calidad</v>
          </cell>
          <cell r="X1" t="str">
            <v>OPE_oportunidad</v>
          </cell>
        </row>
        <row r="2">
          <cell r="A2">
            <v>1</v>
          </cell>
          <cell r="D2" t="str">
            <v>040126</v>
          </cell>
          <cell r="E2" t="str">
            <v>Credit Suisse</v>
          </cell>
          <cell r="F2">
            <v>100</v>
          </cell>
          <cell r="G2">
            <v>100</v>
          </cell>
          <cell r="H2">
            <v>100</v>
          </cell>
          <cell r="I2">
            <v>100</v>
          </cell>
          <cell r="J2" t="str">
            <v>-</v>
          </cell>
          <cell r="K2" t="str">
            <v>-</v>
          </cell>
          <cell r="L2" t="str">
            <v>-</v>
          </cell>
          <cell r="M2" t="str">
            <v>-</v>
          </cell>
          <cell r="N2" t="str">
            <v>-</v>
          </cell>
          <cell r="O2">
            <v>100</v>
          </cell>
          <cell r="P2">
            <v>100</v>
          </cell>
          <cell r="Q2">
            <v>100</v>
          </cell>
          <cell r="R2">
            <v>100</v>
          </cell>
          <cell r="S2">
            <v>100</v>
          </cell>
          <cell r="T2">
            <v>100</v>
          </cell>
          <cell r="U2">
            <v>100</v>
          </cell>
          <cell r="V2">
            <v>100</v>
          </cell>
          <cell r="W2">
            <v>100</v>
          </cell>
          <cell r="X2">
            <v>100</v>
          </cell>
        </row>
        <row r="3">
          <cell r="A3">
            <v>1</v>
          </cell>
          <cell r="D3" t="str">
            <v>040139</v>
          </cell>
          <cell r="E3" t="str">
            <v>BIAfirme</v>
          </cell>
          <cell r="F3">
            <v>100</v>
          </cell>
          <cell r="G3">
            <v>100</v>
          </cell>
          <cell r="H3">
            <v>100</v>
          </cell>
          <cell r="I3">
            <v>100</v>
          </cell>
          <cell r="J3" t="str">
            <v>-</v>
          </cell>
          <cell r="K3" t="str">
            <v>-</v>
          </cell>
          <cell r="L3" t="str">
            <v>-</v>
          </cell>
          <cell r="M3" t="str">
            <v>-</v>
          </cell>
          <cell r="N3" t="str">
            <v>-</v>
          </cell>
          <cell r="O3">
            <v>100</v>
          </cell>
          <cell r="P3">
            <v>100</v>
          </cell>
          <cell r="Q3">
            <v>100</v>
          </cell>
          <cell r="R3">
            <v>100</v>
          </cell>
          <cell r="T3">
            <v>100</v>
          </cell>
          <cell r="U3">
            <v>100</v>
          </cell>
          <cell r="V3">
            <v>100</v>
          </cell>
          <cell r="W3">
            <v>100</v>
          </cell>
          <cell r="X3">
            <v>100</v>
          </cell>
        </row>
        <row r="4">
          <cell r="A4">
            <v>1</v>
          </cell>
          <cell r="D4" t="str">
            <v>040162</v>
          </cell>
          <cell r="E4" t="str">
            <v>KEB Hana México</v>
          </cell>
          <cell r="F4">
            <v>100</v>
          </cell>
          <cell r="G4">
            <v>100</v>
          </cell>
          <cell r="H4">
            <v>100</v>
          </cell>
          <cell r="I4">
            <v>100</v>
          </cell>
          <cell r="J4" t="str">
            <v>-</v>
          </cell>
          <cell r="K4" t="str">
            <v>-</v>
          </cell>
          <cell r="L4" t="str">
            <v>-</v>
          </cell>
          <cell r="M4" t="str">
            <v>-</v>
          </cell>
          <cell r="N4" t="str">
            <v>-</v>
          </cell>
          <cell r="O4">
            <v>100</v>
          </cell>
          <cell r="P4">
            <v>100</v>
          </cell>
          <cell r="Q4">
            <v>100</v>
          </cell>
          <cell r="R4">
            <v>100</v>
          </cell>
          <cell r="T4">
            <v>100</v>
          </cell>
          <cell r="U4">
            <v>100</v>
          </cell>
          <cell r="V4">
            <v>100</v>
          </cell>
          <cell r="W4">
            <v>100</v>
          </cell>
          <cell r="X4">
            <v>100</v>
          </cell>
        </row>
        <row r="5">
          <cell r="A5">
            <v>1</v>
          </cell>
          <cell r="D5" t="str">
            <v>040165</v>
          </cell>
          <cell r="E5" t="str">
            <v>Banco Bineo</v>
          </cell>
          <cell r="F5">
            <v>100</v>
          </cell>
          <cell r="G5">
            <v>100</v>
          </cell>
          <cell r="H5">
            <v>100</v>
          </cell>
          <cell r="I5">
            <v>100</v>
          </cell>
          <cell r="J5" t="str">
            <v>-</v>
          </cell>
          <cell r="K5" t="str">
            <v>-</v>
          </cell>
          <cell r="L5" t="str">
            <v>-</v>
          </cell>
          <cell r="M5" t="str">
            <v>-</v>
          </cell>
          <cell r="N5" t="str">
            <v>-</v>
          </cell>
          <cell r="O5">
            <v>100</v>
          </cell>
          <cell r="P5">
            <v>100</v>
          </cell>
          <cell r="Q5">
            <v>100</v>
          </cell>
          <cell r="R5">
            <v>100</v>
          </cell>
          <cell r="T5">
            <v>100</v>
          </cell>
          <cell r="U5">
            <v>100</v>
          </cell>
          <cell r="V5">
            <v>100</v>
          </cell>
          <cell r="W5">
            <v>100</v>
          </cell>
          <cell r="X5">
            <v>100</v>
          </cell>
        </row>
        <row r="6">
          <cell r="A6">
            <v>1</v>
          </cell>
          <cell r="D6" t="str">
            <v>040167</v>
          </cell>
          <cell r="E6" t="str">
            <v>Hey Banco</v>
          </cell>
          <cell r="F6">
            <v>100</v>
          </cell>
          <cell r="G6">
            <v>100</v>
          </cell>
          <cell r="H6">
            <v>100</v>
          </cell>
          <cell r="I6">
            <v>100</v>
          </cell>
          <cell r="J6" t="str">
            <v>-</v>
          </cell>
          <cell r="K6" t="str">
            <v>-</v>
          </cell>
          <cell r="L6" t="str">
            <v>-</v>
          </cell>
          <cell r="M6" t="str">
            <v>-</v>
          </cell>
          <cell r="N6" t="str">
            <v>-</v>
          </cell>
          <cell r="O6">
            <v>100</v>
          </cell>
          <cell r="P6">
            <v>100</v>
          </cell>
          <cell r="R6">
            <v>100</v>
          </cell>
          <cell r="T6">
            <v>100</v>
          </cell>
          <cell r="U6">
            <v>100</v>
          </cell>
          <cell r="V6">
            <v>100</v>
          </cell>
          <cell r="W6">
            <v>100</v>
          </cell>
          <cell r="X6">
            <v>100</v>
          </cell>
        </row>
        <row r="7">
          <cell r="A7">
            <v>1</v>
          </cell>
          <cell r="D7" t="str">
            <v>040169</v>
          </cell>
          <cell r="E7" t="str">
            <v>Openbank</v>
          </cell>
          <cell r="F7">
            <v>100</v>
          </cell>
          <cell r="G7">
            <v>100</v>
          </cell>
          <cell r="H7">
            <v>100</v>
          </cell>
          <cell r="I7">
            <v>100</v>
          </cell>
          <cell r="J7" t="str">
            <v>-</v>
          </cell>
          <cell r="K7" t="str">
            <v>-</v>
          </cell>
          <cell r="L7" t="str">
            <v>-</v>
          </cell>
          <cell r="M7" t="str">
            <v>-</v>
          </cell>
          <cell r="N7" t="str">
            <v>-</v>
          </cell>
          <cell r="O7">
            <v>100</v>
          </cell>
          <cell r="P7">
            <v>100</v>
          </cell>
          <cell r="Q7">
            <v>99.52</v>
          </cell>
          <cell r="R7">
            <v>100</v>
          </cell>
          <cell r="S7">
            <v>100</v>
          </cell>
          <cell r="T7">
            <v>100</v>
          </cell>
          <cell r="U7">
            <v>100</v>
          </cell>
          <cell r="V7">
            <v>100</v>
          </cell>
          <cell r="W7">
            <v>100</v>
          </cell>
          <cell r="X7">
            <v>100</v>
          </cell>
        </row>
        <row r="8">
          <cell r="A8">
            <v>7</v>
          </cell>
          <cell r="D8" t="str">
            <v>040002</v>
          </cell>
          <cell r="E8" t="str">
            <v>Banamex</v>
          </cell>
          <cell r="F8">
            <v>99.93</v>
          </cell>
          <cell r="G8">
            <v>100</v>
          </cell>
          <cell r="H8">
            <v>99.93</v>
          </cell>
          <cell r="I8">
            <v>99.93</v>
          </cell>
          <cell r="J8" t="str">
            <v>-</v>
          </cell>
          <cell r="K8" t="str">
            <v>-</v>
          </cell>
          <cell r="L8" t="str">
            <v>-</v>
          </cell>
          <cell r="M8" t="str">
            <v>-</v>
          </cell>
          <cell r="N8" t="str">
            <v>-</v>
          </cell>
          <cell r="O8">
            <v>100</v>
          </cell>
          <cell r="P8">
            <v>100</v>
          </cell>
          <cell r="Q8">
            <v>99.76</v>
          </cell>
          <cell r="R8">
            <v>100</v>
          </cell>
          <cell r="S8">
            <v>100</v>
          </cell>
          <cell r="T8">
            <v>100</v>
          </cell>
          <cell r="U8">
            <v>100</v>
          </cell>
          <cell r="V8">
            <v>100</v>
          </cell>
          <cell r="W8">
            <v>100</v>
          </cell>
          <cell r="X8">
            <v>100</v>
          </cell>
        </row>
        <row r="9">
          <cell r="A9">
            <v>8</v>
          </cell>
          <cell r="D9" t="str">
            <v>040030</v>
          </cell>
          <cell r="E9" t="str">
            <v>Banco del Bajío</v>
          </cell>
          <cell r="F9">
            <v>99.86</v>
          </cell>
          <cell r="G9">
            <v>100</v>
          </cell>
          <cell r="H9">
            <v>99.86</v>
          </cell>
          <cell r="I9">
            <v>99.86</v>
          </cell>
          <cell r="J9" t="str">
            <v>-</v>
          </cell>
          <cell r="K9" t="str">
            <v>-</v>
          </cell>
          <cell r="L9" t="str">
            <v>-</v>
          </cell>
          <cell r="M9" t="str">
            <v>-</v>
          </cell>
          <cell r="N9" t="str">
            <v>-</v>
          </cell>
          <cell r="O9">
            <v>100</v>
          </cell>
          <cell r="P9">
            <v>100</v>
          </cell>
          <cell r="Q9">
            <v>99.52</v>
          </cell>
          <cell r="R9">
            <v>100</v>
          </cell>
          <cell r="S9">
            <v>100</v>
          </cell>
          <cell r="T9">
            <v>100</v>
          </cell>
          <cell r="U9">
            <v>100</v>
          </cell>
          <cell r="V9">
            <v>100</v>
          </cell>
          <cell r="W9">
            <v>100</v>
          </cell>
          <cell r="X9">
            <v>100</v>
          </cell>
        </row>
        <row r="10">
          <cell r="A10">
            <v>9</v>
          </cell>
          <cell r="D10" t="str">
            <v>040151</v>
          </cell>
          <cell r="E10" t="str">
            <v>Dondé Banco</v>
          </cell>
          <cell r="F10">
            <v>99.71</v>
          </cell>
          <cell r="G10">
            <v>100</v>
          </cell>
          <cell r="H10">
            <v>99.71</v>
          </cell>
          <cell r="I10">
            <v>99.71</v>
          </cell>
          <cell r="J10" t="str">
            <v>-</v>
          </cell>
          <cell r="K10" t="str">
            <v>-</v>
          </cell>
          <cell r="L10" t="str">
            <v>-</v>
          </cell>
          <cell r="M10" t="str">
            <v>-</v>
          </cell>
          <cell r="N10" t="str">
            <v>-</v>
          </cell>
          <cell r="O10">
            <v>100</v>
          </cell>
          <cell r="P10">
            <v>100</v>
          </cell>
          <cell r="Q10">
            <v>99.54</v>
          </cell>
          <cell r="R10">
            <v>100</v>
          </cell>
          <cell r="T10">
            <v>100</v>
          </cell>
          <cell r="U10">
            <v>97.44</v>
          </cell>
          <cell r="V10">
            <v>100</v>
          </cell>
          <cell r="W10">
            <v>100</v>
          </cell>
          <cell r="X10">
            <v>100</v>
          </cell>
        </row>
        <row r="11">
          <cell r="A11">
            <v>10</v>
          </cell>
          <cell r="D11" t="str">
            <v>040108</v>
          </cell>
          <cell r="E11" t="str">
            <v>MUFG Bank</v>
          </cell>
          <cell r="F11">
            <v>99.61</v>
          </cell>
          <cell r="G11">
            <v>100</v>
          </cell>
          <cell r="H11">
            <v>99.61</v>
          </cell>
          <cell r="I11">
            <v>99.61</v>
          </cell>
          <cell r="J11" t="str">
            <v>-</v>
          </cell>
          <cell r="K11" t="str">
            <v>-</v>
          </cell>
          <cell r="L11" t="str">
            <v>-</v>
          </cell>
          <cell r="M11" t="str">
            <v>-</v>
          </cell>
          <cell r="N11" t="str">
            <v>-</v>
          </cell>
          <cell r="O11">
            <v>99.73</v>
          </cell>
          <cell r="P11">
            <v>100</v>
          </cell>
          <cell r="Q11">
            <v>99.31</v>
          </cell>
          <cell r="R11">
            <v>100</v>
          </cell>
          <cell r="T11">
            <v>100</v>
          </cell>
          <cell r="U11">
            <v>100</v>
          </cell>
          <cell r="V11">
            <v>100</v>
          </cell>
          <cell r="W11">
            <v>100</v>
          </cell>
          <cell r="X11">
            <v>100</v>
          </cell>
        </row>
        <row r="12">
          <cell r="A12">
            <v>11</v>
          </cell>
          <cell r="D12" t="str">
            <v>040129</v>
          </cell>
          <cell r="E12" t="str">
            <v>Barclays</v>
          </cell>
          <cell r="F12">
            <v>99.56</v>
          </cell>
          <cell r="G12">
            <v>100</v>
          </cell>
          <cell r="H12">
            <v>99.56</v>
          </cell>
          <cell r="I12">
            <v>99.56</v>
          </cell>
          <cell r="J12" t="str">
            <v>-</v>
          </cell>
          <cell r="K12" t="str">
            <v>-</v>
          </cell>
          <cell r="L12" t="str">
            <v>-</v>
          </cell>
          <cell r="M12" t="str">
            <v>-</v>
          </cell>
          <cell r="N12" t="str">
            <v>-</v>
          </cell>
          <cell r="O12">
            <v>99.1</v>
          </cell>
          <cell r="P12">
            <v>100</v>
          </cell>
          <cell r="Q12">
            <v>99.54</v>
          </cell>
          <cell r="R12">
            <v>100</v>
          </cell>
          <cell r="T12">
            <v>100</v>
          </cell>
          <cell r="U12">
            <v>100</v>
          </cell>
          <cell r="V12">
            <v>100</v>
          </cell>
          <cell r="W12">
            <v>100</v>
          </cell>
          <cell r="X12">
            <v>100</v>
          </cell>
        </row>
        <row r="13">
          <cell r="A13">
            <v>12</v>
          </cell>
          <cell r="D13" t="str">
            <v>040159</v>
          </cell>
          <cell r="E13" t="str">
            <v>Bank of China</v>
          </cell>
          <cell r="F13">
            <v>99.52</v>
          </cell>
          <cell r="G13">
            <v>100</v>
          </cell>
          <cell r="H13">
            <v>99.52</v>
          </cell>
          <cell r="I13">
            <v>99.52</v>
          </cell>
          <cell r="J13" t="str">
            <v>-</v>
          </cell>
          <cell r="K13" t="str">
            <v>-</v>
          </cell>
          <cell r="L13" t="str">
            <v>-</v>
          </cell>
          <cell r="M13" t="str">
            <v>-</v>
          </cell>
          <cell r="N13" t="str">
            <v>-</v>
          </cell>
          <cell r="O13">
            <v>99.43</v>
          </cell>
          <cell r="P13">
            <v>100</v>
          </cell>
          <cell r="Q13">
            <v>100</v>
          </cell>
          <cell r="R13">
            <v>100</v>
          </cell>
          <cell r="T13">
            <v>100</v>
          </cell>
          <cell r="U13">
            <v>92.31</v>
          </cell>
          <cell r="V13">
            <v>100</v>
          </cell>
          <cell r="W13">
            <v>100</v>
          </cell>
          <cell r="X13">
            <v>100</v>
          </cell>
        </row>
        <row r="14">
          <cell r="A14">
            <v>13</v>
          </cell>
          <cell r="D14" t="str">
            <v>040113</v>
          </cell>
          <cell r="E14" t="str">
            <v>Ve por Más</v>
          </cell>
          <cell r="F14">
            <v>99.43</v>
          </cell>
          <cell r="G14">
            <v>100</v>
          </cell>
          <cell r="H14">
            <v>99.43</v>
          </cell>
          <cell r="I14">
            <v>99.43</v>
          </cell>
          <cell r="J14" t="str">
            <v>-</v>
          </cell>
          <cell r="K14" t="str">
            <v>-</v>
          </cell>
          <cell r="L14" t="str">
            <v>-</v>
          </cell>
          <cell r="M14" t="str">
            <v>-</v>
          </cell>
          <cell r="N14" t="str">
            <v>-</v>
          </cell>
          <cell r="O14">
            <v>100</v>
          </cell>
          <cell r="P14">
            <v>100</v>
          </cell>
          <cell r="Q14">
            <v>98.29</v>
          </cell>
          <cell r="R14">
            <v>100</v>
          </cell>
          <cell r="S14">
            <v>100</v>
          </cell>
          <cell r="T14">
            <v>100</v>
          </cell>
          <cell r="U14">
            <v>100</v>
          </cell>
          <cell r="V14">
            <v>100</v>
          </cell>
          <cell r="W14">
            <v>99.49</v>
          </cell>
          <cell r="X14">
            <v>100</v>
          </cell>
        </row>
        <row r="15">
          <cell r="A15">
            <v>14</v>
          </cell>
          <cell r="D15" t="str">
            <v>040147</v>
          </cell>
          <cell r="E15" t="str">
            <v>Bankaool</v>
          </cell>
          <cell r="F15">
            <v>99.43</v>
          </cell>
          <cell r="G15">
            <v>100</v>
          </cell>
          <cell r="H15">
            <v>99.43</v>
          </cell>
          <cell r="I15">
            <v>99.43</v>
          </cell>
          <cell r="J15" t="str">
            <v>-</v>
          </cell>
          <cell r="K15" t="str">
            <v>-</v>
          </cell>
          <cell r="L15" t="str">
            <v>-</v>
          </cell>
          <cell r="M15" t="str">
            <v>-</v>
          </cell>
          <cell r="N15" t="str">
            <v>-</v>
          </cell>
          <cell r="O15">
            <v>99.47</v>
          </cell>
          <cell r="P15">
            <v>100</v>
          </cell>
          <cell r="Q15">
            <v>99.31</v>
          </cell>
          <cell r="R15">
            <v>100</v>
          </cell>
          <cell r="T15">
            <v>100</v>
          </cell>
          <cell r="U15">
            <v>100</v>
          </cell>
          <cell r="V15">
            <v>100</v>
          </cell>
          <cell r="W15">
            <v>99.49</v>
          </cell>
          <cell r="X15">
            <v>100</v>
          </cell>
        </row>
        <row r="16">
          <cell r="A16">
            <v>15</v>
          </cell>
          <cell r="D16" t="str">
            <v>040149</v>
          </cell>
          <cell r="E16" t="str">
            <v>Forjadores</v>
          </cell>
          <cell r="F16">
            <v>99.32</v>
          </cell>
          <cell r="G16">
            <v>100</v>
          </cell>
          <cell r="H16">
            <v>99.32</v>
          </cell>
          <cell r="I16">
            <v>99.32</v>
          </cell>
          <cell r="J16" t="str">
            <v>-</v>
          </cell>
          <cell r="K16" t="str">
            <v>-</v>
          </cell>
          <cell r="L16" t="str">
            <v>-</v>
          </cell>
          <cell r="M16" t="str">
            <v>-</v>
          </cell>
          <cell r="N16" t="str">
            <v>-</v>
          </cell>
          <cell r="O16">
            <v>100</v>
          </cell>
          <cell r="P16">
            <v>100</v>
          </cell>
          <cell r="Q16">
            <v>98.38</v>
          </cell>
          <cell r="R16">
            <v>100</v>
          </cell>
          <cell r="T16">
            <v>100</v>
          </cell>
          <cell r="U16">
            <v>100</v>
          </cell>
          <cell r="V16">
            <v>100</v>
          </cell>
          <cell r="W16">
            <v>97.95</v>
          </cell>
          <cell r="X16">
            <v>100</v>
          </cell>
        </row>
        <row r="17">
          <cell r="A17">
            <v>16</v>
          </cell>
          <cell r="D17" t="str">
            <v>040124</v>
          </cell>
          <cell r="E17" t="str">
            <v>Citi México (Antes CBM Banco)</v>
          </cell>
          <cell r="F17">
            <v>99.01</v>
          </cell>
          <cell r="G17">
            <v>100</v>
          </cell>
          <cell r="H17">
            <v>99.01</v>
          </cell>
          <cell r="I17">
            <v>99.01</v>
          </cell>
          <cell r="J17" t="str">
            <v>-</v>
          </cell>
          <cell r="K17" t="str">
            <v>-</v>
          </cell>
          <cell r="L17" t="str">
            <v>-</v>
          </cell>
          <cell r="M17" t="str">
            <v>-</v>
          </cell>
          <cell r="N17" t="str">
            <v>-</v>
          </cell>
          <cell r="O17">
            <v>100</v>
          </cell>
          <cell r="P17">
            <v>100</v>
          </cell>
          <cell r="Q17">
            <v>98.33</v>
          </cell>
          <cell r="R17">
            <v>100</v>
          </cell>
          <cell r="T17">
            <v>100</v>
          </cell>
          <cell r="U17">
            <v>87.18</v>
          </cell>
          <cell r="V17">
            <v>100</v>
          </cell>
          <cell r="W17">
            <v>98.46</v>
          </cell>
          <cell r="X17">
            <v>100</v>
          </cell>
        </row>
        <row r="18">
          <cell r="A18">
            <v>17</v>
          </cell>
          <cell r="D18" t="str">
            <v>040130</v>
          </cell>
          <cell r="E18" t="str">
            <v>Compartamos</v>
          </cell>
          <cell r="F18">
            <v>98.97</v>
          </cell>
          <cell r="G18">
            <v>100</v>
          </cell>
          <cell r="H18">
            <v>98.97</v>
          </cell>
          <cell r="I18">
            <v>98.97</v>
          </cell>
          <cell r="J18" t="str">
            <v>-</v>
          </cell>
          <cell r="K18" t="str">
            <v>-</v>
          </cell>
          <cell r="L18" t="str">
            <v>-</v>
          </cell>
          <cell r="M18" t="str">
            <v>-</v>
          </cell>
          <cell r="N18" t="str">
            <v>-</v>
          </cell>
          <cell r="O18">
            <v>99.01</v>
          </cell>
          <cell r="P18">
            <v>100</v>
          </cell>
          <cell r="Q18">
            <v>99.76</v>
          </cell>
          <cell r="R18">
            <v>100</v>
          </cell>
          <cell r="T18">
            <v>100</v>
          </cell>
          <cell r="U18">
            <v>84.62</v>
          </cell>
          <cell r="V18">
            <v>100</v>
          </cell>
          <cell r="W18">
            <v>100</v>
          </cell>
          <cell r="X18">
            <v>100</v>
          </cell>
        </row>
        <row r="19">
          <cell r="A19">
            <v>18</v>
          </cell>
          <cell r="D19" t="str">
            <v>040155</v>
          </cell>
          <cell r="E19" t="str">
            <v>ICBC</v>
          </cell>
          <cell r="F19">
            <v>98.96</v>
          </cell>
          <cell r="G19">
            <v>100</v>
          </cell>
          <cell r="H19">
            <v>98.96</v>
          </cell>
          <cell r="I19">
            <v>98.96</v>
          </cell>
          <cell r="J19" t="str">
            <v>-</v>
          </cell>
          <cell r="K19" t="str">
            <v>-</v>
          </cell>
          <cell r="L19" t="str">
            <v>-</v>
          </cell>
          <cell r="M19" t="str">
            <v>-</v>
          </cell>
          <cell r="N19" t="str">
            <v>-</v>
          </cell>
          <cell r="O19">
            <v>97.53</v>
          </cell>
          <cell r="P19">
            <v>100</v>
          </cell>
          <cell r="Q19">
            <v>100</v>
          </cell>
          <cell r="R19">
            <v>100</v>
          </cell>
          <cell r="T19">
            <v>100</v>
          </cell>
          <cell r="U19">
            <v>94.87</v>
          </cell>
          <cell r="V19">
            <v>100</v>
          </cell>
          <cell r="W19">
            <v>100</v>
          </cell>
          <cell r="X19">
            <v>100</v>
          </cell>
        </row>
        <row r="20">
          <cell r="A20">
            <v>19</v>
          </cell>
          <cell r="D20" t="str">
            <v>040141</v>
          </cell>
          <cell r="E20" t="str">
            <v>Volkswagen Bank</v>
          </cell>
          <cell r="F20">
            <v>98.84</v>
          </cell>
          <cell r="G20">
            <v>100</v>
          </cell>
          <cell r="H20">
            <v>98.84</v>
          </cell>
          <cell r="I20">
            <v>98.84</v>
          </cell>
          <cell r="J20" t="str">
            <v>-</v>
          </cell>
          <cell r="K20" t="str">
            <v>-</v>
          </cell>
          <cell r="L20" t="str">
            <v>-</v>
          </cell>
          <cell r="M20" t="str">
            <v>-</v>
          </cell>
          <cell r="N20" t="str">
            <v>-</v>
          </cell>
          <cell r="O20">
            <v>99.49</v>
          </cell>
          <cell r="P20">
            <v>100</v>
          </cell>
          <cell r="Q20">
            <v>95.9</v>
          </cell>
          <cell r="R20">
            <v>100</v>
          </cell>
          <cell r="S20">
            <v>99.73</v>
          </cell>
          <cell r="T20">
            <v>100</v>
          </cell>
          <cell r="U20">
            <v>100</v>
          </cell>
          <cell r="V20">
            <v>100</v>
          </cell>
          <cell r="W20">
            <v>100</v>
          </cell>
          <cell r="X20">
            <v>100</v>
          </cell>
        </row>
        <row r="21">
          <cell r="A21">
            <v>20</v>
          </cell>
          <cell r="D21" t="str">
            <v>040156</v>
          </cell>
          <cell r="E21" t="str">
            <v>Sabadell</v>
          </cell>
          <cell r="F21">
            <v>98.53</v>
          </cell>
          <cell r="G21">
            <v>100</v>
          </cell>
          <cell r="H21">
            <v>98.53</v>
          </cell>
          <cell r="I21">
            <v>98.53</v>
          </cell>
          <cell r="J21" t="str">
            <v>-</v>
          </cell>
          <cell r="K21" t="str">
            <v>-</v>
          </cell>
          <cell r="L21" t="str">
            <v>-</v>
          </cell>
          <cell r="M21" t="str">
            <v>-</v>
          </cell>
          <cell r="N21" t="str">
            <v>-</v>
          </cell>
          <cell r="O21">
            <v>100</v>
          </cell>
          <cell r="P21">
            <v>100</v>
          </cell>
          <cell r="Q21">
            <v>95.21</v>
          </cell>
          <cell r="R21">
            <v>100</v>
          </cell>
          <cell r="S21">
            <v>100</v>
          </cell>
          <cell r="T21">
            <v>100</v>
          </cell>
          <cell r="U21">
            <v>100</v>
          </cell>
          <cell r="V21">
            <v>100</v>
          </cell>
          <cell r="W21">
            <v>100</v>
          </cell>
          <cell r="X21">
            <v>100</v>
          </cell>
        </row>
        <row r="22">
          <cell r="A22">
            <v>21</v>
          </cell>
          <cell r="D22" t="str">
            <v>040060</v>
          </cell>
          <cell r="E22" t="str">
            <v>Bansí</v>
          </cell>
          <cell r="F22">
            <v>98.26</v>
          </cell>
          <cell r="G22">
            <v>100</v>
          </cell>
          <cell r="H22">
            <v>98.26</v>
          </cell>
          <cell r="I22">
            <v>98.26</v>
          </cell>
          <cell r="J22" t="str">
            <v>-</v>
          </cell>
          <cell r="K22" t="str">
            <v>-</v>
          </cell>
          <cell r="L22" t="str">
            <v>-</v>
          </cell>
          <cell r="M22" t="str">
            <v>-</v>
          </cell>
          <cell r="N22" t="str">
            <v>-</v>
          </cell>
          <cell r="O22">
            <v>100</v>
          </cell>
          <cell r="P22">
            <v>100</v>
          </cell>
          <cell r="Q22">
            <v>96.38</v>
          </cell>
          <cell r="R22">
            <v>100</v>
          </cell>
          <cell r="S22">
            <v>100</v>
          </cell>
          <cell r="T22">
            <v>100</v>
          </cell>
          <cell r="U22">
            <v>82.05</v>
          </cell>
          <cell r="V22">
            <v>100</v>
          </cell>
          <cell r="W22">
            <v>100</v>
          </cell>
          <cell r="X22">
            <v>100</v>
          </cell>
        </row>
        <row r="23">
          <cell r="A23">
            <v>22</v>
          </cell>
          <cell r="D23" t="str">
            <v>040148</v>
          </cell>
          <cell r="E23" t="str">
            <v>Pagatodo</v>
          </cell>
          <cell r="F23">
            <v>98.19</v>
          </cell>
          <cell r="G23">
            <v>100</v>
          </cell>
          <cell r="H23">
            <v>98.19</v>
          </cell>
          <cell r="I23">
            <v>98.19</v>
          </cell>
          <cell r="J23" t="str">
            <v>-</v>
          </cell>
          <cell r="K23" t="str">
            <v>-</v>
          </cell>
          <cell r="L23" t="str">
            <v>-</v>
          </cell>
          <cell r="M23" t="str">
            <v>-</v>
          </cell>
          <cell r="N23" t="str">
            <v>-</v>
          </cell>
          <cell r="O23">
            <v>100</v>
          </cell>
          <cell r="P23">
            <v>100</v>
          </cell>
          <cell r="Q23">
            <v>96.6</v>
          </cell>
          <cell r="R23">
            <v>100</v>
          </cell>
          <cell r="S23">
            <v>100</v>
          </cell>
          <cell r="T23">
            <v>100</v>
          </cell>
          <cell r="U23">
            <v>79.489999999999995</v>
          </cell>
          <cell r="V23">
            <v>100</v>
          </cell>
          <cell r="W23">
            <v>100</v>
          </cell>
          <cell r="X23">
            <v>100</v>
          </cell>
        </row>
        <row r="24">
          <cell r="A24">
            <v>23</v>
          </cell>
          <cell r="D24" t="str">
            <v>040164</v>
          </cell>
          <cell r="E24" t="str">
            <v>BNP Paribas México</v>
          </cell>
          <cell r="F24">
            <v>97.99</v>
          </cell>
          <cell r="G24">
            <v>100</v>
          </cell>
          <cell r="H24">
            <v>97.99</v>
          </cell>
          <cell r="I24">
            <v>97.99</v>
          </cell>
          <cell r="J24" t="str">
            <v>-</v>
          </cell>
          <cell r="K24" t="str">
            <v>-</v>
          </cell>
          <cell r="L24" t="str">
            <v>-</v>
          </cell>
          <cell r="M24" t="str">
            <v>-</v>
          </cell>
          <cell r="N24" t="str">
            <v>-</v>
          </cell>
          <cell r="O24">
            <v>96.1</v>
          </cell>
          <cell r="P24">
            <v>100</v>
          </cell>
          <cell r="R24">
            <v>100</v>
          </cell>
          <cell r="T24">
            <v>100</v>
          </cell>
          <cell r="V24">
            <v>100</v>
          </cell>
          <cell r="W24">
            <v>100</v>
          </cell>
          <cell r="X24">
            <v>100</v>
          </cell>
        </row>
        <row r="25">
          <cell r="A25">
            <v>24</v>
          </cell>
          <cell r="D25" t="str">
            <v>040072</v>
          </cell>
          <cell r="E25" t="str">
            <v>Banorte</v>
          </cell>
          <cell r="F25">
            <v>97.83</v>
          </cell>
          <cell r="G25">
            <v>100</v>
          </cell>
          <cell r="H25">
            <v>97.83</v>
          </cell>
          <cell r="I25">
            <v>97.83</v>
          </cell>
          <cell r="J25" t="str">
            <v>-</v>
          </cell>
          <cell r="K25" t="str">
            <v>-</v>
          </cell>
          <cell r="L25" t="str">
            <v>-</v>
          </cell>
          <cell r="M25" t="str">
            <v>-</v>
          </cell>
          <cell r="N25" t="str">
            <v>-</v>
          </cell>
          <cell r="O25">
            <v>100</v>
          </cell>
          <cell r="P25">
            <v>100</v>
          </cell>
          <cell r="Q25">
            <v>96.64</v>
          </cell>
          <cell r="R25">
            <v>100</v>
          </cell>
          <cell r="S25">
            <v>95.95</v>
          </cell>
          <cell r="T25">
            <v>100</v>
          </cell>
          <cell r="U25">
            <v>97.44</v>
          </cell>
          <cell r="V25">
            <v>100</v>
          </cell>
          <cell r="W25">
            <v>95.38</v>
          </cell>
          <cell r="X25">
            <v>100</v>
          </cell>
        </row>
        <row r="26">
          <cell r="A26">
            <v>25</v>
          </cell>
          <cell r="D26" t="str">
            <v>040106</v>
          </cell>
          <cell r="E26" t="str">
            <v>Bank of America</v>
          </cell>
          <cell r="F26">
            <v>97.65</v>
          </cell>
          <cell r="G26">
            <v>100</v>
          </cell>
          <cell r="H26">
            <v>97.65</v>
          </cell>
          <cell r="I26">
            <v>97.65</v>
          </cell>
          <cell r="J26" t="str">
            <v>-</v>
          </cell>
          <cell r="K26" t="str">
            <v>-</v>
          </cell>
          <cell r="L26" t="str">
            <v>-</v>
          </cell>
          <cell r="M26" t="str">
            <v>-</v>
          </cell>
          <cell r="N26" t="str">
            <v>-</v>
          </cell>
          <cell r="O26">
            <v>98.87</v>
          </cell>
          <cell r="P26">
            <v>100</v>
          </cell>
          <cell r="Q26">
            <v>97.9</v>
          </cell>
          <cell r="R26">
            <v>100</v>
          </cell>
          <cell r="T26">
            <v>100</v>
          </cell>
          <cell r="U26">
            <v>97.44</v>
          </cell>
          <cell r="V26">
            <v>100</v>
          </cell>
          <cell r="W26">
            <v>94.87</v>
          </cell>
          <cell r="X26">
            <v>100</v>
          </cell>
        </row>
        <row r="27">
          <cell r="A27">
            <v>26</v>
          </cell>
          <cell r="D27" t="str">
            <v>040154</v>
          </cell>
          <cell r="E27" t="str">
            <v>Covalto</v>
          </cell>
          <cell r="F27">
            <v>97.47</v>
          </cell>
          <cell r="G27">
            <v>100</v>
          </cell>
          <cell r="H27">
            <v>97.47</v>
          </cell>
          <cell r="I27">
            <v>97.47</v>
          </cell>
          <cell r="J27" t="str">
            <v>-</v>
          </cell>
          <cell r="K27" t="str">
            <v>-</v>
          </cell>
          <cell r="L27" t="str">
            <v>-</v>
          </cell>
          <cell r="M27" t="str">
            <v>-</v>
          </cell>
          <cell r="N27" t="str">
            <v>-</v>
          </cell>
          <cell r="O27">
            <v>98.63</v>
          </cell>
          <cell r="P27">
            <v>100</v>
          </cell>
          <cell r="Q27">
            <v>95.2</v>
          </cell>
          <cell r="R27">
            <v>100</v>
          </cell>
          <cell r="S27">
            <v>90.81</v>
          </cell>
          <cell r="T27">
            <v>100</v>
          </cell>
          <cell r="U27">
            <v>100</v>
          </cell>
          <cell r="V27">
            <v>100</v>
          </cell>
          <cell r="W27">
            <v>100</v>
          </cell>
          <cell r="X27">
            <v>100</v>
          </cell>
        </row>
        <row r="28">
          <cell r="A28">
            <v>27</v>
          </cell>
          <cell r="D28" t="str">
            <v>040157</v>
          </cell>
          <cell r="E28" t="str">
            <v>Shinhan</v>
          </cell>
          <cell r="F28">
            <v>97.32</v>
          </cell>
          <cell r="G28">
            <v>100</v>
          </cell>
          <cell r="H28">
            <v>97.32</v>
          </cell>
          <cell r="I28">
            <v>97.32</v>
          </cell>
          <cell r="J28" t="str">
            <v>-</v>
          </cell>
          <cell r="K28" t="str">
            <v>-</v>
          </cell>
          <cell r="L28" t="str">
            <v>-</v>
          </cell>
          <cell r="M28" t="str">
            <v>-</v>
          </cell>
          <cell r="N28" t="str">
            <v>-</v>
          </cell>
          <cell r="O28">
            <v>100</v>
          </cell>
          <cell r="P28">
            <v>100</v>
          </cell>
          <cell r="Q28">
            <v>93.74</v>
          </cell>
          <cell r="R28">
            <v>100</v>
          </cell>
          <cell r="T28">
            <v>100</v>
          </cell>
          <cell r="U28">
            <v>100</v>
          </cell>
          <cell r="V28">
            <v>100</v>
          </cell>
          <cell r="W28">
            <v>100</v>
          </cell>
          <cell r="X28">
            <v>100</v>
          </cell>
        </row>
        <row r="29">
          <cell r="A29">
            <v>28</v>
          </cell>
          <cell r="D29" t="str">
            <v>040137</v>
          </cell>
          <cell r="E29" t="str">
            <v>Bancoppel</v>
          </cell>
          <cell r="F29">
            <v>97.3</v>
          </cell>
          <cell r="G29">
            <v>100</v>
          </cell>
          <cell r="H29">
            <v>97.3</v>
          </cell>
          <cell r="I29">
            <v>97.3</v>
          </cell>
          <cell r="J29" t="str">
            <v>-</v>
          </cell>
          <cell r="K29" t="str">
            <v>-</v>
          </cell>
          <cell r="L29" t="str">
            <v>-</v>
          </cell>
          <cell r="M29" t="str">
            <v>-</v>
          </cell>
          <cell r="N29" t="str">
            <v>-</v>
          </cell>
          <cell r="O29">
            <v>96.4</v>
          </cell>
          <cell r="P29">
            <v>100</v>
          </cell>
          <cell r="Q29">
            <v>96.94</v>
          </cell>
          <cell r="R29">
            <v>100</v>
          </cell>
          <cell r="S29">
            <v>99.31</v>
          </cell>
          <cell r="T29">
            <v>100</v>
          </cell>
          <cell r="U29">
            <v>100</v>
          </cell>
          <cell r="V29">
            <v>100</v>
          </cell>
          <cell r="W29">
            <v>94.87</v>
          </cell>
          <cell r="X29">
            <v>100</v>
          </cell>
        </row>
        <row r="30">
          <cell r="A30">
            <v>29</v>
          </cell>
          <cell r="D30" t="str">
            <v>040058</v>
          </cell>
          <cell r="E30" t="str">
            <v>Banregio</v>
          </cell>
          <cell r="F30">
            <v>96.93</v>
          </cell>
          <cell r="G30">
            <v>100</v>
          </cell>
          <cell r="H30">
            <v>96.93</v>
          </cell>
          <cell r="I30">
            <v>96.93</v>
          </cell>
          <cell r="J30" t="str">
            <v>-</v>
          </cell>
          <cell r="K30" t="str">
            <v>-</v>
          </cell>
          <cell r="L30" t="str">
            <v>-</v>
          </cell>
          <cell r="M30" t="str">
            <v>-</v>
          </cell>
          <cell r="N30" t="str">
            <v>-</v>
          </cell>
          <cell r="O30">
            <v>100</v>
          </cell>
          <cell r="P30">
            <v>100</v>
          </cell>
          <cell r="Q30">
            <v>98.04</v>
          </cell>
          <cell r="R30">
            <v>100</v>
          </cell>
          <cell r="S30">
            <v>91.28</v>
          </cell>
          <cell r="T30">
            <v>100</v>
          </cell>
          <cell r="U30">
            <v>100</v>
          </cell>
          <cell r="V30">
            <v>100</v>
          </cell>
          <cell r="W30">
            <v>100</v>
          </cell>
          <cell r="X30">
            <v>100</v>
          </cell>
        </row>
        <row r="31">
          <cell r="A31">
            <v>30</v>
          </cell>
          <cell r="D31" t="str">
            <v>040036</v>
          </cell>
          <cell r="E31" t="str">
            <v>Inbursa</v>
          </cell>
          <cell r="F31">
            <v>96.87</v>
          </cell>
          <cell r="G31">
            <v>100</v>
          </cell>
          <cell r="H31">
            <v>96.87</v>
          </cell>
          <cell r="I31">
            <v>96.87</v>
          </cell>
          <cell r="J31" t="str">
            <v>-</v>
          </cell>
          <cell r="K31" t="str">
            <v>-</v>
          </cell>
          <cell r="L31" t="str">
            <v>-</v>
          </cell>
          <cell r="M31" t="str">
            <v>-</v>
          </cell>
          <cell r="N31" t="str">
            <v>-</v>
          </cell>
          <cell r="O31">
            <v>99.47</v>
          </cell>
          <cell r="P31">
            <v>100</v>
          </cell>
          <cell r="Q31">
            <v>95.99</v>
          </cell>
          <cell r="R31">
            <v>100</v>
          </cell>
          <cell r="S31">
            <v>98.68</v>
          </cell>
          <cell r="T31">
            <v>100</v>
          </cell>
          <cell r="U31">
            <v>66.67</v>
          </cell>
          <cell r="V31">
            <v>100</v>
          </cell>
          <cell r="W31">
            <v>95.9</v>
          </cell>
          <cell r="X31">
            <v>100</v>
          </cell>
        </row>
        <row r="32">
          <cell r="A32">
            <v>31</v>
          </cell>
          <cell r="D32" t="str">
            <v>040044</v>
          </cell>
          <cell r="E32" t="str">
            <v>Scotiabank</v>
          </cell>
          <cell r="F32">
            <v>96.8</v>
          </cell>
          <cell r="G32">
            <v>100</v>
          </cell>
          <cell r="H32">
            <v>96.8</v>
          </cell>
          <cell r="I32">
            <v>96.8</v>
          </cell>
          <cell r="J32" t="str">
            <v>-</v>
          </cell>
          <cell r="K32" t="str">
            <v>-</v>
          </cell>
          <cell r="L32" t="str">
            <v>-</v>
          </cell>
          <cell r="M32" t="str">
            <v>-</v>
          </cell>
          <cell r="N32" t="str">
            <v>-</v>
          </cell>
          <cell r="O32">
            <v>100</v>
          </cell>
          <cell r="P32">
            <v>100</v>
          </cell>
          <cell r="Q32">
            <v>98.38</v>
          </cell>
          <cell r="R32">
            <v>100</v>
          </cell>
          <cell r="S32">
            <v>90.81</v>
          </cell>
          <cell r="T32">
            <v>100</v>
          </cell>
          <cell r="U32">
            <v>100</v>
          </cell>
          <cell r="V32">
            <v>100</v>
          </cell>
          <cell r="W32">
            <v>100</v>
          </cell>
          <cell r="X32">
            <v>100</v>
          </cell>
        </row>
        <row r="33">
          <cell r="A33">
            <v>32</v>
          </cell>
          <cell r="D33" t="str">
            <v>040160</v>
          </cell>
          <cell r="E33" t="str">
            <v>Banco S3</v>
          </cell>
          <cell r="F33">
            <v>96.77</v>
          </cell>
          <cell r="G33">
            <v>100</v>
          </cell>
          <cell r="H33">
            <v>96.77</v>
          </cell>
          <cell r="I33">
            <v>96.77</v>
          </cell>
          <cell r="J33" t="str">
            <v>-</v>
          </cell>
          <cell r="K33" t="str">
            <v>-</v>
          </cell>
          <cell r="L33" t="str">
            <v>-</v>
          </cell>
          <cell r="M33" t="str">
            <v>-</v>
          </cell>
          <cell r="N33" t="str">
            <v>-</v>
          </cell>
          <cell r="O33">
            <v>97.55</v>
          </cell>
          <cell r="P33">
            <v>100</v>
          </cell>
          <cell r="Q33">
            <v>96.71</v>
          </cell>
          <cell r="R33">
            <v>100</v>
          </cell>
          <cell r="T33">
            <v>100</v>
          </cell>
          <cell r="U33">
            <v>100</v>
          </cell>
          <cell r="V33">
            <v>100</v>
          </cell>
          <cell r="W33">
            <v>94.87</v>
          </cell>
          <cell r="X33">
            <v>100</v>
          </cell>
        </row>
        <row r="34">
          <cell r="A34">
            <v>33</v>
          </cell>
          <cell r="D34" t="str">
            <v>040112</v>
          </cell>
          <cell r="E34" t="str">
            <v>Monex</v>
          </cell>
          <cell r="F34">
            <v>96.67</v>
          </cell>
          <cell r="G34">
            <v>100</v>
          </cell>
          <cell r="H34">
            <v>96.67</v>
          </cell>
          <cell r="I34">
            <v>96.67</v>
          </cell>
          <cell r="J34" t="str">
            <v>-</v>
          </cell>
          <cell r="K34" t="str">
            <v>-</v>
          </cell>
          <cell r="L34" t="str">
            <v>-</v>
          </cell>
          <cell r="M34" t="str">
            <v>-</v>
          </cell>
          <cell r="N34" t="str">
            <v>-</v>
          </cell>
          <cell r="O34">
            <v>100</v>
          </cell>
          <cell r="P34">
            <v>100</v>
          </cell>
          <cell r="Q34">
            <v>91.79</v>
          </cell>
          <cell r="R34">
            <v>100</v>
          </cell>
          <cell r="S34">
            <v>100</v>
          </cell>
          <cell r="T34">
            <v>100</v>
          </cell>
          <cell r="U34">
            <v>97.44</v>
          </cell>
          <cell r="V34">
            <v>100</v>
          </cell>
          <cell r="W34">
            <v>100</v>
          </cell>
          <cell r="X34">
            <v>100</v>
          </cell>
        </row>
        <row r="35">
          <cell r="A35">
            <v>34</v>
          </cell>
          <cell r="D35" t="str">
            <v>040158</v>
          </cell>
          <cell r="E35" t="str">
            <v>Mizuho Bank</v>
          </cell>
          <cell r="F35">
            <v>96.62</v>
          </cell>
          <cell r="G35">
            <v>100</v>
          </cell>
          <cell r="H35">
            <v>96.62</v>
          </cell>
          <cell r="I35">
            <v>96.62</v>
          </cell>
          <cell r="J35" t="str">
            <v>-</v>
          </cell>
          <cell r="K35" t="str">
            <v>-</v>
          </cell>
          <cell r="L35" t="str">
            <v>-</v>
          </cell>
          <cell r="M35" t="str">
            <v>-</v>
          </cell>
          <cell r="N35" t="str">
            <v>-</v>
          </cell>
          <cell r="O35">
            <v>99.18</v>
          </cell>
          <cell r="P35">
            <v>100</v>
          </cell>
          <cell r="Q35">
            <v>92.76</v>
          </cell>
          <cell r="R35">
            <v>100</v>
          </cell>
          <cell r="S35">
            <v>100</v>
          </cell>
          <cell r="T35">
            <v>100</v>
          </cell>
          <cell r="U35">
            <v>100</v>
          </cell>
          <cell r="V35">
            <v>100</v>
          </cell>
          <cell r="W35">
            <v>100</v>
          </cell>
          <cell r="X35">
            <v>100</v>
          </cell>
        </row>
        <row r="36">
          <cell r="A36">
            <v>35</v>
          </cell>
          <cell r="D36" t="str">
            <v>040150</v>
          </cell>
          <cell r="E36" t="str">
            <v>Inmobiliario Mexicano</v>
          </cell>
          <cell r="F36">
            <v>96.28</v>
          </cell>
          <cell r="G36">
            <v>100</v>
          </cell>
          <cell r="H36">
            <v>96.28</v>
          </cell>
          <cell r="I36">
            <v>96.28</v>
          </cell>
          <cell r="J36" t="str">
            <v>-</v>
          </cell>
          <cell r="K36" t="str">
            <v>-</v>
          </cell>
          <cell r="L36" t="str">
            <v>-</v>
          </cell>
          <cell r="M36" t="str">
            <v>-</v>
          </cell>
          <cell r="N36" t="str">
            <v>-</v>
          </cell>
          <cell r="O36">
            <v>100</v>
          </cell>
          <cell r="P36">
            <v>100</v>
          </cell>
          <cell r="Q36">
            <v>87.73</v>
          </cell>
          <cell r="R36">
            <v>100</v>
          </cell>
          <cell r="S36">
            <v>100</v>
          </cell>
          <cell r="T36">
            <v>100</v>
          </cell>
          <cell r="U36">
            <v>100</v>
          </cell>
          <cell r="V36">
            <v>100</v>
          </cell>
          <cell r="W36">
            <v>100</v>
          </cell>
          <cell r="X36">
            <v>100</v>
          </cell>
        </row>
        <row r="37">
          <cell r="A37">
            <v>36</v>
          </cell>
          <cell r="D37" t="str">
            <v>040127</v>
          </cell>
          <cell r="E37" t="str">
            <v>Banco Azteca</v>
          </cell>
          <cell r="F37">
            <v>96.12</v>
          </cell>
          <cell r="G37">
            <v>100</v>
          </cell>
          <cell r="H37">
            <v>96.12</v>
          </cell>
          <cell r="I37">
            <v>96.12</v>
          </cell>
          <cell r="J37" t="str">
            <v>-</v>
          </cell>
          <cell r="K37" t="str">
            <v>-</v>
          </cell>
          <cell r="L37" t="str">
            <v>-</v>
          </cell>
          <cell r="M37" t="str">
            <v>-</v>
          </cell>
          <cell r="N37" t="str">
            <v>-</v>
          </cell>
          <cell r="O37">
            <v>98.94</v>
          </cell>
          <cell r="P37">
            <v>100</v>
          </cell>
          <cell r="Q37">
            <v>94.43</v>
          </cell>
          <cell r="R37">
            <v>100</v>
          </cell>
          <cell r="S37">
            <v>93.49</v>
          </cell>
          <cell r="T37">
            <v>100</v>
          </cell>
          <cell r="U37">
            <v>94.87</v>
          </cell>
          <cell r="V37">
            <v>100</v>
          </cell>
          <cell r="W37">
            <v>100</v>
          </cell>
          <cell r="X37">
            <v>100</v>
          </cell>
        </row>
        <row r="38">
          <cell r="A38">
            <v>37</v>
          </cell>
          <cell r="D38" t="str">
            <v>040021</v>
          </cell>
          <cell r="E38" t="str">
            <v>HSBC</v>
          </cell>
          <cell r="F38">
            <v>95.68</v>
          </cell>
          <cell r="G38">
            <v>100</v>
          </cell>
          <cell r="H38">
            <v>95.68</v>
          </cell>
          <cell r="I38">
            <v>95.68</v>
          </cell>
          <cell r="J38" t="str">
            <v>-</v>
          </cell>
          <cell r="K38" t="str">
            <v>-</v>
          </cell>
          <cell r="L38" t="str">
            <v>-</v>
          </cell>
          <cell r="M38" t="str">
            <v>-</v>
          </cell>
          <cell r="N38" t="str">
            <v>-</v>
          </cell>
          <cell r="O38">
            <v>100</v>
          </cell>
          <cell r="P38">
            <v>100</v>
          </cell>
          <cell r="Q38">
            <v>96.96</v>
          </cell>
          <cell r="R38">
            <v>100</v>
          </cell>
          <cell r="S38">
            <v>88.06</v>
          </cell>
          <cell r="T38">
            <v>100</v>
          </cell>
          <cell r="U38">
            <v>100</v>
          </cell>
          <cell r="V38">
            <v>100</v>
          </cell>
          <cell r="W38">
            <v>100</v>
          </cell>
          <cell r="X38">
            <v>100</v>
          </cell>
        </row>
        <row r="39">
          <cell r="A39">
            <v>38</v>
          </cell>
          <cell r="D39" t="str">
            <v>040133</v>
          </cell>
          <cell r="E39" t="str">
            <v>Actinver</v>
          </cell>
          <cell r="F39">
            <v>95.62</v>
          </cell>
          <cell r="G39">
            <v>100</v>
          </cell>
          <cell r="H39">
            <v>95.62</v>
          </cell>
          <cell r="I39">
            <v>95.62</v>
          </cell>
          <cell r="J39" t="str">
            <v>-</v>
          </cell>
          <cell r="K39" t="str">
            <v>-</v>
          </cell>
          <cell r="L39" t="str">
            <v>-</v>
          </cell>
          <cell r="M39" t="str">
            <v>-</v>
          </cell>
          <cell r="N39" t="str">
            <v>-</v>
          </cell>
          <cell r="O39">
            <v>99.73</v>
          </cell>
          <cell r="P39">
            <v>100</v>
          </cell>
          <cell r="Q39">
            <v>90.2</v>
          </cell>
          <cell r="R39">
            <v>100</v>
          </cell>
          <cell r="S39">
            <v>99.52</v>
          </cell>
          <cell r="T39">
            <v>100</v>
          </cell>
          <cell r="U39">
            <v>97.44</v>
          </cell>
          <cell r="V39">
            <v>100</v>
          </cell>
          <cell r="W39">
            <v>100</v>
          </cell>
          <cell r="X39">
            <v>100</v>
          </cell>
        </row>
        <row r="40">
          <cell r="A40">
            <v>39</v>
          </cell>
          <cell r="D40" t="str">
            <v>040132</v>
          </cell>
          <cell r="E40" t="str">
            <v>Multiva</v>
          </cell>
          <cell r="F40">
            <v>95.16</v>
          </cell>
          <cell r="G40">
            <v>100</v>
          </cell>
          <cell r="H40">
            <v>95.16</v>
          </cell>
          <cell r="I40">
            <v>95.16</v>
          </cell>
          <cell r="J40" t="str">
            <v>-</v>
          </cell>
          <cell r="K40" t="str">
            <v>-</v>
          </cell>
          <cell r="L40" t="str">
            <v>-</v>
          </cell>
          <cell r="M40" t="str">
            <v>-</v>
          </cell>
          <cell r="N40" t="str">
            <v>-</v>
          </cell>
          <cell r="O40">
            <v>100</v>
          </cell>
          <cell r="P40">
            <v>100</v>
          </cell>
          <cell r="Q40">
            <v>86.54</v>
          </cell>
          <cell r="R40">
            <v>100</v>
          </cell>
          <cell r="S40">
            <v>97.16</v>
          </cell>
          <cell r="T40">
            <v>100</v>
          </cell>
          <cell r="U40">
            <v>100</v>
          </cell>
          <cell r="V40">
            <v>100</v>
          </cell>
          <cell r="W40">
            <v>99.49</v>
          </cell>
          <cell r="X40">
            <v>100</v>
          </cell>
        </row>
        <row r="41">
          <cell r="A41">
            <v>40</v>
          </cell>
          <cell r="D41" t="str">
            <v>040012</v>
          </cell>
          <cell r="E41" t="str">
            <v>BBVA México</v>
          </cell>
          <cell r="F41">
            <v>95.15</v>
          </cell>
          <cell r="G41">
            <v>100</v>
          </cell>
          <cell r="H41">
            <v>95.15</v>
          </cell>
          <cell r="I41">
            <v>95.15</v>
          </cell>
          <cell r="J41" t="str">
            <v>-</v>
          </cell>
          <cell r="K41" t="str">
            <v>-</v>
          </cell>
          <cell r="L41" t="str">
            <v>-</v>
          </cell>
          <cell r="M41" t="str">
            <v>-</v>
          </cell>
          <cell r="N41" t="str">
            <v>-</v>
          </cell>
          <cell r="O41">
            <v>100</v>
          </cell>
          <cell r="P41">
            <v>100</v>
          </cell>
          <cell r="Q41">
            <v>84.09</v>
          </cell>
          <cell r="R41">
            <v>100</v>
          </cell>
          <cell r="S41">
            <v>100</v>
          </cell>
          <cell r="T41">
            <v>100</v>
          </cell>
          <cell r="U41">
            <v>100</v>
          </cell>
          <cell r="V41">
            <v>100</v>
          </cell>
          <cell r="W41">
            <v>100</v>
          </cell>
          <cell r="X41">
            <v>100</v>
          </cell>
        </row>
        <row r="42">
          <cell r="A42">
            <v>41</v>
          </cell>
          <cell r="D42" t="str">
            <v>040138</v>
          </cell>
          <cell r="E42" t="str">
            <v>Ualá</v>
          </cell>
          <cell r="F42">
            <v>95.04</v>
          </cell>
          <cell r="G42">
            <v>100</v>
          </cell>
          <cell r="H42">
            <v>95.04</v>
          </cell>
          <cell r="I42">
            <v>95.04</v>
          </cell>
          <cell r="J42" t="str">
            <v>-</v>
          </cell>
          <cell r="K42" t="str">
            <v>-</v>
          </cell>
          <cell r="L42" t="str">
            <v>-</v>
          </cell>
          <cell r="M42" t="str">
            <v>-</v>
          </cell>
          <cell r="N42" t="str">
            <v>-</v>
          </cell>
          <cell r="O42">
            <v>97.08</v>
          </cell>
          <cell r="P42">
            <v>100</v>
          </cell>
          <cell r="Q42">
            <v>90.21</v>
          </cell>
          <cell r="R42">
            <v>100</v>
          </cell>
          <cell r="S42">
            <v>99.27</v>
          </cell>
          <cell r="T42">
            <v>100</v>
          </cell>
          <cell r="U42">
            <v>100</v>
          </cell>
          <cell r="V42">
            <v>100</v>
          </cell>
          <cell r="W42">
            <v>100</v>
          </cell>
          <cell r="X42">
            <v>100</v>
          </cell>
        </row>
        <row r="43">
          <cell r="A43">
            <v>42</v>
          </cell>
          <cell r="D43" t="str">
            <v>040042</v>
          </cell>
          <cell r="E43" t="str">
            <v>Banca Mifel</v>
          </cell>
          <cell r="F43">
            <v>94.9</v>
          </cell>
          <cell r="G43">
            <v>100</v>
          </cell>
          <cell r="H43">
            <v>94.9</v>
          </cell>
          <cell r="I43">
            <v>94.9</v>
          </cell>
          <cell r="J43" t="str">
            <v>-</v>
          </cell>
          <cell r="K43" t="str">
            <v>-</v>
          </cell>
          <cell r="L43" t="str">
            <v>-</v>
          </cell>
          <cell r="M43" t="str">
            <v>-</v>
          </cell>
          <cell r="N43" t="str">
            <v>-</v>
          </cell>
          <cell r="O43">
            <v>100</v>
          </cell>
          <cell r="P43">
            <v>100</v>
          </cell>
          <cell r="Q43">
            <v>93.15</v>
          </cell>
          <cell r="R43">
            <v>100</v>
          </cell>
          <cell r="S43">
            <v>91.46</v>
          </cell>
          <cell r="T43">
            <v>100</v>
          </cell>
          <cell r="U43">
            <v>94.87</v>
          </cell>
          <cell r="V43">
            <v>100</v>
          </cell>
          <cell r="W43">
            <v>93.33</v>
          </cell>
          <cell r="X43">
            <v>100</v>
          </cell>
        </row>
        <row r="44">
          <cell r="A44">
            <v>43</v>
          </cell>
          <cell r="D44" t="str">
            <v>040110</v>
          </cell>
          <cell r="E44" t="str">
            <v>J.P. Morgan</v>
          </cell>
          <cell r="F44">
            <v>94.57</v>
          </cell>
          <cell r="G44">
            <v>100</v>
          </cell>
          <cell r="H44">
            <v>94.57</v>
          </cell>
          <cell r="I44">
            <v>94.57</v>
          </cell>
          <cell r="J44" t="str">
            <v>-</v>
          </cell>
          <cell r="K44" t="str">
            <v>-</v>
          </cell>
          <cell r="L44" t="str">
            <v>-</v>
          </cell>
          <cell r="M44" t="str">
            <v>-</v>
          </cell>
          <cell r="N44" t="str">
            <v>-</v>
          </cell>
          <cell r="O44">
            <v>100</v>
          </cell>
          <cell r="P44">
            <v>100</v>
          </cell>
          <cell r="Q44">
            <v>90.69</v>
          </cell>
          <cell r="R44">
            <v>100</v>
          </cell>
          <cell r="S44">
            <v>92.22</v>
          </cell>
          <cell r="T44">
            <v>100</v>
          </cell>
          <cell r="U44">
            <v>94.87</v>
          </cell>
          <cell r="V44">
            <v>100</v>
          </cell>
          <cell r="W44">
            <v>93.33</v>
          </cell>
          <cell r="X44">
            <v>100</v>
          </cell>
        </row>
        <row r="45">
          <cell r="A45">
            <v>44</v>
          </cell>
          <cell r="D45" t="str">
            <v>040062</v>
          </cell>
          <cell r="E45" t="str">
            <v>Afirme</v>
          </cell>
          <cell r="F45">
            <v>93.49</v>
          </cell>
          <cell r="G45">
            <v>100</v>
          </cell>
          <cell r="H45">
            <v>93.49</v>
          </cell>
          <cell r="I45">
            <v>93.49</v>
          </cell>
          <cell r="J45" t="str">
            <v>-</v>
          </cell>
          <cell r="K45" t="str">
            <v>-</v>
          </cell>
          <cell r="L45" t="str">
            <v>-</v>
          </cell>
          <cell r="M45" t="str">
            <v>-</v>
          </cell>
          <cell r="N45" t="str">
            <v>-</v>
          </cell>
          <cell r="O45">
            <v>100</v>
          </cell>
          <cell r="P45">
            <v>100</v>
          </cell>
          <cell r="Q45">
            <v>86.8</v>
          </cell>
          <cell r="R45">
            <v>100</v>
          </cell>
          <cell r="S45">
            <v>93.85</v>
          </cell>
          <cell r="T45">
            <v>100</v>
          </cell>
          <cell r="U45">
            <v>100</v>
          </cell>
          <cell r="V45">
            <v>100</v>
          </cell>
          <cell r="W45">
            <v>93.85</v>
          </cell>
          <cell r="X45">
            <v>100</v>
          </cell>
        </row>
        <row r="46">
          <cell r="A46">
            <v>45</v>
          </cell>
          <cell r="D46" t="str">
            <v>040143</v>
          </cell>
          <cell r="E46" t="str">
            <v>CIBanco</v>
          </cell>
          <cell r="F46">
            <v>92.76</v>
          </cell>
          <cell r="G46">
            <v>100</v>
          </cell>
          <cell r="H46">
            <v>92.76</v>
          </cell>
          <cell r="I46">
            <v>92.76</v>
          </cell>
          <cell r="J46" t="str">
            <v>-</v>
          </cell>
          <cell r="K46" t="str">
            <v>-</v>
          </cell>
          <cell r="L46" t="str">
            <v>-</v>
          </cell>
          <cell r="M46" t="str">
            <v>-</v>
          </cell>
          <cell r="N46" t="str">
            <v>-</v>
          </cell>
          <cell r="O46">
            <v>96.05</v>
          </cell>
          <cell r="P46">
            <v>100</v>
          </cell>
          <cell r="Q46">
            <v>94.08</v>
          </cell>
          <cell r="R46">
            <v>100</v>
          </cell>
          <cell r="S46">
            <v>89.15</v>
          </cell>
          <cell r="T46">
            <v>100</v>
          </cell>
          <cell r="U46">
            <v>79.489999999999995</v>
          </cell>
          <cell r="V46">
            <v>100</v>
          </cell>
          <cell r="W46">
            <v>94.36</v>
          </cell>
          <cell r="X46">
            <v>100</v>
          </cell>
        </row>
        <row r="47">
          <cell r="A47">
            <v>46</v>
          </cell>
          <cell r="D47" t="str">
            <v>040140</v>
          </cell>
          <cell r="E47" t="str">
            <v>Consubanco</v>
          </cell>
          <cell r="F47">
            <v>91.5</v>
          </cell>
          <cell r="G47">
            <v>100</v>
          </cell>
          <cell r="H47">
            <v>91.5</v>
          </cell>
          <cell r="I47">
            <v>91.5</v>
          </cell>
          <cell r="J47" t="str">
            <v>-</v>
          </cell>
          <cell r="K47" t="str">
            <v>-</v>
          </cell>
          <cell r="L47" t="str">
            <v>-</v>
          </cell>
          <cell r="M47" t="str">
            <v>-</v>
          </cell>
          <cell r="N47" t="str">
            <v>-</v>
          </cell>
          <cell r="O47">
            <v>92.31</v>
          </cell>
          <cell r="P47">
            <v>100</v>
          </cell>
          <cell r="Q47">
            <v>87.25</v>
          </cell>
          <cell r="R47">
            <v>100</v>
          </cell>
          <cell r="T47">
            <v>100</v>
          </cell>
          <cell r="U47">
            <v>97.44</v>
          </cell>
          <cell r="V47">
            <v>100</v>
          </cell>
          <cell r="W47">
            <v>98.46</v>
          </cell>
          <cell r="X47">
            <v>100</v>
          </cell>
        </row>
        <row r="48">
          <cell r="A48">
            <v>47</v>
          </cell>
          <cell r="D48" t="str">
            <v>040145</v>
          </cell>
          <cell r="E48" t="str">
            <v>Banco Base</v>
          </cell>
          <cell r="F48">
            <v>90.46</v>
          </cell>
          <cell r="G48">
            <v>100</v>
          </cell>
          <cell r="H48">
            <v>90.46</v>
          </cell>
          <cell r="I48">
            <v>90.46</v>
          </cell>
          <cell r="J48" t="str">
            <v>-</v>
          </cell>
          <cell r="K48" t="str">
            <v>-</v>
          </cell>
          <cell r="L48" t="str">
            <v>-</v>
          </cell>
          <cell r="M48" t="str">
            <v>-</v>
          </cell>
          <cell r="N48" t="str">
            <v>-</v>
          </cell>
          <cell r="O48">
            <v>98.88</v>
          </cell>
          <cell r="P48">
            <v>100</v>
          </cell>
          <cell r="Q48">
            <v>80.78</v>
          </cell>
          <cell r="R48">
            <v>100</v>
          </cell>
          <cell r="T48">
            <v>100</v>
          </cell>
          <cell r="U48">
            <v>84.62</v>
          </cell>
          <cell r="V48">
            <v>100</v>
          </cell>
          <cell r="W48">
            <v>97.95</v>
          </cell>
          <cell r="X48">
            <v>100</v>
          </cell>
        </row>
        <row r="49">
          <cell r="A49">
            <v>48</v>
          </cell>
          <cell r="D49" t="str">
            <v>040014</v>
          </cell>
          <cell r="E49" t="str">
            <v>Santander</v>
          </cell>
          <cell r="F49">
            <v>90.2</v>
          </cell>
          <cell r="G49">
            <v>100</v>
          </cell>
          <cell r="H49">
            <v>90.2</v>
          </cell>
          <cell r="I49">
            <v>90.2</v>
          </cell>
          <cell r="J49" t="str">
            <v>-</v>
          </cell>
          <cell r="K49" t="str">
            <v>-</v>
          </cell>
          <cell r="L49" t="str">
            <v>-</v>
          </cell>
          <cell r="M49" t="str">
            <v>-</v>
          </cell>
          <cell r="N49" t="str">
            <v>-</v>
          </cell>
          <cell r="O49">
            <v>100</v>
          </cell>
          <cell r="P49">
            <v>100</v>
          </cell>
          <cell r="Q49">
            <v>82.63</v>
          </cell>
          <cell r="R49">
            <v>100</v>
          </cell>
          <cell r="S49">
            <v>84.46</v>
          </cell>
          <cell r="T49">
            <v>100</v>
          </cell>
          <cell r="U49">
            <v>100</v>
          </cell>
          <cell r="V49">
            <v>100</v>
          </cell>
          <cell r="W49">
            <v>98.97</v>
          </cell>
          <cell r="X49">
            <v>100</v>
          </cell>
        </row>
        <row r="50">
          <cell r="A50">
            <v>49</v>
          </cell>
          <cell r="D50" t="str">
            <v>040128</v>
          </cell>
          <cell r="E50" t="str">
            <v>Kapital (Antes Autofin)</v>
          </cell>
          <cell r="F50">
            <v>88.76</v>
          </cell>
          <cell r="G50">
            <v>100</v>
          </cell>
          <cell r="H50">
            <v>88.76</v>
          </cell>
          <cell r="I50">
            <v>88.76</v>
          </cell>
          <cell r="J50" t="str">
            <v>-</v>
          </cell>
          <cell r="K50" t="str">
            <v>-</v>
          </cell>
          <cell r="L50" t="str">
            <v>-</v>
          </cell>
          <cell r="M50" t="str">
            <v>-</v>
          </cell>
          <cell r="N50" t="str">
            <v>-</v>
          </cell>
          <cell r="O50">
            <v>97.59</v>
          </cell>
          <cell r="P50">
            <v>100</v>
          </cell>
          <cell r="Q50">
            <v>76.78</v>
          </cell>
          <cell r="R50">
            <v>100</v>
          </cell>
          <cell r="S50">
            <v>92.74</v>
          </cell>
          <cell r="T50">
            <v>100</v>
          </cell>
          <cell r="U50">
            <v>64.099999999999994</v>
          </cell>
          <cell r="V50">
            <v>100</v>
          </cell>
          <cell r="W50">
            <v>95.9</v>
          </cell>
          <cell r="X50">
            <v>100</v>
          </cell>
        </row>
        <row r="51">
          <cell r="A51">
            <v>50</v>
          </cell>
          <cell r="D51" t="str">
            <v>040059</v>
          </cell>
          <cell r="E51" t="str">
            <v>Invex</v>
          </cell>
          <cell r="F51">
            <v>87.81</v>
          </cell>
          <cell r="G51">
            <v>100</v>
          </cell>
          <cell r="H51">
            <v>87.81</v>
          </cell>
          <cell r="I51">
            <v>87.81</v>
          </cell>
          <cell r="J51" t="str">
            <v>-</v>
          </cell>
          <cell r="K51" t="str">
            <v>-</v>
          </cell>
          <cell r="L51" t="str">
            <v>-</v>
          </cell>
          <cell r="M51" t="str">
            <v>-</v>
          </cell>
          <cell r="N51" t="str">
            <v>-</v>
          </cell>
          <cell r="O51">
            <v>100</v>
          </cell>
          <cell r="P51">
            <v>100</v>
          </cell>
          <cell r="Q51">
            <v>71.349999999999994</v>
          </cell>
          <cell r="R51">
            <v>100</v>
          </cell>
          <cell r="S51">
            <v>89.23</v>
          </cell>
          <cell r="T51">
            <v>100</v>
          </cell>
          <cell r="U51">
            <v>87.18</v>
          </cell>
          <cell r="V51">
            <v>100</v>
          </cell>
          <cell r="W51">
            <v>99.49</v>
          </cell>
          <cell r="X51">
            <v>100</v>
          </cell>
        </row>
        <row r="52">
          <cell r="A52">
            <v>51</v>
          </cell>
          <cell r="D52" t="str">
            <v>040152</v>
          </cell>
          <cell r="E52" t="str">
            <v>Bancrea</v>
          </cell>
          <cell r="F52">
            <v>87.2</v>
          </cell>
          <cell r="G52">
            <v>100</v>
          </cell>
          <cell r="H52">
            <v>87.2</v>
          </cell>
          <cell r="I52">
            <v>87.2</v>
          </cell>
          <cell r="J52" t="str">
            <v>-</v>
          </cell>
          <cell r="K52" t="str">
            <v>-</v>
          </cell>
          <cell r="L52" t="str">
            <v>-</v>
          </cell>
          <cell r="M52" t="str">
            <v>-</v>
          </cell>
          <cell r="N52" t="str">
            <v>-</v>
          </cell>
          <cell r="O52">
            <v>95.61</v>
          </cell>
          <cell r="P52">
            <v>100</v>
          </cell>
          <cell r="Q52">
            <v>64.16</v>
          </cell>
          <cell r="R52">
            <v>100</v>
          </cell>
          <cell r="S52">
            <v>100</v>
          </cell>
          <cell r="T52">
            <v>100</v>
          </cell>
          <cell r="U52">
            <v>71.790000000000006</v>
          </cell>
          <cell r="V52">
            <v>100</v>
          </cell>
          <cell r="W52">
            <v>97.95</v>
          </cell>
          <cell r="X52">
            <v>100</v>
          </cell>
        </row>
        <row r="53">
          <cell r="A53">
            <v>52</v>
          </cell>
          <cell r="D53" t="str">
            <v>040136</v>
          </cell>
          <cell r="E53" t="str">
            <v>Intercam Banco</v>
          </cell>
          <cell r="F53">
            <v>76.88</v>
          </cell>
          <cell r="G53">
            <v>100</v>
          </cell>
          <cell r="H53">
            <v>76.88</v>
          </cell>
          <cell r="I53">
            <v>76.88</v>
          </cell>
          <cell r="J53" t="str">
            <v>-</v>
          </cell>
          <cell r="K53" t="str">
            <v>-</v>
          </cell>
          <cell r="L53" t="str">
            <v>-</v>
          </cell>
          <cell r="M53" t="str">
            <v>-</v>
          </cell>
          <cell r="N53" t="str">
            <v>-</v>
          </cell>
          <cell r="O53">
            <v>94.18</v>
          </cell>
          <cell r="P53">
            <v>100</v>
          </cell>
          <cell r="Q53">
            <v>66.430000000000007</v>
          </cell>
          <cell r="R53">
            <v>100</v>
          </cell>
          <cell r="T53">
            <v>100</v>
          </cell>
          <cell r="U53">
            <v>89.74</v>
          </cell>
          <cell r="V53">
            <v>100</v>
          </cell>
          <cell r="W53">
            <v>92.31</v>
          </cell>
          <cell r="X53">
            <v>100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heetViews>
  <sheetFormatPr baseColWidth="10" defaultRowHeight="13.8" zeroHeight="1"/>
  <cols>
    <col min="1" max="1" width="6.88671875" style="8" customWidth="1"/>
    <col min="2" max="2" width="17.5546875" style="8" customWidth="1"/>
    <col min="3" max="7" width="15.33203125" style="8" customWidth="1"/>
    <col min="8" max="8" width="22.33203125" style="8" customWidth="1"/>
    <col min="9" max="9" width="23.6640625" style="8" customWidth="1"/>
    <col min="10" max="102" width="0" style="8" hidden="1" customWidth="1"/>
    <col min="103" max="255" width="0" style="9" hidden="1" customWidth="1"/>
    <col min="256" max="256" width="6.88671875" style="9" hidden="1" customWidth="1"/>
    <col min="257" max="257" width="17.5546875" style="9" hidden="1" customWidth="1"/>
    <col min="258" max="264" width="15.33203125" style="9" hidden="1" customWidth="1"/>
    <col min="265" max="265" width="12.6640625" style="9" hidden="1" customWidth="1"/>
    <col min="266" max="511" width="0" style="9" hidden="1" customWidth="1"/>
    <col min="512" max="512" width="6.88671875" style="9" hidden="1" customWidth="1"/>
    <col min="513" max="513" width="17.5546875" style="9" hidden="1" customWidth="1"/>
    <col min="514" max="520" width="15.33203125" style="9" hidden="1" customWidth="1"/>
    <col min="521" max="521" width="12.6640625" style="9" hidden="1" customWidth="1"/>
    <col min="522" max="767" width="0" style="9" hidden="1" customWidth="1"/>
    <col min="768" max="768" width="6.88671875" style="9" hidden="1" customWidth="1"/>
    <col min="769" max="769" width="17.5546875" style="9" hidden="1" customWidth="1"/>
    <col min="770" max="776" width="15.33203125" style="9" hidden="1" customWidth="1"/>
    <col min="777" max="777" width="12.6640625" style="9" hidden="1" customWidth="1"/>
    <col min="778" max="1023" width="0" style="9" hidden="1" customWidth="1"/>
    <col min="1024" max="1024" width="6.88671875" style="9" hidden="1" customWidth="1"/>
    <col min="1025" max="1025" width="17.5546875" style="9" hidden="1" customWidth="1"/>
    <col min="1026" max="1032" width="15.33203125" style="9" hidden="1" customWidth="1"/>
    <col min="1033" max="1033" width="12.6640625" style="9" hidden="1" customWidth="1"/>
    <col min="1034" max="1279" width="0" style="9" hidden="1" customWidth="1"/>
    <col min="1280" max="1280" width="6.88671875" style="9" hidden="1" customWidth="1"/>
    <col min="1281" max="1281" width="17.5546875" style="9" hidden="1" customWidth="1"/>
    <col min="1282" max="1288" width="15.33203125" style="9" hidden="1" customWidth="1"/>
    <col min="1289" max="1289" width="12.6640625" style="9" hidden="1" customWidth="1"/>
    <col min="1290" max="1535" width="0" style="9" hidden="1" customWidth="1"/>
    <col min="1536" max="1536" width="6.88671875" style="9" hidden="1" customWidth="1"/>
    <col min="1537" max="1537" width="17.5546875" style="9" hidden="1" customWidth="1"/>
    <col min="1538" max="1544" width="15.33203125" style="9" hidden="1" customWidth="1"/>
    <col min="1545" max="1545" width="12.6640625" style="9" hidden="1" customWidth="1"/>
    <col min="1546" max="1791" width="0" style="9" hidden="1" customWidth="1"/>
    <col min="1792" max="1792" width="6.88671875" style="9" hidden="1" customWidth="1"/>
    <col min="1793" max="1793" width="17.5546875" style="9" hidden="1" customWidth="1"/>
    <col min="1794" max="1800" width="15.33203125" style="9" hidden="1" customWidth="1"/>
    <col min="1801" max="1801" width="12.6640625" style="9" hidden="1" customWidth="1"/>
    <col min="1802" max="2047" width="0" style="9" hidden="1" customWidth="1"/>
    <col min="2048" max="2048" width="6.88671875" style="9" hidden="1" customWidth="1"/>
    <col min="2049" max="2049" width="17.5546875" style="9" hidden="1" customWidth="1"/>
    <col min="2050" max="2056" width="15.33203125" style="9" hidden="1" customWidth="1"/>
    <col min="2057" max="2057" width="12.6640625" style="9" hidden="1" customWidth="1"/>
    <col min="2058" max="2303" width="0" style="9" hidden="1" customWidth="1"/>
    <col min="2304" max="2304" width="6.88671875" style="9" hidden="1" customWidth="1"/>
    <col min="2305" max="2305" width="17.5546875" style="9" hidden="1" customWidth="1"/>
    <col min="2306" max="2312" width="15.33203125" style="9" hidden="1" customWidth="1"/>
    <col min="2313" max="2313" width="12.6640625" style="9" hidden="1" customWidth="1"/>
    <col min="2314" max="2559" width="0" style="9" hidden="1" customWidth="1"/>
    <col min="2560" max="2560" width="6.88671875" style="9" hidden="1" customWidth="1"/>
    <col min="2561" max="2561" width="17.5546875" style="9" hidden="1" customWidth="1"/>
    <col min="2562" max="2568" width="15.33203125" style="9" hidden="1" customWidth="1"/>
    <col min="2569" max="2569" width="12.6640625" style="9" hidden="1" customWidth="1"/>
    <col min="2570" max="2815" width="0" style="9" hidden="1" customWidth="1"/>
    <col min="2816" max="2816" width="6.88671875" style="9" hidden="1" customWidth="1"/>
    <col min="2817" max="2817" width="17.5546875" style="9" hidden="1" customWidth="1"/>
    <col min="2818" max="2824" width="15.33203125" style="9" hidden="1" customWidth="1"/>
    <col min="2825" max="2825" width="12.6640625" style="9" hidden="1" customWidth="1"/>
    <col min="2826" max="3071" width="0" style="9" hidden="1" customWidth="1"/>
    <col min="3072" max="3072" width="6.88671875" style="9" hidden="1" customWidth="1"/>
    <col min="3073" max="3073" width="17.5546875" style="9" hidden="1" customWidth="1"/>
    <col min="3074" max="3080" width="15.33203125" style="9" hidden="1" customWidth="1"/>
    <col min="3081" max="3081" width="12.6640625" style="9" hidden="1" customWidth="1"/>
    <col min="3082" max="3327" width="0" style="9" hidden="1" customWidth="1"/>
    <col min="3328" max="3328" width="6.88671875" style="9" hidden="1" customWidth="1"/>
    <col min="3329" max="3329" width="17.5546875" style="9" hidden="1" customWidth="1"/>
    <col min="3330" max="3336" width="15.33203125" style="9" hidden="1" customWidth="1"/>
    <col min="3337" max="3337" width="12.6640625" style="9" hidden="1" customWidth="1"/>
    <col min="3338" max="3583" width="0" style="9" hidden="1" customWidth="1"/>
    <col min="3584" max="3584" width="6.88671875" style="9" hidden="1" customWidth="1"/>
    <col min="3585" max="3585" width="17.5546875" style="9" hidden="1" customWidth="1"/>
    <col min="3586" max="3592" width="15.33203125" style="9" hidden="1" customWidth="1"/>
    <col min="3593" max="3593" width="12.6640625" style="9" hidden="1" customWidth="1"/>
    <col min="3594" max="3839" width="0" style="9" hidden="1" customWidth="1"/>
    <col min="3840" max="3840" width="6.88671875" style="9" hidden="1" customWidth="1"/>
    <col min="3841" max="3841" width="17.5546875" style="9" hidden="1" customWidth="1"/>
    <col min="3842" max="3848" width="15.33203125" style="9" hidden="1" customWidth="1"/>
    <col min="3849" max="3849" width="12.6640625" style="9" hidden="1" customWidth="1"/>
    <col min="3850" max="4095" width="0" style="9" hidden="1" customWidth="1"/>
    <col min="4096" max="4096" width="6.88671875" style="9" hidden="1" customWidth="1"/>
    <col min="4097" max="4097" width="17.5546875" style="9" hidden="1" customWidth="1"/>
    <col min="4098" max="4104" width="15.33203125" style="9" hidden="1" customWidth="1"/>
    <col min="4105" max="4105" width="12.6640625" style="9" hidden="1" customWidth="1"/>
    <col min="4106" max="4351" width="0" style="9" hidden="1" customWidth="1"/>
    <col min="4352" max="4352" width="6.88671875" style="9" hidden="1" customWidth="1"/>
    <col min="4353" max="4353" width="17.5546875" style="9" hidden="1" customWidth="1"/>
    <col min="4354" max="4360" width="15.33203125" style="9" hidden="1" customWidth="1"/>
    <col min="4361" max="4361" width="12.6640625" style="9" hidden="1" customWidth="1"/>
    <col min="4362" max="4607" width="0" style="9" hidden="1" customWidth="1"/>
    <col min="4608" max="4608" width="6.88671875" style="9" hidden="1" customWidth="1"/>
    <col min="4609" max="4609" width="17.5546875" style="9" hidden="1" customWidth="1"/>
    <col min="4610" max="4616" width="15.33203125" style="9" hidden="1" customWidth="1"/>
    <col min="4617" max="4617" width="12.6640625" style="9" hidden="1" customWidth="1"/>
    <col min="4618" max="4863" width="0" style="9" hidden="1" customWidth="1"/>
    <col min="4864" max="4864" width="6.88671875" style="9" hidden="1" customWidth="1"/>
    <col min="4865" max="4865" width="17.5546875" style="9" hidden="1" customWidth="1"/>
    <col min="4866" max="4872" width="15.33203125" style="9" hidden="1" customWidth="1"/>
    <col min="4873" max="4873" width="12.6640625" style="9" hidden="1" customWidth="1"/>
    <col min="4874" max="5119" width="0" style="9" hidden="1" customWidth="1"/>
    <col min="5120" max="5120" width="6.88671875" style="9" hidden="1" customWidth="1"/>
    <col min="5121" max="5121" width="17.5546875" style="9" hidden="1" customWidth="1"/>
    <col min="5122" max="5128" width="15.33203125" style="9" hidden="1" customWidth="1"/>
    <col min="5129" max="5129" width="12.6640625" style="9" hidden="1" customWidth="1"/>
    <col min="5130" max="5375" width="0" style="9" hidden="1" customWidth="1"/>
    <col min="5376" max="5376" width="6.88671875" style="9" hidden="1" customWidth="1"/>
    <col min="5377" max="5377" width="17.5546875" style="9" hidden="1" customWidth="1"/>
    <col min="5378" max="5384" width="15.33203125" style="9" hidden="1" customWidth="1"/>
    <col min="5385" max="5385" width="12.6640625" style="9" hidden="1" customWidth="1"/>
    <col min="5386" max="5631" width="0" style="9" hidden="1" customWidth="1"/>
    <col min="5632" max="5632" width="6.88671875" style="9" hidden="1" customWidth="1"/>
    <col min="5633" max="5633" width="17.5546875" style="9" hidden="1" customWidth="1"/>
    <col min="5634" max="5640" width="15.33203125" style="9" hidden="1" customWidth="1"/>
    <col min="5641" max="5641" width="12.6640625" style="9" hidden="1" customWidth="1"/>
    <col min="5642" max="5887" width="0" style="9" hidden="1" customWidth="1"/>
    <col min="5888" max="5888" width="6.88671875" style="9" hidden="1" customWidth="1"/>
    <col min="5889" max="5889" width="17.5546875" style="9" hidden="1" customWidth="1"/>
    <col min="5890" max="5896" width="15.33203125" style="9" hidden="1" customWidth="1"/>
    <col min="5897" max="5897" width="12.6640625" style="9" hidden="1" customWidth="1"/>
    <col min="5898" max="6143" width="0" style="9" hidden="1" customWidth="1"/>
    <col min="6144" max="6144" width="6.88671875" style="9" hidden="1" customWidth="1"/>
    <col min="6145" max="6145" width="17.5546875" style="9" hidden="1" customWidth="1"/>
    <col min="6146" max="6152" width="15.33203125" style="9" hidden="1" customWidth="1"/>
    <col min="6153" max="6153" width="12.6640625" style="9" hidden="1" customWidth="1"/>
    <col min="6154" max="6399" width="0" style="9" hidden="1" customWidth="1"/>
    <col min="6400" max="6400" width="6.88671875" style="9" hidden="1" customWidth="1"/>
    <col min="6401" max="6401" width="17.5546875" style="9" hidden="1" customWidth="1"/>
    <col min="6402" max="6408" width="15.33203125" style="9" hidden="1" customWidth="1"/>
    <col min="6409" max="6409" width="12.6640625" style="9" hidden="1" customWidth="1"/>
    <col min="6410" max="6655" width="0" style="9" hidden="1" customWidth="1"/>
    <col min="6656" max="6656" width="6.88671875" style="9" hidden="1" customWidth="1"/>
    <col min="6657" max="6657" width="17.5546875" style="9" hidden="1" customWidth="1"/>
    <col min="6658" max="6664" width="15.33203125" style="9" hidden="1" customWidth="1"/>
    <col min="6665" max="6665" width="12.6640625" style="9" hidden="1" customWidth="1"/>
    <col min="6666" max="6911" width="0" style="9" hidden="1" customWidth="1"/>
    <col min="6912" max="6912" width="6.88671875" style="9" hidden="1" customWidth="1"/>
    <col min="6913" max="6913" width="17.5546875" style="9" hidden="1" customWidth="1"/>
    <col min="6914" max="6920" width="15.33203125" style="9" hidden="1" customWidth="1"/>
    <col min="6921" max="6921" width="12.6640625" style="9" hidden="1" customWidth="1"/>
    <col min="6922" max="7167" width="0" style="9" hidden="1" customWidth="1"/>
    <col min="7168" max="7168" width="6.88671875" style="9" hidden="1" customWidth="1"/>
    <col min="7169" max="7169" width="17.5546875" style="9" hidden="1" customWidth="1"/>
    <col min="7170" max="7176" width="15.33203125" style="9" hidden="1" customWidth="1"/>
    <col min="7177" max="7177" width="12.6640625" style="9" hidden="1" customWidth="1"/>
    <col min="7178" max="7423" width="0" style="9" hidden="1" customWidth="1"/>
    <col min="7424" max="7424" width="6.88671875" style="9" hidden="1" customWidth="1"/>
    <col min="7425" max="7425" width="17.5546875" style="9" hidden="1" customWidth="1"/>
    <col min="7426" max="7432" width="15.33203125" style="9" hidden="1" customWidth="1"/>
    <col min="7433" max="7433" width="12.6640625" style="9" hidden="1" customWidth="1"/>
    <col min="7434" max="7679" width="0" style="9" hidden="1" customWidth="1"/>
    <col min="7680" max="7680" width="6.88671875" style="9" hidden="1" customWidth="1"/>
    <col min="7681" max="7681" width="17.5546875" style="9" hidden="1" customWidth="1"/>
    <col min="7682" max="7688" width="15.33203125" style="9" hidden="1" customWidth="1"/>
    <col min="7689" max="7689" width="12.6640625" style="9" hidden="1" customWidth="1"/>
    <col min="7690" max="7935" width="0" style="9" hidden="1" customWidth="1"/>
    <col min="7936" max="7936" width="6.88671875" style="9" hidden="1" customWidth="1"/>
    <col min="7937" max="7937" width="17.5546875" style="9" hidden="1" customWidth="1"/>
    <col min="7938" max="7944" width="15.33203125" style="9" hidden="1" customWidth="1"/>
    <col min="7945" max="7945" width="12.6640625" style="9" hidden="1" customWidth="1"/>
    <col min="7946" max="8191" width="0" style="9" hidden="1" customWidth="1"/>
    <col min="8192" max="8192" width="6.88671875" style="9" hidden="1" customWidth="1"/>
    <col min="8193" max="8193" width="17.5546875" style="9" hidden="1" customWidth="1"/>
    <col min="8194" max="8200" width="15.33203125" style="9" hidden="1" customWidth="1"/>
    <col min="8201" max="8201" width="12.6640625" style="9" hidden="1" customWidth="1"/>
    <col min="8202" max="8447" width="0" style="9" hidden="1" customWidth="1"/>
    <col min="8448" max="8448" width="6.88671875" style="9" hidden="1" customWidth="1"/>
    <col min="8449" max="8449" width="17.5546875" style="9" hidden="1" customWidth="1"/>
    <col min="8450" max="8456" width="15.33203125" style="9" hidden="1" customWidth="1"/>
    <col min="8457" max="8457" width="12.6640625" style="9" hidden="1" customWidth="1"/>
    <col min="8458" max="8703" width="0" style="9" hidden="1" customWidth="1"/>
    <col min="8704" max="8704" width="6.88671875" style="9" hidden="1" customWidth="1"/>
    <col min="8705" max="8705" width="17.5546875" style="9" hidden="1" customWidth="1"/>
    <col min="8706" max="8712" width="15.33203125" style="9" hidden="1" customWidth="1"/>
    <col min="8713" max="8713" width="12.6640625" style="9" hidden="1" customWidth="1"/>
    <col min="8714" max="8959" width="0" style="9" hidden="1" customWidth="1"/>
    <col min="8960" max="8960" width="6.88671875" style="9" hidden="1" customWidth="1"/>
    <col min="8961" max="8961" width="17.5546875" style="9" hidden="1" customWidth="1"/>
    <col min="8962" max="8968" width="15.33203125" style="9" hidden="1" customWidth="1"/>
    <col min="8969" max="8969" width="12.6640625" style="9" hidden="1" customWidth="1"/>
    <col min="8970" max="9215" width="0" style="9" hidden="1" customWidth="1"/>
    <col min="9216" max="9216" width="6.88671875" style="9" hidden="1" customWidth="1"/>
    <col min="9217" max="9217" width="17.5546875" style="9" hidden="1" customWidth="1"/>
    <col min="9218" max="9224" width="15.33203125" style="9" hidden="1" customWidth="1"/>
    <col min="9225" max="9225" width="12.6640625" style="9" hidden="1" customWidth="1"/>
    <col min="9226" max="9471" width="0" style="9" hidden="1" customWidth="1"/>
    <col min="9472" max="9472" width="6.88671875" style="9" hidden="1" customWidth="1"/>
    <col min="9473" max="9473" width="17.5546875" style="9" hidden="1" customWidth="1"/>
    <col min="9474" max="9480" width="15.33203125" style="9" hidden="1" customWidth="1"/>
    <col min="9481" max="9481" width="12.6640625" style="9" hidden="1" customWidth="1"/>
    <col min="9482" max="9727" width="0" style="9" hidden="1" customWidth="1"/>
    <col min="9728" max="9728" width="6.88671875" style="9" hidden="1" customWidth="1"/>
    <col min="9729" max="9729" width="17.5546875" style="9" hidden="1" customWidth="1"/>
    <col min="9730" max="9736" width="15.33203125" style="9" hidden="1" customWidth="1"/>
    <col min="9737" max="9737" width="12.6640625" style="9" hidden="1" customWidth="1"/>
    <col min="9738" max="9983" width="0" style="9" hidden="1" customWidth="1"/>
    <col min="9984" max="9984" width="6.88671875" style="9" hidden="1" customWidth="1"/>
    <col min="9985" max="9985" width="17.5546875" style="9" hidden="1" customWidth="1"/>
    <col min="9986" max="9992" width="15.33203125" style="9" hidden="1" customWidth="1"/>
    <col min="9993" max="9993" width="12.6640625" style="9" hidden="1" customWidth="1"/>
    <col min="9994" max="10239" width="0" style="9" hidden="1" customWidth="1"/>
    <col min="10240" max="10240" width="6.88671875" style="9" hidden="1" customWidth="1"/>
    <col min="10241" max="10241" width="17.5546875" style="9" hidden="1" customWidth="1"/>
    <col min="10242" max="10248" width="15.33203125" style="9" hidden="1" customWidth="1"/>
    <col min="10249" max="10249" width="12.6640625" style="9" hidden="1" customWidth="1"/>
    <col min="10250" max="10495" width="0" style="9" hidden="1" customWidth="1"/>
    <col min="10496" max="10496" width="6.88671875" style="9" hidden="1" customWidth="1"/>
    <col min="10497" max="10497" width="17.5546875" style="9" hidden="1" customWidth="1"/>
    <col min="10498" max="10504" width="15.33203125" style="9" hidden="1" customWidth="1"/>
    <col min="10505" max="10505" width="12.6640625" style="9" hidden="1" customWidth="1"/>
    <col min="10506" max="10751" width="0" style="9" hidden="1" customWidth="1"/>
    <col min="10752" max="10752" width="6.88671875" style="9" hidden="1" customWidth="1"/>
    <col min="10753" max="10753" width="17.5546875" style="9" hidden="1" customWidth="1"/>
    <col min="10754" max="10760" width="15.33203125" style="9" hidden="1" customWidth="1"/>
    <col min="10761" max="10761" width="12.6640625" style="9" hidden="1" customWidth="1"/>
    <col min="10762" max="11007" width="0" style="9" hidden="1" customWidth="1"/>
    <col min="11008" max="11008" width="6.88671875" style="9" hidden="1" customWidth="1"/>
    <col min="11009" max="11009" width="17.5546875" style="9" hidden="1" customWidth="1"/>
    <col min="11010" max="11016" width="15.33203125" style="9" hidden="1" customWidth="1"/>
    <col min="11017" max="11017" width="12.6640625" style="9" hidden="1" customWidth="1"/>
    <col min="11018" max="11263" width="0" style="9" hidden="1" customWidth="1"/>
    <col min="11264" max="11264" width="6.88671875" style="9" hidden="1" customWidth="1"/>
    <col min="11265" max="11265" width="17.5546875" style="9" hidden="1" customWidth="1"/>
    <col min="11266" max="11272" width="15.33203125" style="9" hidden="1" customWidth="1"/>
    <col min="11273" max="11273" width="12.6640625" style="9" hidden="1" customWidth="1"/>
    <col min="11274" max="11519" width="0" style="9" hidden="1" customWidth="1"/>
    <col min="11520" max="11520" width="6.88671875" style="9" hidden="1" customWidth="1"/>
    <col min="11521" max="11521" width="17.5546875" style="9" hidden="1" customWidth="1"/>
    <col min="11522" max="11528" width="15.33203125" style="9" hidden="1" customWidth="1"/>
    <col min="11529" max="11529" width="12.6640625" style="9" hidden="1" customWidth="1"/>
    <col min="11530" max="11775" width="0" style="9" hidden="1" customWidth="1"/>
    <col min="11776" max="11776" width="6.88671875" style="9" hidden="1" customWidth="1"/>
    <col min="11777" max="11777" width="17.5546875" style="9" hidden="1" customWidth="1"/>
    <col min="11778" max="11784" width="15.33203125" style="9" hidden="1" customWidth="1"/>
    <col min="11785" max="11785" width="12.6640625" style="9" hidden="1" customWidth="1"/>
    <col min="11786" max="12031" width="0" style="9" hidden="1" customWidth="1"/>
    <col min="12032" max="12032" width="6.88671875" style="9" hidden="1" customWidth="1"/>
    <col min="12033" max="12033" width="17.5546875" style="9" hidden="1" customWidth="1"/>
    <col min="12034" max="12040" width="15.33203125" style="9" hidden="1" customWidth="1"/>
    <col min="12041" max="12041" width="12.6640625" style="9" hidden="1" customWidth="1"/>
    <col min="12042" max="12287" width="0" style="9" hidden="1" customWidth="1"/>
    <col min="12288" max="12288" width="6.88671875" style="9" hidden="1" customWidth="1"/>
    <col min="12289" max="12289" width="17.5546875" style="9" hidden="1" customWidth="1"/>
    <col min="12290" max="12296" width="15.33203125" style="9" hidden="1" customWidth="1"/>
    <col min="12297" max="12297" width="12.6640625" style="9" hidden="1" customWidth="1"/>
    <col min="12298" max="12543" width="0" style="9" hidden="1" customWidth="1"/>
    <col min="12544" max="12544" width="6.88671875" style="9" hidden="1" customWidth="1"/>
    <col min="12545" max="12545" width="17.5546875" style="9" hidden="1" customWidth="1"/>
    <col min="12546" max="12552" width="15.33203125" style="9" hidden="1" customWidth="1"/>
    <col min="12553" max="12553" width="12.6640625" style="9" hidden="1" customWidth="1"/>
    <col min="12554" max="12799" width="0" style="9" hidden="1" customWidth="1"/>
    <col min="12800" max="12800" width="6.88671875" style="9" hidden="1" customWidth="1"/>
    <col min="12801" max="12801" width="17.5546875" style="9" hidden="1" customWidth="1"/>
    <col min="12802" max="12808" width="15.33203125" style="9" hidden="1" customWidth="1"/>
    <col min="12809" max="12809" width="12.6640625" style="9" hidden="1" customWidth="1"/>
    <col min="12810" max="13055" width="0" style="9" hidden="1" customWidth="1"/>
    <col min="13056" max="13056" width="6.88671875" style="9" hidden="1" customWidth="1"/>
    <col min="13057" max="13057" width="17.5546875" style="9" hidden="1" customWidth="1"/>
    <col min="13058" max="13064" width="15.33203125" style="9" hidden="1" customWidth="1"/>
    <col min="13065" max="13065" width="12.6640625" style="9" hidden="1" customWidth="1"/>
    <col min="13066" max="13311" width="0" style="9" hidden="1" customWidth="1"/>
    <col min="13312" max="13312" width="6.88671875" style="9" hidden="1" customWidth="1"/>
    <col min="13313" max="13313" width="17.5546875" style="9" hidden="1" customWidth="1"/>
    <col min="13314" max="13320" width="15.33203125" style="9" hidden="1" customWidth="1"/>
    <col min="13321" max="13321" width="12.6640625" style="9" hidden="1" customWidth="1"/>
    <col min="13322" max="13567" width="0" style="9" hidden="1" customWidth="1"/>
    <col min="13568" max="13568" width="6.88671875" style="9" hidden="1" customWidth="1"/>
    <col min="13569" max="13569" width="17.5546875" style="9" hidden="1" customWidth="1"/>
    <col min="13570" max="13576" width="15.33203125" style="9" hidden="1" customWidth="1"/>
    <col min="13577" max="13577" width="12.6640625" style="9" hidden="1" customWidth="1"/>
    <col min="13578" max="13823" width="0" style="9" hidden="1" customWidth="1"/>
    <col min="13824" max="13824" width="6.88671875" style="9" hidden="1" customWidth="1"/>
    <col min="13825" max="13825" width="17.5546875" style="9" hidden="1" customWidth="1"/>
    <col min="13826" max="13832" width="15.33203125" style="9" hidden="1" customWidth="1"/>
    <col min="13833" max="13833" width="12.6640625" style="9" hidden="1" customWidth="1"/>
    <col min="13834" max="14079" width="0" style="9" hidden="1" customWidth="1"/>
    <col min="14080" max="14080" width="6.88671875" style="9" hidden="1" customWidth="1"/>
    <col min="14081" max="14081" width="17.5546875" style="9" hidden="1" customWidth="1"/>
    <col min="14082" max="14088" width="15.33203125" style="9" hidden="1" customWidth="1"/>
    <col min="14089" max="14089" width="12.6640625" style="9" hidden="1" customWidth="1"/>
    <col min="14090" max="14335" width="0" style="9" hidden="1" customWidth="1"/>
    <col min="14336" max="14336" width="6.88671875" style="9" hidden="1" customWidth="1"/>
    <col min="14337" max="14337" width="17.5546875" style="9" hidden="1" customWidth="1"/>
    <col min="14338" max="14344" width="15.33203125" style="9" hidden="1" customWidth="1"/>
    <col min="14345" max="14345" width="12.6640625" style="9" hidden="1" customWidth="1"/>
    <col min="14346" max="14591" width="0" style="9" hidden="1" customWidth="1"/>
    <col min="14592" max="14592" width="6.88671875" style="9" hidden="1" customWidth="1"/>
    <col min="14593" max="14593" width="17.5546875" style="9" hidden="1" customWidth="1"/>
    <col min="14594" max="14600" width="15.33203125" style="9" hidden="1" customWidth="1"/>
    <col min="14601" max="14601" width="12.6640625" style="9" hidden="1" customWidth="1"/>
    <col min="14602" max="14847" width="0" style="9" hidden="1" customWidth="1"/>
    <col min="14848" max="14848" width="6.88671875" style="9" hidden="1" customWidth="1"/>
    <col min="14849" max="14849" width="17.5546875" style="9" hidden="1" customWidth="1"/>
    <col min="14850" max="14856" width="15.33203125" style="9" hidden="1" customWidth="1"/>
    <col min="14857" max="14857" width="12.6640625" style="9" hidden="1" customWidth="1"/>
    <col min="14858" max="15103" width="0" style="9" hidden="1" customWidth="1"/>
    <col min="15104" max="15104" width="6.88671875" style="9" hidden="1" customWidth="1"/>
    <col min="15105" max="15105" width="17.5546875" style="9" hidden="1" customWidth="1"/>
    <col min="15106" max="15112" width="15.33203125" style="9" hidden="1" customWidth="1"/>
    <col min="15113" max="15113" width="12.6640625" style="9" hidden="1" customWidth="1"/>
    <col min="15114" max="15359" width="0" style="9" hidden="1" customWidth="1"/>
    <col min="15360" max="15360" width="6.88671875" style="9" hidden="1" customWidth="1"/>
    <col min="15361" max="15361" width="17.5546875" style="9" hidden="1" customWidth="1"/>
    <col min="15362" max="15368" width="15.33203125" style="9" hidden="1" customWidth="1"/>
    <col min="15369" max="15369" width="12.6640625" style="9" hidden="1" customWidth="1"/>
    <col min="15370" max="15615" width="0" style="9" hidden="1" customWidth="1"/>
    <col min="15616" max="15616" width="6.88671875" style="9" hidden="1" customWidth="1"/>
    <col min="15617" max="15617" width="17.5546875" style="9" hidden="1" customWidth="1"/>
    <col min="15618" max="15624" width="15.33203125" style="9" hidden="1" customWidth="1"/>
    <col min="15625" max="15625" width="12.6640625" style="9" hidden="1" customWidth="1"/>
    <col min="15626" max="15871" width="0" style="9" hidden="1" customWidth="1"/>
    <col min="15872" max="15872" width="6.88671875" style="9" hidden="1" customWidth="1"/>
    <col min="15873" max="15873" width="17.5546875" style="9" hidden="1" customWidth="1"/>
    <col min="15874" max="15880" width="15.33203125" style="9" hidden="1" customWidth="1"/>
    <col min="15881" max="15881" width="12.6640625" style="9" hidden="1" customWidth="1"/>
    <col min="15882" max="16127" width="0" style="9" hidden="1" customWidth="1"/>
    <col min="16128" max="16128" width="6.88671875" style="9" hidden="1" customWidth="1"/>
    <col min="16129" max="16129" width="17.5546875" style="9" hidden="1" customWidth="1"/>
    <col min="16130" max="16136" width="15.33203125" style="9" hidden="1" customWidth="1"/>
    <col min="16137" max="16137" width="12.6640625" style="9" hidden="1" customWidth="1"/>
    <col min="16138" max="16384" width="0" style="9" hidden="1" customWidth="1"/>
  </cols>
  <sheetData>
    <row r="1" spans="6:6" ht="21.9" customHeight="1"/>
    <row r="2" spans="6:6" ht="21.9" customHeight="1">
      <c r="F2" s="10"/>
    </row>
    <row r="3" spans="6:6" ht="21.9" customHeight="1">
      <c r="F3" s="10"/>
    </row>
    <row r="4" spans="6:6" ht="21.9" customHeight="1">
      <c r="F4" s="11"/>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12"/>
    </row>
    <row r="18" spans="2:8" ht="21.9" customHeight="1"/>
    <row r="19" spans="2:8" ht="21.9" customHeight="1">
      <c r="B19" s="13"/>
      <c r="C19" s="14"/>
      <c r="D19" s="14"/>
      <c r="E19" s="14"/>
      <c r="F19" s="14"/>
      <c r="G19" s="14"/>
      <c r="H19" s="14"/>
    </row>
    <row r="20" spans="2:8" ht="21.9" customHeight="1">
      <c r="B20" s="14"/>
      <c r="C20" s="14"/>
      <c r="D20" s="14"/>
      <c r="E20" s="14"/>
      <c r="F20" s="14"/>
      <c r="G20" s="14"/>
      <c r="H20" s="14"/>
    </row>
    <row r="21" spans="2:8" ht="21.9" customHeight="1">
      <c r="B21" s="14"/>
      <c r="C21" s="14"/>
      <c r="D21" s="14"/>
      <c r="E21" s="14"/>
      <c r="F21" s="14"/>
      <c r="G21" s="14"/>
      <c r="H21" s="14"/>
    </row>
    <row r="22" spans="2:8" ht="21.9" customHeight="1">
      <c r="B22" s="14"/>
      <c r="C22" s="14"/>
      <c r="D22" s="14"/>
      <c r="E22" s="14"/>
      <c r="F22" s="14"/>
      <c r="G22" s="14"/>
      <c r="H22" s="14"/>
    </row>
    <row r="23" spans="2:8" ht="21.9" customHeight="1">
      <c r="B23" s="14"/>
      <c r="C23" s="14"/>
      <c r="D23" s="14"/>
      <c r="E23" s="14"/>
      <c r="F23" s="14"/>
      <c r="G23" s="14"/>
      <c r="H23" s="14"/>
    </row>
    <row r="24" spans="2:8" ht="21.9" customHeight="1">
      <c r="B24" s="14"/>
      <c r="C24" s="14"/>
      <c r="D24" s="14"/>
      <c r="E24" s="14"/>
      <c r="F24" s="14"/>
      <c r="G24" s="14"/>
      <c r="H24" s="14"/>
    </row>
    <row r="25" spans="2:8" ht="21.9" customHeight="1">
      <c r="B25" s="14"/>
      <c r="C25" s="14"/>
      <c r="D25" s="14"/>
      <c r="E25" s="14"/>
      <c r="F25" s="14"/>
      <c r="G25" s="14"/>
      <c r="H25" s="14"/>
    </row>
    <row r="26" spans="2:8" ht="21.9" customHeight="1">
      <c r="B26" s="14"/>
      <c r="C26" s="14"/>
      <c r="D26" s="14"/>
      <c r="E26" s="14"/>
      <c r="F26" s="14"/>
      <c r="G26" s="14"/>
      <c r="H26" s="14"/>
    </row>
    <row r="27" spans="2:8" ht="21.9" customHeight="1">
      <c r="B27" s="14"/>
      <c r="C27" s="14"/>
      <c r="D27" s="14"/>
      <c r="E27" s="14"/>
      <c r="F27" s="14"/>
      <c r="G27" s="14"/>
      <c r="H27" s="14"/>
    </row>
    <row r="28" spans="2:8" ht="21.9" customHeight="1">
      <c r="B28" s="14"/>
      <c r="C28" s="14"/>
      <c r="D28" s="14"/>
      <c r="E28" s="14"/>
      <c r="F28" s="14"/>
      <c r="G28" s="14"/>
      <c r="H28" s="14"/>
    </row>
    <row r="29" spans="2:8" ht="21.9" customHeight="1">
      <c r="B29" s="14"/>
      <c r="C29" s="14"/>
      <c r="D29" s="14"/>
      <c r="E29" s="14"/>
      <c r="F29" s="14"/>
      <c r="G29" s="14"/>
      <c r="H29" s="14"/>
    </row>
    <row r="30" spans="2:8" ht="21.9" customHeight="1">
      <c r="B30" s="14"/>
      <c r="C30" s="14"/>
      <c r="D30" s="14"/>
      <c r="E30" s="14"/>
      <c r="F30" s="14"/>
      <c r="G30" s="14"/>
      <c r="H30" s="14"/>
    </row>
    <row r="31" spans="2:8" ht="21.9" customHeight="1">
      <c r="B31" s="14"/>
      <c r="C31" s="14"/>
      <c r="D31" s="14"/>
      <c r="E31" s="14"/>
      <c r="F31" s="14"/>
      <c r="G31" s="14"/>
      <c r="H31" s="14"/>
    </row>
    <row r="32" spans="2:8" ht="21.9" customHeight="1">
      <c r="B32" s="14"/>
      <c r="C32" s="14"/>
      <c r="D32" s="14"/>
      <c r="E32" s="14"/>
      <c r="F32" s="14"/>
      <c r="G32" s="14"/>
      <c r="H32" s="14"/>
    </row>
    <row r="33" spans="2:8" ht="21.9" customHeight="1">
      <c r="B33" s="14"/>
      <c r="C33" s="15">
        <f>'Pm2'!G6</f>
        <v>45870</v>
      </c>
      <c r="D33" s="14"/>
      <c r="E33" s="14"/>
      <c r="F33" s="14"/>
      <c r="G33" s="14"/>
      <c r="H33" s="14"/>
    </row>
    <row r="34" spans="2:8" ht="21.9" customHeight="1">
      <c r="B34" s="14"/>
      <c r="C34" s="16" t="str">
        <f>PROPER(TEXT(C33,"Mmmm"))&amp; " de " &amp; PROPER(TEXT(C33,"aaa"))</f>
        <v>Agosto de 2025</v>
      </c>
      <c r="D34" s="14"/>
      <c r="E34" s="14"/>
      <c r="F34" s="14"/>
      <c r="G34" s="14"/>
      <c r="H34" s="14"/>
    </row>
    <row r="35" spans="2:8" ht="21.9" customHeight="1">
      <c r="B35" s="14"/>
      <c r="C35" s="14"/>
      <c r="D35" s="14"/>
      <c r="E35" s="14"/>
      <c r="F35" s="14"/>
      <c r="G35" s="14"/>
      <c r="H35" s="14"/>
    </row>
    <row r="36" spans="2:8" ht="21.9" customHeight="1">
      <c r="B36" s="14"/>
      <c r="C36" s="14"/>
      <c r="D36" s="14"/>
      <c r="E36" s="14"/>
      <c r="F36" s="14"/>
      <c r="G36" s="14"/>
      <c r="H36" s="14"/>
    </row>
    <row r="37" spans="2:8" ht="21.9" customHeight="1">
      <c r="B37" s="14"/>
      <c r="C37" s="14"/>
      <c r="D37" s="14"/>
      <c r="E37" s="14"/>
      <c r="F37" s="14"/>
      <c r="G37" s="14"/>
      <c r="H37" s="14"/>
    </row>
    <row r="38" spans="2:8" ht="21.9" customHeight="1">
      <c r="B38" s="14"/>
      <c r="C38" s="14"/>
      <c r="D38" s="14"/>
      <c r="E38" s="14"/>
      <c r="F38" s="14"/>
      <c r="G38" s="14"/>
      <c r="H38" s="14"/>
    </row>
    <row r="39" spans="2:8" ht="21.9" customHeight="1">
      <c r="B39" s="572"/>
      <c r="C39" s="573"/>
      <c r="D39" s="573"/>
      <c r="E39" s="573"/>
      <c r="F39" s="573"/>
      <c r="G39" s="573"/>
      <c r="H39" s="573"/>
    </row>
    <row r="40" spans="2:8" ht="75.75" customHeight="1">
      <c r="B40" s="573"/>
      <c r="C40" s="573"/>
      <c r="D40" s="573"/>
      <c r="E40" s="573"/>
      <c r="F40" s="573"/>
      <c r="G40" s="573"/>
      <c r="H40" s="573"/>
    </row>
    <row r="41" spans="2:8" ht="21.9" customHeight="1">
      <c r="B41" s="573"/>
      <c r="C41" s="573"/>
      <c r="D41" s="573"/>
      <c r="E41" s="573"/>
      <c r="F41" s="573"/>
      <c r="G41" s="573"/>
      <c r="H41" s="573"/>
    </row>
    <row r="42" spans="2:8" ht="21.9" customHeight="1">
      <c r="B42" s="573"/>
      <c r="C42" s="573"/>
      <c r="D42" s="573"/>
      <c r="E42" s="573"/>
      <c r="F42" s="573"/>
      <c r="G42" s="573"/>
      <c r="H42" s="573"/>
    </row>
    <row r="43" spans="2:8" ht="21.9" customHeight="1">
      <c r="B43" s="573"/>
      <c r="C43" s="573"/>
      <c r="D43" s="573"/>
      <c r="E43" s="573"/>
      <c r="F43" s="573"/>
      <c r="G43" s="573"/>
      <c r="H43" s="573"/>
    </row>
    <row r="44" spans="2:8">
      <c r="B44" s="573"/>
      <c r="C44" s="573"/>
      <c r="D44" s="573"/>
      <c r="E44" s="573"/>
      <c r="F44" s="573"/>
      <c r="G44" s="573"/>
      <c r="H44" s="573"/>
    </row>
    <row r="45" spans="2:8">
      <c r="B45" s="573"/>
      <c r="C45" s="573"/>
      <c r="D45" s="573"/>
      <c r="E45" s="573"/>
      <c r="F45" s="573"/>
      <c r="G45" s="573"/>
      <c r="H45" s="573"/>
    </row>
    <row r="46" spans="2:8">
      <c r="B46" s="573"/>
      <c r="C46" s="573"/>
      <c r="D46" s="573"/>
      <c r="E46" s="573"/>
      <c r="F46" s="573"/>
      <c r="G46" s="573"/>
      <c r="H46" s="573"/>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5"/>
  <sheetViews>
    <sheetView showGridLines="0" zoomScale="70" zoomScaleNormal="70" zoomScaleSheetLayoutView="70" workbookViewId="0"/>
  </sheetViews>
  <sheetFormatPr baseColWidth="10" defaultColWidth="0" defaultRowHeight="13.8" zeroHeight="1"/>
  <cols>
    <col min="1" max="1" width="4.33203125" style="2" customWidth="1"/>
    <col min="2" max="2" width="180" style="2" customWidth="1"/>
    <col min="3" max="3" width="3.33203125" style="26" customWidth="1"/>
    <col min="4" max="4" width="9.88671875" style="26" bestFit="1" customWidth="1"/>
    <col min="5" max="5" width="11.33203125" style="26" bestFit="1" customWidth="1"/>
    <col min="6" max="6" width="11" style="26" bestFit="1" customWidth="1"/>
    <col min="7" max="7" width="12" style="26" bestFit="1" customWidth="1"/>
    <col min="8" max="9" width="11.33203125" style="26" bestFit="1" customWidth="1"/>
    <col min="10" max="10" width="12.44140625" style="26" bestFit="1" customWidth="1"/>
    <col min="11" max="11" width="11.33203125" style="26" bestFit="1" customWidth="1"/>
    <col min="12" max="13" width="11.33203125" style="26" hidden="1" customWidth="1"/>
    <col min="14" max="14" width="11" style="26" hidden="1" customWidth="1"/>
    <col min="15" max="19" width="8.44140625" style="2" hidden="1" customWidth="1"/>
    <col min="20" max="102" width="11.44140625" style="2" hidden="1"/>
    <col min="103" max="256" width="11.44140625" style="3" hidden="1"/>
    <col min="257" max="257" width="11.6640625" style="3" hidden="1" customWidth="1"/>
    <col min="258" max="258" width="142.554687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42.554687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42.554687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42.554687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42.554687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42.554687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42.554687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42.554687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42.554687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42.554687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42.554687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42.554687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42.554687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42.554687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42.554687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42.554687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42.554687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42.554687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42.554687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42.554687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42.554687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42.554687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42.554687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42.554687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42.554687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42.554687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42.554687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42.554687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42.554687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42.554687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42.554687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42.554687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42.554687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42.554687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42.554687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42.554687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42.554687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42.554687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42.554687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42.554687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42.554687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42.554687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42.554687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42.554687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42.554687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42.554687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42.554687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42.554687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42.554687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42.554687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42.554687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42.554687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42.554687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42.554687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42.554687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42.554687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42.554687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42.554687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42.554687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42.554687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42.554687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42.554687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42.554687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row r="2" spans="1:102" ht="69" customHeight="1">
      <c r="A2" s="39"/>
      <c r="B2" s="39"/>
      <c r="C2" s="39"/>
      <c r="D2" s="40"/>
      <c r="L2" s="41"/>
      <c r="M2" s="41"/>
      <c r="N2" s="41"/>
    </row>
    <row r="3" spans="1:102" ht="20.399999999999999" customHeight="1">
      <c r="D3" s="40"/>
    </row>
    <row r="4" spans="1:102" ht="299.25" customHeight="1">
      <c r="B4" s="43" t="s">
        <v>179</v>
      </c>
      <c r="D4" s="40"/>
    </row>
    <row r="5" spans="1:102" ht="20.399999999999999" customHeight="1">
      <c r="B5" s="44"/>
      <c r="D5" s="40"/>
    </row>
    <row r="6" spans="1:102" ht="85.2" customHeight="1">
      <c r="B6" s="575" t="s">
        <v>190</v>
      </c>
      <c r="D6" s="40"/>
    </row>
    <row r="7" spans="1:102" ht="85.2" customHeight="1">
      <c r="B7" s="575"/>
      <c r="D7" s="40"/>
    </row>
    <row r="8" spans="1:102" ht="112.2" customHeight="1">
      <c r="B8" s="575"/>
      <c r="D8" s="40"/>
    </row>
    <row r="9" spans="1:102" ht="105" customHeight="1">
      <c r="B9" s="575"/>
      <c r="D9" s="40"/>
    </row>
    <row r="10" spans="1:102" ht="19.95" customHeight="1">
      <c r="B10" s="45"/>
      <c r="D10" s="40"/>
    </row>
    <row r="11" spans="1:102" ht="90" customHeight="1">
      <c r="B11" s="568" t="s">
        <v>238</v>
      </c>
      <c r="D11" s="27"/>
    </row>
    <row r="12" spans="1:102" ht="13.95" customHeight="1">
      <c r="B12" s="569"/>
      <c r="C12" s="27"/>
      <c r="D12" s="27"/>
      <c r="E12" s="28"/>
      <c r="F12" s="28"/>
      <c r="G12" s="28"/>
      <c r="H12" s="28"/>
      <c r="I12" s="28"/>
      <c r="J12" s="28"/>
      <c r="K12" s="28"/>
      <c r="L12" s="28"/>
      <c r="M12" s="28"/>
      <c r="N12" s="28"/>
      <c r="O12" s="5"/>
      <c r="P12" s="5"/>
    </row>
    <row r="13" spans="1:102" ht="40.950000000000003" customHeight="1">
      <c r="B13" s="568" t="s">
        <v>188</v>
      </c>
      <c r="C13" s="29"/>
      <c r="D13" s="29"/>
      <c r="E13" s="28"/>
      <c r="F13" s="28"/>
      <c r="G13" s="28"/>
      <c r="H13" s="28"/>
      <c r="I13" s="28"/>
      <c r="J13" s="28"/>
      <c r="K13" s="28"/>
      <c r="L13" s="28"/>
      <c r="M13" s="28"/>
      <c r="N13" s="28"/>
      <c r="O13" s="5"/>
      <c r="P13" s="5"/>
    </row>
    <row r="14" spans="1:102" ht="15.6" customHeight="1">
      <c r="A14" s="30"/>
      <c r="B14" s="569"/>
      <c r="C14" s="31"/>
      <c r="D14" s="31"/>
      <c r="E14" s="32"/>
      <c r="F14" s="31"/>
      <c r="G14" s="31"/>
      <c r="H14" s="31"/>
      <c r="I14" s="31"/>
      <c r="J14" s="31"/>
      <c r="K14" s="31"/>
      <c r="L14" s="31"/>
      <c r="M14" s="31"/>
      <c r="N14" s="31"/>
    </row>
    <row r="15" spans="1:102" ht="122.4" customHeight="1">
      <c r="A15" s="30"/>
      <c r="B15" s="570" t="s">
        <v>239</v>
      </c>
      <c r="C15" s="31"/>
      <c r="D15" s="31"/>
      <c r="E15" s="31"/>
      <c r="F15" s="31"/>
      <c r="G15" s="31"/>
      <c r="H15" s="31"/>
      <c r="I15" s="31"/>
      <c r="J15" s="31"/>
      <c r="K15" s="31"/>
      <c r="L15" s="31"/>
      <c r="M15" s="31"/>
      <c r="N15" s="31"/>
    </row>
    <row r="16" spans="1:102" s="24" customFormat="1" ht="13.2" customHeight="1">
      <c r="A16" s="6"/>
      <c r="B16" s="463"/>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45.19999999999999" customHeight="1">
      <c r="A17" s="6"/>
      <c r="B17" s="463" t="s">
        <v>232</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8">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84">
      <c r="A19" s="34"/>
      <c r="B19" s="463" t="s">
        <v>226</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8">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42">
      <c r="A21" s="34"/>
      <c r="B21" s="46" t="s">
        <v>233</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8">
      <c r="A22" s="34"/>
      <c r="B22" s="42"/>
      <c r="C22" s="36"/>
      <c r="D22" s="36"/>
      <c r="E22" s="36"/>
      <c r="F22" s="36"/>
      <c r="G22" s="36"/>
      <c r="H22" s="36"/>
      <c r="I22" s="36"/>
      <c r="J22" s="36"/>
      <c r="K22" s="36"/>
      <c r="L22" s="36"/>
      <c r="M22" s="36"/>
      <c r="N22" s="3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28.8" hidden="1">
      <c r="A23" s="34"/>
      <c r="B23" s="42"/>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31.8" hidden="1">
      <c r="A24" s="37"/>
      <c r="B24" s="42"/>
      <c r="C24" s="38"/>
      <c r="D24" s="38"/>
      <c r="E24" s="38"/>
      <c r="F24" s="38"/>
      <c r="G24" s="38"/>
      <c r="H24" s="38"/>
      <c r="I24" s="38"/>
      <c r="J24" s="38"/>
      <c r="K24" s="38"/>
      <c r="L24" s="38"/>
      <c r="M24" s="38"/>
      <c r="N24" s="38"/>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13.2" hidden="1" customHeight="1">
      <c r="A25" s="6"/>
      <c r="B25" s="42"/>
      <c r="C25" s="33"/>
      <c r="D25" s="33"/>
      <c r="E25" s="33"/>
      <c r="F25" s="33"/>
      <c r="G25" s="33"/>
      <c r="H25" s="33"/>
      <c r="I25" s="33"/>
      <c r="J25" s="33"/>
      <c r="K25" s="33"/>
      <c r="L25" s="33"/>
      <c r="M25" s="33"/>
      <c r="N25" s="33"/>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13.2" hidden="1" customHeight="1">
      <c r="A26" s="6"/>
      <c r="B26" s="42"/>
      <c r="C26" s="33"/>
      <c r="D26" s="33"/>
      <c r="E26" s="33"/>
      <c r="F26" s="33"/>
      <c r="G26" s="33"/>
      <c r="H26" s="33"/>
      <c r="I26" s="33"/>
      <c r="J26" s="33"/>
      <c r="K26" s="33"/>
      <c r="L26" s="33"/>
      <c r="M26" s="33"/>
      <c r="N26" s="33"/>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idden="1">
      <c r="A27" s="6"/>
      <c r="B27" s="6"/>
      <c r="C27" s="33"/>
      <c r="D27" s="33"/>
      <c r="E27" s="33"/>
      <c r="F27" s="33"/>
      <c r="G27" s="33"/>
      <c r="H27" s="33"/>
      <c r="I27" s="33"/>
      <c r="J27" s="33"/>
      <c r="K27" s="33"/>
      <c r="L27" s="33"/>
      <c r="M27" s="33"/>
      <c r="N27" s="33"/>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idden="1">
      <c r="A28" s="6"/>
      <c r="B28" s="6"/>
      <c r="C28" s="33"/>
      <c r="D28" s="33"/>
      <c r="E28" s="33"/>
      <c r="F28" s="33"/>
      <c r="G28" s="33"/>
      <c r="H28" s="33"/>
      <c r="I28" s="33"/>
      <c r="J28" s="33"/>
      <c r="K28" s="33"/>
      <c r="L28" s="33"/>
      <c r="M28" s="33"/>
      <c r="N28" s="33"/>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idden="1">
      <c r="A29" s="6"/>
      <c r="B29" s="6"/>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idden="1">
      <c r="A30" s="6"/>
      <c r="B30" s="6"/>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7"/>
      <c r="B33" s="7"/>
      <c r="C33" s="7"/>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576"/>
      <c r="B34" s="576"/>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576"/>
      <c r="B35" s="576"/>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576"/>
      <c r="B36" s="576"/>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576"/>
      <c r="B37" s="57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76"/>
      <c r="B38" s="57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76"/>
      <c r="B39" s="57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76"/>
      <c r="B40" s="57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76"/>
      <c r="B41" s="57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3" spans="1:102" hidden="1">
      <c r="B43" s="574"/>
      <c r="C43" s="574"/>
      <c r="D43" s="574"/>
      <c r="E43" s="574"/>
      <c r="F43" s="574"/>
      <c r="G43" s="574"/>
      <c r="H43" s="574"/>
      <c r="I43" s="574"/>
      <c r="J43" s="574"/>
      <c r="K43" s="574"/>
      <c r="L43" s="574"/>
      <c r="M43" s="574"/>
      <c r="N43" s="574"/>
    </row>
    <row r="44" spans="1:102" hidden="1">
      <c r="B44" s="574"/>
      <c r="C44" s="574"/>
      <c r="D44" s="574"/>
      <c r="E44" s="574"/>
      <c r="F44" s="574"/>
      <c r="G44" s="574"/>
      <c r="H44" s="574"/>
      <c r="I44" s="574"/>
      <c r="J44" s="574"/>
      <c r="K44" s="574"/>
      <c r="L44" s="574"/>
      <c r="M44" s="574"/>
      <c r="N44" s="574"/>
    </row>
    <row r="45" spans="1:102" hidden="1">
      <c r="B45" s="574"/>
      <c r="C45" s="574"/>
      <c r="D45" s="574"/>
      <c r="E45" s="574"/>
      <c r="F45" s="574"/>
      <c r="G45" s="574"/>
      <c r="H45" s="574"/>
      <c r="I45" s="574"/>
      <c r="J45" s="574"/>
      <c r="K45" s="574"/>
      <c r="L45" s="574"/>
      <c r="M45" s="574"/>
      <c r="N45" s="574"/>
    </row>
    <row r="46" spans="1:102" hidden="1">
      <c r="B46" s="574"/>
      <c r="C46" s="574"/>
      <c r="D46" s="574"/>
      <c r="E46" s="574"/>
      <c r="F46" s="574"/>
      <c r="G46" s="574"/>
      <c r="H46" s="574"/>
      <c r="I46" s="574"/>
      <c r="J46" s="574"/>
      <c r="K46" s="574"/>
      <c r="L46" s="574"/>
      <c r="M46" s="574"/>
      <c r="N46" s="574"/>
    </row>
    <row r="47" spans="1:102" hidden="1">
      <c r="B47" s="574"/>
      <c r="C47" s="574"/>
      <c r="D47" s="574"/>
      <c r="E47" s="574"/>
      <c r="F47" s="574"/>
      <c r="G47" s="574"/>
      <c r="H47" s="574"/>
      <c r="I47" s="574"/>
      <c r="J47" s="574"/>
      <c r="K47" s="574"/>
      <c r="L47" s="574"/>
      <c r="M47" s="574"/>
      <c r="N47" s="574"/>
    </row>
    <row r="48" spans="1:102" hidden="1">
      <c r="B48" s="574"/>
      <c r="C48" s="574"/>
      <c r="D48" s="574"/>
      <c r="E48" s="574"/>
      <c r="F48" s="574"/>
      <c r="G48" s="574"/>
      <c r="H48" s="574"/>
      <c r="I48" s="574"/>
      <c r="J48" s="574"/>
      <c r="K48" s="574"/>
      <c r="L48" s="574"/>
      <c r="M48" s="574"/>
      <c r="N48" s="574"/>
    </row>
    <row r="50" spans="2:14" hidden="1">
      <c r="B50" s="574"/>
      <c r="C50" s="574"/>
      <c r="D50" s="574"/>
      <c r="E50" s="574"/>
      <c r="F50" s="574"/>
      <c r="G50" s="574"/>
      <c r="H50" s="574"/>
      <c r="I50" s="574"/>
      <c r="J50" s="574"/>
      <c r="K50" s="574"/>
      <c r="L50" s="574"/>
      <c r="M50" s="574"/>
      <c r="N50" s="574"/>
    </row>
    <row r="51" spans="2:14" hidden="1">
      <c r="B51" s="574"/>
      <c r="C51" s="574"/>
      <c r="D51" s="574"/>
      <c r="E51" s="574"/>
      <c r="F51" s="574"/>
      <c r="G51" s="574"/>
      <c r="H51" s="574"/>
      <c r="I51" s="574"/>
      <c r="J51" s="574"/>
      <c r="K51" s="574"/>
      <c r="L51" s="574"/>
      <c r="M51" s="574"/>
      <c r="N51" s="574"/>
    </row>
    <row r="55" spans="2:14" hidden="1">
      <c r="B55" s="574"/>
      <c r="C55" s="574"/>
      <c r="D55" s="574"/>
      <c r="E55" s="574"/>
      <c r="F55" s="574"/>
      <c r="G55" s="574"/>
      <c r="H55" s="574"/>
      <c r="I55" s="574"/>
      <c r="J55" s="574"/>
      <c r="K55" s="574"/>
      <c r="L55" s="574"/>
      <c r="M55" s="574"/>
      <c r="N55" s="574"/>
    </row>
  </sheetData>
  <mergeCells count="18">
    <mergeCell ref="B55:N55"/>
    <mergeCell ref="B45:N45"/>
    <mergeCell ref="B46:N46"/>
    <mergeCell ref="B47:N47"/>
    <mergeCell ref="B48:N48"/>
    <mergeCell ref="B50:N50"/>
    <mergeCell ref="B51:N51"/>
    <mergeCell ref="B44:N44"/>
    <mergeCell ref="B6:B9"/>
    <mergeCell ref="A34:B34"/>
    <mergeCell ref="A35:B35"/>
    <mergeCell ref="A36:B36"/>
    <mergeCell ref="A37:B37"/>
    <mergeCell ref="A38:B38"/>
    <mergeCell ref="A39:B39"/>
    <mergeCell ref="A40:B40"/>
    <mergeCell ref="A41:B41"/>
    <mergeCell ref="B43:N43"/>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A2" sqref="A2"/>
    </sheetView>
  </sheetViews>
  <sheetFormatPr baseColWidth="10" defaultColWidth="0" defaultRowHeight="0" customHeight="1" zeroHeight="1"/>
  <cols>
    <col min="1" max="1" width="11.6640625" style="2" customWidth="1"/>
    <col min="2" max="2" width="118.44140625" style="2" customWidth="1"/>
    <col min="3" max="3" width="11.6640625" style="26" customWidth="1"/>
    <col min="4" max="4" width="19" style="26" bestFit="1" customWidth="1"/>
    <col min="5" max="5" width="11.33203125" style="26" bestFit="1" customWidth="1"/>
    <col min="6" max="6" width="11" style="26" bestFit="1" customWidth="1"/>
    <col min="7" max="7" width="12" style="26" bestFit="1" customWidth="1"/>
    <col min="8" max="9" width="11.33203125" style="26" bestFit="1" customWidth="1"/>
    <col min="10" max="10" width="12.44140625" style="26" bestFit="1" customWidth="1"/>
    <col min="11" max="12" width="11.33203125" style="26" bestFit="1" customWidth="1"/>
    <col min="13" max="13" width="11.33203125" style="26" customWidth="1"/>
    <col min="14" max="14" width="11" style="26" customWidth="1"/>
    <col min="15" max="19" width="8.44140625" style="2" hidden="1" customWidth="1"/>
    <col min="20" max="102" width="11.44140625" style="2" hidden="1"/>
    <col min="103" max="256" width="11.44140625" style="3" hidden="1"/>
    <col min="257" max="257" width="11.6640625" style="3" hidden="1" customWidth="1"/>
    <col min="258" max="258" width="118.4414062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18.4414062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18.4414062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18.4414062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18.4414062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18.4414062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18.4414062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18.4414062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18.4414062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18.4414062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18.4414062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18.4414062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18.4414062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18.4414062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18.4414062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18.4414062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18.4414062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18.4414062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18.4414062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18.4414062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18.4414062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18.4414062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18.4414062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18.4414062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18.4414062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18.4414062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18.4414062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18.4414062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18.4414062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18.4414062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18.4414062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18.4414062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18.4414062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18.4414062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18.4414062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18.4414062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18.4414062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18.4414062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18.4414062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18.4414062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18.4414062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18.4414062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18.4414062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18.4414062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18.4414062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18.4414062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18.4414062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18.4414062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18.4414062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18.4414062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18.4414062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18.4414062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18.4414062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18.4414062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18.4414062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18.4414062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18.4414062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18.4414062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18.4414062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18.4414062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18.4414062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18.4414062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18.4414062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2" customFormat="1" ht="31.5" customHeight="1">
      <c r="A4" s="47"/>
      <c r="B4" s="48" t="s">
        <v>22</v>
      </c>
      <c r="C4" s="45"/>
      <c r="D4" s="47"/>
      <c r="E4" s="47"/>
      <c r="F4" s="47"/>
      <c r="G4" s="47"/>
      <c r="H4" s="47"/>
      <c r="I4" s="47"/>
      <c r="J4" s="47"/>
      <c r="K4" s="47"/>
      <c r="L4" s="47"/>
      <c r="M4" s="49"/>
      <c r="N4" s="50"/>
      <c r="O4" s="51"/>
      <c r="P4" s="51"/>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31.5" customHeight="1">
      <c r="A5" s="47"/>
      <c r="B5" s="53" t="s">
        <v>23</v>
      </c>
      <c r="C5" s="47"/>
      <c r="D5" s="47"/>
      <c r="E5" s="47"/>
      <c r="F5" s="47"/>
      <c r="G5" s="47"/>
      <c r="H5" s="47"/>
      <c r="I5" s="47"/>
      <c r="J5" s="47"/>
      <c r="K5" s="47"/>
      <c r="L5" s="47"/>
      <c r="M5" s="49"/>
      <c r="N5" s="50"/>
      <c r="O5" s="51"/>
      <c r="P5" s="51"/>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9.75" customHeight="1">
      <c r="A6" s="47"/>
      <c r="B6" s="54"/>
      <c r="C6" s="47"/>
      <c r="D6" s="47"/>
      <c r="E6" s="47"/>
      <c r="F6" s="47"/>
      <c r="G6" s="47"/>
      <c r="H6" s="47"/>
      <c r="I6" s="47"/>
      <c r="J6" s="47"/>
      <c r="K6" s="47"/>
      <c r="L6" s="47"/>
      <c r="M6" s="49"/>
      <c r="N6" s="50"/>
      <c r="O6" s="51"/>
      <c r="P6" s="51"/>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33" customHeight="1">
      <c r="A7" s="47"/>
      <c r="B7" s="53" t="s">
        <v>157</v>
      </c>
      <c r="C7" s="47"/>
      <c r="D7" s="47"/>
      <c r="E7" s="47"/>
      <c r="F7" s="47"/>
      <c r="G7" s="47"/>
      <c r="H7" s="47"/>
      <c r="I7" s="47"/>
      <c r="J7" s="47"/>
      <c r="K7" s="47"/>
      <c r="L7" s="47"/>
      <c r="M7" s="49"/>
      <c r="N7" s="50"/>
      <c r="O7" s="51"/>
      <c r="P7" s="51"/>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33" customHeight="1">
      <c r="A8" s="47"/>
      <c r="B8" s="55" t="s">
        <v>181</v>
      </c>
      <c r="C8" s="47"/>
      <c r="D8" s="47"/>
      <c r="E8" s="47"/>
      <c r="F8" s="47"/>
      <c r="G8" s="47"/>
      <c r="H8" s="47"/>
      <c r="I8" s="47"/>
      <c r="J8" s="47"/>
      <c r="K8" s="47"/>
      <c r="L8" s="47"/>
      <c r="M8" s="49"/>
      <c r="N8" s="50"/>
      <c r="O8" s="51"/>
      <c r="P8" s="51"/>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33" customHeight="1">
      <c r="A9" s="47"/>
      <c r="B9" s="55" t="s">
        <v>152</v>
      </c>
      <c r="C9" s="47"/>
      <c r="D9" s="47"/>
      <c r="E9" s="47"/>
      <c r="F9" s="47"/>
      <c r="G9" s="47"/>
      <c r="H9" s="47"/>
      <c r="I9" s="47"/>
      <c r="J9" s="47"/>
      <c r="K9" s="47"/>
      <c r="L9" s="47"/>
      <c r="M9" s="49"/>
      <c r="N9" s="50"/>
      <c r="O9" s="51"/>
      <c r="P9" s="51"/>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33" customHeight="1">
      <c r="A10" s="47"/>
      <c r="B10" s="55" t="s">
        <v>153</v>
      </c>
      <c r="C10" s="47"/>
      <c r="D10" s="47"/>
      <c r="E10" s="47"/>
      <c r="F10" s="47"/>
      <c r="G10" s="47"/>
      <c r="H10" s="47"/>
      <c r="I10" s="47"/>
      <c r="J10" s="47"/>
      <c r="K10" s="47"/>
      <c r="L10" s="47"/>
      <c r="M10" s="49"/>
      <c r="N10" s="50"/>
      <c r="O10" s="51"/>
      <c r="P10" s="51"/>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33" customHeight="1">
      <c r="A11" s="47"/>
      <c r="B11" s="55" t="s">
        <v>154</v>
      </c>
      <c r="C11" s="47"/>
      <c r="D11" s="47"/>
      <c r="E11" s="47"/>
      <c r="F11" s="47"/>
      <c r="G11" s="47"/>
      <c r="H11" s="47"/>
      <c r="I11" s="47"/>
      <c r="J11" s="47"/>
      <c r="K11" s="47"/>
      <c r="L11" s="47"/>
      <c r="M11" s="49"/>
      <c r="N11" s="50"/>
      <c r="O11" s="51"/>
      <c r="P11" s="51"/>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33" customHeight="1">
      <c r="A12" s="47"/>
      <c r="B12" s="55" t="s">
        <v>155</v>
      </c>
      <c r="C12" s="47"/>
      <c r="D12" s="47"/>
      <c r="E12" s="47"/>
      <c r="F12" s="47"/>
      <c r="G12" s="47"/>
      <c r="H12" s="47"/>
      <c r="I12" s="47"/>
      <c r="J12" s="47"/>
      <c r="K12" s="47"/>
      <c r="L12" s="47"/>
      <c r="M12" s="49"/>
      <c r="N12" s="50"/>
      <c r="O12" s="51"/>
      <c r="P12" s="51"/>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2.6" customHeight="1">
      <c r="A13" s="47"/>
      <c r="B13" s="53"/>
      <c r="C13" s="47"/>
      <c r="D13" s="47"/>
      <c r="E13" s="47"/>
      <c r="F13" s="47"/>
      <c r="G13" s="47"/>
      <c r="H13" s="47"/>
      <c r="I13" s="47"/>
      <c r="J13" s="47"/>
      <c r="K13" s="47"/>
      <c r="L13" s="47"/>
      <c r="M13" s="49"/>
      <c r="N13" s="50"/>
      <c r="O13" s="51"/>
      <c r="P13" s="51"/>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2" customFormat="1" ht="33" customHeight="1">
      <c r="A14" s="47"/>
      <c r="B14" s="53" t="s">
        <v>24</v>
      </c>
      <c r="C14" s="56"/>
      <c r="D14" s="47"/>
      <c r="E14" s="50"/>
      <c r="F14" s="50"/>
      <c r="G14" s="50"/>
      <c r="H14" s="50"/>
      <c r="I14" s="50"/>
      <c r="J14" s="50"/>
      <c r="K14" s="50"/>
      <c r="L14" s="50"/>
      <c r="M14" s="50"/>
      <c r="N14" s="50"/>
      <c r="O14" s="51"/>
      <c r="P14" s="51"/>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2" customFormat="1" ht="33" customHeight="1">
      <c r="A15" s="44"/>
      <c r="B15" s="57" t="s">
        <v>158</v>
      </c>
      <c r="C15" s="58"/>
      <c r="D15" s="47"/>
      <c r="E15" s="50"/>
      <c r="F15" s="50"/>
      <c r="G15" s="50"/>
      <c r="H15" s="50"/>
      <c r="I15" s="50"/>
      <c r="J15" s="50"/>
      <c r="K15" s="50"/>
      <c r="L15" s="50"/>
      <c r="M15" s="50"/>
      <c r="N15" s="50"/>
      <c r="O15" s="51"/>
      <c r="P15" s="51"/>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2" customFormat="1" ht="33" customHeight="1">
      <c r="A16" s="44"/>
      <c r="B16" s="57" t="s">
        <v>159</v>
      </c>
      <c r="C16" s="56"/>
      <c r="D16" s="47"/>
      <c r="E16" s="50"/>
      <c r="F16" s="50"/>
      <c r="G16" s="50"/>
      <c r="H16" s="50"/>
      <c r="I16" s="50"/>
      <c r="J16" s="50"/>
      <c r="K16" s="50"/>
      <c r="L16" s="50"/>
      <c r="M16" s="50"/>
      <c r="N16" s="50"/>
      <c r="O16" s="51"/>
      <c r="P16" s="51"/>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2" customFormat="1" ht="33" customHeight="1">
      <c r="A17" s="44"/>
      <c r="B17" s="57" t="s">
        <v>160</v>
      </c>
      <c r="C17" s="56"/>
      <c r="D17" s="47"/>
      <c r="E17" s="50"/>
      <c r="F17" s="50"/>
      <c r="G17" s="50"/>
      <c r="H17" s="50"/>
      <c r="I17" s="50"/>
      <c r="J17" s="50"/>
      <c r="K17" s="50"/>
      <c r="L17" s="50"/>
      <c r="M17" s="50"/>
      <c r="N17" s="50"/>
      <c r="O17" s="51"/>
      <c r="P17" s="51"/>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2" customFormat="1" ht="33" customHeight="1">
      <c r="A18" s="44"/>
      <c r="B18" s="57" t="s">
        <v>161</v>
      </c>
      <c r="C18" s="59"/>
      <c r="D18" s="47"/>
      <c r="E18" s="50"/>
      <c r="F18" s="50"/>
      <c r="G18" s="50"/>
      <c r="H18" s="50"/>
      <c r="I18" s="50"/>
      <c r="J18" s="50"/>
      <c r="K18" s="50"/>
      <c r="L18" s="50"/>
      <c r="M18" s="50"/>
      <c r="N18" s="50"/>
      <c r="O18" s="51"/>
      <c r="P18" s="51"/>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2" customFormat="1" ht="33" customHeight="1">
      <c r="A19" s="44"/>
      <c r="B19" s="57" t="s">
        <v>162</v>
      </c>
      <c r="C19" s="59"/>
      <c r="D19" s="47"/>
      <c r="E19" s="50"/>
      <c r="F19" s="50"/>
      <c r="G19" s="50"/>
      <c r="H19" s="50"/>
      <c r="I19" s="50"/>
      <c r="J19" s="50"/>
      <c r="K19" s="50"/>
      <c r="L19" s="50"/>
      <c r="M19" s="50"/>
      <c r="N19" s="50"/>
      <c r="O19" s="51"/>
      <c r="P19" s="51"/>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2" customFormat="1" ht="33" customHeight="1">
      <c r="A20" s="60"/>
      <c r="B20" s="57" t="s">
        <v>163</v>
      </c>
      <c r="C20" s="61"/>
      <c r="D20" s="47"/>
      <c r="E20" s="62"/>
      <c r="F20" s="61"/>
      <c r="G20" s="61"/>
      <c r="H20" s="61"/>
      <c r="I20" s="61"/>
      <c r="J20" s="61"/>
      <c r="K20" s="61"/>
      <c r="L20" s="61"/>
      <c r="M20" s="61"/>
      <c r="N20" s="61"/>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2" customFormat="1" ht="33" customHeight="1">
      <c r="A21" s="60"/>
      <c r="B21" s="57" t="s">
        <v>164</v>
      </c>
      <c r="C21" s="61"/>
      <c r="D21" s="47"/>
      <c r="E21" s="61"/>
      <c r="F21" s="61"/>
      <c r="G21" s="61"/>
      <c r="H21" s="61"/>
      <c r="I21" s="61"/>
      <c r="J21" s="61"/>
      <c r="K21" s="61"/>
      <c r="L21" s="61"/>
      <c r="M21" s="61"/>
      <c r="N21" s="61"/>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5" customFormat="1" ht="33" customHeight="1">
      <c r="A22" s="63"/>
      <c r="B22" s="57" t="s">
        <v>165</v>
      </c>
      <c r="C22" s="64"/>
      <c r="D22" s="47"/>
      <c r="E22" s="64"/>
      <c r="F22" s="64"/>
      <c r="G22" s="64"/>
      <c r="H22" s="64"/>
      <c r="I22" s="64"/>
      <c r="J22" s="64"/>
      <c r="K22" s="64"/>
      <c r="L22" s="64"/>
      <c r="M22" s="64"/>
      <c r="N22" s="64"/>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row>
    <row r="23" spans="1:102" s="65" customFormat="1" ht="33" customHeight="1">
      <c r="A23" s="63"/>
      <c r="B23" s="57" t="s">
        <v>166</v>
      </c>
      <c r="C23" s="64"/>
      <c r="D23" s="47"/>
      <c r="E23" s="64"/>
      <c r="F23" s="64"/>
      <c r="G23" s="64"/>
      <c r="H23" s="64"/>
      <c r="I23" s="64"/>
      <c r="J23" s="64"/>
      <c r="K23" s="64"/>
      <c r="L23" s="64"/>
      <c r="M23" s="64"/>
      <c r="N23" s="64"/>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row>
    <row r="24" spans="1:102" s="65" customFormat="1" ht="33" customHeight="1">
      <c r="A24" s="66"/>
      <c r="B24" s="57" t="s">
        <v>167</v>
      </c>
      <c r="C24" s="67"/>
      <c r="D24" s="47"/>
      <c r="E24" s="67"/>
      <c r="F24" s="67"/>
      <c r="G24" s="67"/>
      <c r="H24" s="67"/>
      <c r="I24" s="67"/>
      <c r="J24" s="67"/>
      <c r="K24" s="67"/>
      <c r="L24" s="67"/>
      <c r="M24" s="67"/>
      <c r="N24" s="67"/>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row>
    <row r="25" spans="1:102" s="65" customFormat="1" ht="33" customHeight="1">
      <c r="A25" s="66"/>
      <c r="B25" s="57" t="s">
        <v>168</v>
      </c>
      <c r="C25" s="67"/>
      <c r="D25" s="47"/>
      <c r="E25" s="67"/>
      <c r="F25" s="67"/>
      <c r="G25" s="67"/>
      <c r="H25" s="67"/>
      <c r="I25" s="67"/>
      <c r="J25" s="67"/>
      <c r="K25" s="67"/>
      <c r="L25" s="67"/>
      <c r="M25" s="67"/>
      <c r="N25" s="67"/>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row>
    <row r="26" spans="1:102" s="65" customFormat="1" ht="33" customHeight="1">
      <c r="A26" s="66"/>
      <c r="B26" s="57" t="s">
        <v>169</v>
      </c>
      <c r="C26" s="68"/>
      <c r="D26" s="47"/>
      <c r="E26" s="68"/>
      <c r="F26" s="68"/>
      <c r="G26" s="68"/>
      <c r="H26" s="68"/>
      <c r="I26" s="68"/>
      <c r="J26" s="68"/>
      <c r="K26" s="68"/>
      <c r="L26" s="68"/>
      <c r="M26" s="68"/>
      <c r="N26" s="68"/>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row>
    <row r="27" spans="1:102" s="65" customFormat="1" ht="33" customHeight="1">
      <c r="A27" s="66"/>
      <c r="B27" s="57" t="s">
        <v>170</v>
      </c>
      <c r="C27" s="67"/>
      <c r="D27" s="47"/>
      <c r="E27" s="67"/>
      <c r="F27" s="67"/>
      <c r="G27" s="67"/>
      <c r="H27" s="67"/>
      <c r="I27" s="67"/>
      <c r="J27" s="67"/>
      <c r="K27" s="67"/>
      <c r="L27" s="67"/>
      <c r="M27" s="67"/>
      <c r="N27" s="67"/>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row>
    <row r="28" spans="1:102" s="65" customFormat="1" ht="33" customHeight="1">
      <c r="A28" s="69"/>
      <c r="B28" s="57" t="s">
        <v>171</v>
      </c>
      <c r="C28" s="70"/>
      <c r="D28" s="47"/>
      <c r="E28" s="70"/>
      <c r="F28" s="70"/>
      <c r="G28" s="70"/>
      <c r="H28" s="70"/>
      <c r="I28" s="70"/>
      <c r="J28" s="70"/>
      <c r="K28" s="70"/>
      <c r="L28" s="70"/>
      <c r="M28" s="70"/>
      <c r="N28" s="70"/>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row>
    <row r="29" spans="1:102" s="65" customFormat="1" ht="33" customHeight="1">
      <c r="A29" s="69"/>
      <c r="B29" s="57" t="s">
        <v>180</v>
      </c>
      <c r="C29" s="71"/>
      <c r="D29" s="47"/>
      <c r="E29" s="71"/>
      <c r="F29" s="71"/>
      <c r="G29" s="71"/>
      <c r="H29" s="71"/>
      <c r="I29" s="71"/>
      <c r="J29" s="71"/>
      <c r="K29" s="71"/>
      <c r="L29" s="71"/>
      <c r="M29" s="71"/>
      <c r="N29" s="71"/>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row>
    <row r="30" spans="1:102" s="65" customFormat="1" ht="33" customHeight="1">
      <c r="A30" s="69"/>
      <c r="B30" s="57" t="s">
        <v>172</v>
      </c>
      <c r="C30" s="71"/>
      <c r="D30" s="47"/>
      <c r="E30" s="71"/>
      <c r="F30" s="71"/>
      <c r="G30" s="71"/>
      <c r="H30" s="71"/>
      <c r="I30" s="71"/>
      <c r="J30" s="71"/>
      <c r="K30" s="71"/>
      <c r="L30" s="71"/>
      <c r="M30" s="71"/>
      <c r="N30" s="71"/>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row>
    <row r="31" spans="1:102" s="65" customFormat="1" ht="33" customHeight="1">
      <c r="A31" s="63"/>
      <c r="B31" s="57" t="s">
        <v>173</v>
      </c>
      <c r="C31" s="64"/>
      <c r="D31" s="47"/>
      <c r="E31" s="64"/>
      <c r="F31" s="64"/>
      <c r="G31" s="64"/>
      <c r="H31" s="64"/>
      <c r="I31" s="64"/>
      <c r="J31" s="64"/>
      <c r="K31" s="64"/>
      <c r="L31" s="64"/>
      <c r="M31" s="64"/>
      <c r="N31" s="64"/>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row>
    <row r="32" spans="1:102" s="65" customFormat="1" ht="33" customHeight="1">
      <c r="A32" s="63"/>
      <c r="B32" s="57" t="s">
        <v>174</v>
      </c>
      <c r="C32" s="64"/>
      <c r="D32" s="47"/>
      <c r="E32" s="64"/>
      <c r="F32" s="64"/>
      <c r="G32" s="64"/>
      <c r="H32" s="64"/>
      <c r="I32" s="64"/>
      <c r="J32" s="64"/>
      <c r="K32" s="64"/>
      <c r="L32" s="64"/>
      <c r="M32" s="64"/>
      <c r="N32" s="64"/>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row>
    <row r="33" spans="1:102" s="65" customFormat="1" ht="33" customHeight="1">
      <c r="A33" s="63"/>
      <c r="B33" s="57" t="s">
        <v>175</v>
      </c>
      <c r="C33" s="64"/>
      <c r="D33" s="47"/>
      <c r="E33" s="64"/>
      <c r="F33" s="64"/>
      <c r="G33" s="64"/>
      <c r="H33" s="64"/>
      <c r="I33" s="64"/>
      <c r="J33" s="64"/>
      <c r="K33" s="64"/>
      <c r="L33" s="64"/>
      <c r="M33" s="64"/>
      <c r="N33" s="64"/>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row>
    <row r="34" spans="1:102" s="65" customFormat="1" ht="33" customHeight="1">
      <c r="A34" s="63"/>
      <c r="B34" s="57" t="s">
        <v>176</v>
      </c>
      <c r="C34" s="64"/>
      <c r="D34" s="47"/>
      <c r="E34" s="64"/>
      <c r="F34" s="64"/>
      <c r="G34" s="64"/>
      <c r="H34" s="64"/>
      <c r="I34" s="64"/>
      <c r="J34" s="64"/>
      <c r="K34" s="64"/>
      <c r="L34" s="64"/>
      <c r="M34" s="64"/>
      <c r="N34" s="64"/>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row>
    <row r="35" spans="1:102" s="65" customFormat="1" ht="15" customHeight="1">
      <c r="A35" s="63"/>
      <c r="B35" s="57"/>
      <c r="C35" s="64"/>
      <c r="D35" s="47"/>
      <c r="E35" s="64"/>
      <c r="F35" s="64"/>
      <c r="G35" s="64"/>
      <c r="H35" s="64"/>
      <c r="I35" s="64"/>
      <c r="J35" s="64"/>
      <c r="K35" s="64"/>
      <c r="L35" s="64"/>
      <c r="M35" s="64"/>
      <c r="N35" s="64"/>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row>
    <row r="36" spans="1:102" s="65" customFormat="1" ht="33" customHeight="1">
      <c r="A36" s="63"/>
      <c r="B36" s="53" t="s">
        <v>156</v>
      </c>
      <c r="C36" s="64"/>
      <c r="D36" s="47"/>
      <c r="E36" s="64"/>
      <c r="F36" s="64"/>
      <c r="G36" s="64"/>
      <c r="H36" s="64"/>
      <c r="I36" s="64"/>
      <c r="J36" s="64"/>
      <c r="K36" s="64"/>
      <c r="L36" s="64"/>
      <c r="M36" s="64"/>
      <c r="N36" s="64"/>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row>
    <row r="37" spans="1:102" s="24" customFormat="1" ht="21.9"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 hidden="1" customHeight="1">
      <c r="A44" s="576"/>
      <c r="B44" s="576"/>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 hidden="1" customHeight="1">
      <c r="A45" s="576"/>
      <c r="B45" s="576"/>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 hidden="1" customHeight="1">
      <c r="A46" s="576"/>
      <c r="B46" s="576"/>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 hidden="1" customHeight="1">
      <c r="A47" s="576"/>
      <c r="B47" s="576"/>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76"/>
      <c r="B48" s="576"/>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 hidden="1" customHeight="1">
      <c r="A49" s="576"/>
      <c r="B49" s="576"/>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 hidden="1" customHeight="1">
      <c r="A50" s="576"/>
      <c r="B50" s="576"/>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 hidden="1" customHeight="1">
      <c r="A51" s="576"/>
      <c r="B51" s="576"/>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 hidden="1" customHeight="1">
      <c r="A52" s="576"/>
      <c r="B52" s="576"/>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 hidden="1" customHeight="1">
      <c r="A53" s="576"/>
      <c r="B53" s="576"/>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 hidden="1" customHeight="1">
      <c r="A54" s="576"/>
      <c r="B54" s="576"/>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 hidden="1" customHeight="1">
      <c r="A55" s="576"/>
      <c r="B55" s="576"/>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 hidden="1" customHeight="1"/>
    <row r="57" spans="1:102" ht="13.8" hidden="1">
      <c r="B57" s="574"/>
      <c r="C57" s="574"/>
      <c r="D57" s="574"/>
      <c r="E57" s="574"/>
      <c r="F57" s="574"/>
      <c r="G57" s="574"/>
      <c r="H57" s="574"/>
      <c r="I57" s="574"/>
      <c r="J57" s="574"/>
      <c r="K57" s="574"/>
      <c r="L57" s="574"/>
      <c r="M57" s="574"/>
      <c r="N57" s="574"/>
    </row>
    <row r="58" spans="1:102" ht="13.8" hidden="1">
      <c r="B58" s="574"/>
      <c r="C58" s="574"/>
      <c r="D58" s="574"/>
      <c r="E58" s="574"/>
      <c r="F58" s="574"/>
      <c r="G58" s="574"/>
      <c r="H58" s="574"/>
      <c r="I58" s="574"/>
      <c r="J58" s="574"/>
      <c r="K58" s="574"/>
      <c r="L58" s="574"/>
      <c r="M58" s="574"/>
      <c r="N58" s="574"/>
    </row>
    <row r="59" spans="1:102" ht="13.8" hidden="1">
      <c r="B59" s="574"/>
      <c r="C59" s="574"/>
      <c r="D59" s="574"/>
      <c r="E59" s="574"/>
      <c r="F59" s="574"/>
      <c r="G59" s="574"/>
      <c r="H59" s="574"/>
      <c r="I59" s="574"/>
      <c r="J59" s="574"/>
      <c r="K59" s="574"/>
      <c r="L59" s="574"/>
      <c r="M59" s="574"/>
      <c r="N59" s="574"/>
    </row>
    <row r="60" spans="1:102" ht="13.8" hidden="1">
      <c r="B60" s="574"/>
      <c r="C60" s="574"/>
      <c r="D60" s="574"/>
      <c r="E60" s="574"/>
      <c r="F60" s="574"/>
      <c r="G60" s="574"/>
      <c r="H60" s="574"/>
      <c r="I60" s="574"/>
      <c r="J60" s="574"/>
      <c r="K60" s="574"/>
      <c r="L60" s="574"/>
      <c r="M60" s="574"/>
      <c r="N60" s="574"/>
    </row>
    <row r="61" spans="1:102" ht="13.8" hidden="1">
      <c r="B61" s="574"/>
      <c r="C61" s="574"/>
      <c r="D61" s="574"/>
      <c r="E61" s="574"/>
      <c r="F61" s="574"/>
      <c r="G61" s="574"/>
      <c r="H61" s="574"/>
      <c r="I61" s="574"/>
      <c r="J61" s="574"/>
      <c r="K61" s="574"/>
      <c r="L61" s="574"/>
      <c r="M61" s="574"/>
      <c r="N61" s="574"/>
    </row>
    <row r="62" spans="1:102" ht="13.8" hidden="1">
      <c r="B62" s="574"/>
      <c r="C62" s="574"/>
      <c r="D62" s="574"/>
      <c r="E62" s="574"/>
      <c r="F62" s="574"/>
      <c r="G62" s="574"/>
      <c r="H62" s="574"/>
      <c r="I62" s="574"/>
      <c r="J62" s="574"/>
      <c r="K62" s="574"/>
      <c r="L62" s="574"/>
      <c r="M62" s="574"/>
      <c r="N62" s="574"/>
    </row>
    <row r="63" spans="1:102" ht="13.8" hidden="1"/>
    <row r="64" spans="1:102" ht="13.8" hidden="1">
      <c r="B64" s="574"/>
      <c r="C64" s="574"/>
      <c r="D64" s="574"/>
      <c r="E64" s="574"/>
      <c r="F64" s="574"/>
      <c r="G64" s="574"/>
      <c r="H64" s="574"/>
      <c r="I64" s="574"/>
      <c r="J64" s="574"/>
      <c r="K64" s="574"/>
      <c r="L64" s="574"/>
      <c r="M64" s="574"/>
      <c r="N64" s="574"/>
    </row>
    <row r="65" spans="2:14" ht="13.8" hidden="1">
      <c r="B65" s="574"/>
      <c r="C65" s="574"/>
      <c r="D65" s="574"/>
      <c r="E65" s="574"/>
      <c r="F65" s="574"/>
      <c r="G65" s="574"/>
      <c r="H65" s="574"/>
      <c r="I65" s="574"/>
      <c r="J65" s="574"/>
      <c r="K65" s="574"/>
      <c r="L65" s="574"/>
      <c r="M65" s="574"/>
      <c r="N65" s="574"/>
    </row>
    <row r="66" spans="2:14" ht="21.9" hidden="1" customHeight="1"/>
    <row r="67" spans="2:14" ht="20.100000000000001" hidden="1" customHeight="1"/>
    <row r="68" spans="2:14" ht="13.8" hidden="1"/>
    <row r="69" spans="2:14" ht="13.8" hidden="1">
      <c r="B69" s="574"/>
      <c r="C69" s="574"/>
      <c r="D69" s="574"/>
      <c r="E69" s="574"/>
      <c r="F69" s="574"/>
      <c r="G69" s="574"/>
      <c r="H69" s="574"/>
      <c r="I69" s="574"/>
      <c r="J69" s="574"/>
      <c r="K69" s="574"/>
      <c r="L69" s="574"/>
      <c r="M69" s="574"/>
      <c r="N69" s="574"/>
    </row>
    <row r="70" spans="2:14" ht="12.75" hidden="1" customHeight="1"/>
    <row r="71" spans="2:14" ht="12.75" hidden="1" customHeight="1"/>
    <row r="72" spans="2:14" ht="12.75" hidden="1"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4" zoomScaleNormal="100" zoomScaleSheetLayoutView="70" workbookViewId="0"/>
  </sheetViews>
  <sheetFormatPr baseColWidth="10" defaultColWidth="0" defaultRowHeight="13.8" zeroHeight="1"/>
  <cols>
    <col min="1" max="1" width="146.88671875" style="2" customWidth="1"/>
    <col min="2" max="3" width="11.5546875" style="2" customWidth="1"/>
    <col min="4" max="4" width="11.33203125" style="2" hidden="1"/>
    <col min="5" max="102" width="11.5546875" style="2" hidden="1"/>
    <col min="103" max="256" width="11.5546875" style="3" hidden="1"/>
    <col min="257" max="257" width="150.33203125" style="3" hidden="1"/>
    <col min="258" max="259" width="11.5546875" style="3" hidden="1"/>
    <col min="260" max="260" width="11.33203125" style="3" hidden="1"/>
    <col min="261" max="512" width="11.5546875" style="3" hidden="1"/>
    <col min="513" max="513" width="150.33203125" style="3" hidden="1"/>
    <col min="514" max="515" width="11.5546875" style="3" hidden="1"/>
    <col min="516" max="516" width="11.33203125" style="3" hidden="1"/>
    <col min="517" max="768" width="11.5546875" style="3" hidden="1"/>
    <col min="769" max="769" width="150.33203125" style="3" hidden="1"/>
    <col min="770" max="771" width="11.5546875" style="3" hidden="1"/>
    <col min="772" max="772" width="11.33203125" style="3" hidden="1"/>
    <col min="773" max="1024" width="11.5546875" style="3" hidden="1"/>
    <col min="1025" max="1025" width="150.33203125" style="3" hidden="1"/>
    <col min="1026" max="1027" width="11.5546875" style="3" hidden="1"/>
    <col min="1028" max="1028" width="11.33203125" style="3" hidden="1"/>
    <col min="1029" max="1280" width="11.5546875" style="3" hidden="1"/>
    <col min="1281" max="1281" width="150.33203125" style="3" hidden="1"/>
    <col min="1282" max="1283" width="11.5546875" style="3" hidden="1"/>
    <col min="1284" max="1284" width="11.33203125" style="3" hidden="1"/>
    <col min="1285" max="1536" width="11.5546875" style="3" hidden="1"/>
    <col min="1537" max="1537" width="150.33203125" style="3" hidden="1"/>
    <col min="1538" max="1539" width="11.5546875" style="3" hidden="1"/>
    <col min="1540" max="1540" width="11.33203125" style="3" hidden="1"/>
    <col min="1541" max="1792" width="11.5546875" style="3" hidden="1"/>
    <col min="1793" max="1793" width="150.33203125" style="3" hidden="1"/>
    <col min="1794" max="1795" width="11.5546875" style="3" hidden="1"/>
    <col min="1796" max="1796" width="11.33203125" style="3" hidden="1"/>
    <col min="1797" max="2048" width="11.5546875" style="3" hidden="1"/>
    <col min="2049" max="2049" width="150.33203125" style="3" hidden="1"/>
    <col min="2050" max="2051" width="11.5546875" style="3" hidden="1"/>
    <col min="2052" max="2052" width="11.33203125" style="3" hidden="1"/>
    <col min="2053" max="2304" width="11.5546875" style="3" hidden="1"/>
    <col min="2305" max="2305" width="150.33203125" style="3" hidden="1"/>
    <col min="2306" max="2307" width="11.5546875" style="3" hidden="1"/>
    <col min="2308" max="2308" width="11.33203125" style="3" hidden="1"/>
    <col min="2309" max="2560" width="11.5546875" style="3" hidden="1"/>
    <col min="2561" max="2561" width="150.33203125" style="3" hidden="1"/>
    <col min="2562" max="2563" width="11.5546875" style="3" hidden="1"/>
    <col min="2564" max="2564" width="11.33203125" style="3" hidden="1"/>
    <col min="2565" max="2816" width="11.5546875" style="3" hidden="1"/>
    <col min="2817" max="2817" width="150.33203125" style="3" hidden="1"/>
    <col min="2818" max="2819" width="11.5546875" style="3" hidden="1"/>
    <col min="2820" max="2820" width="11.33203125" style="3" hidden="1"/>
    <col min="2821" max="3072" width="11.5546875" style="3" hidden="1"/>
    <col min="3073" max="3073" width="150.33203125" style="3" hidden="1"/>
    <col min="3074" max="3075" width="11.5546875" style="3" hidden="1"/>
    <col min="3076" max="3076" width="11.33203125" style="3" hidden="1"/>
    <col min="3077" max="3328" width="11.5546875" style="3" hidden="1"/>
    <col min="3329" max="3329" width="150.33203125" style="3" hidden="1"/>
    <col min="3330" max="3331" width="11.5546875" style="3" hidden="1"/>
    <col min="3332" max="3332" width="11.33203125" style="3" hidden="1"/>
    <col min="3333" max="3584" width="11.5546875" style="3" hidden="1"/>
    <col min="3585" max="3585" width="150.33203125" style="3" hidden="1"/>
    <col min="3586" max="3587" width="11.5546875" style="3" hidden="1"/>
    <col min="3588" max="3588" width="11.33203125" style="3" hidden="1"/>
    <col min="3589" max="3840" width="11.5546875" style="3" hidden="1"/>
    <col min="3841" max="3841" width="150.33203125" style="3" hidden="1"/>
    <col min="3842" max="3843" width="11.5546875" style="3" hidden="1"/>
    <col min="3844" max="3844" width="11.33203125" style="3" hidden="1"/>
    <col min="3845" max="4096" width="11.5546875" style="3" hidden="1"/>
    <col min="4097" max="4097" width="150.33203125" style="3" hidden="1"/>
    <col min="4098" max="4099" width="11.5546875" style="3" hidden="1"/>
    <col min="4100" max="4100" width="11.33203125" style="3" hidden="1"/>
    <col min="4101" max="4352" width="11.5546875" style="3" hidden="1"/>
    <col min="4353" max="4353" width="150.33203125" style="3" hidden="1"/>
    <col min="4354" max="4355" width="11.5546875" style="3" hidden="1"/>
    <col min="4356" max="4356" width="11.33203125" style="3" hidden="1"/>
    <col min="4357" max="4608" width="11.5546875" style="3" hidden="1"/>
    <col min="4609" max="4609" width="150.33203125" style="3" hidden="1"/>
    <col min="4610" max="4611" width="11.5546875" style="3" hidden="1"/>
    <col min="4612" max="4612" width="11.33203125" style="3" hidden="1"/>
    <col min="4613" max="4864" width="11.5546875" style="3" hidden="1"/>
    <col min="4865" max="4865" width="150.33203125" style="3" hidden="1"/>
    <col min="4866" max="4867" width="11.5546875" style="3" hidden="1"/>
    <col min="4868" max="4868" width="11.33203125" style="3" hidden="1"/>
    <col min="4869" max="5120" width="11.5546875" style="3" hidden="1"/>
    <col min="5121" max="5121" width="150.33203125" style="3" hidden="1"/>
    <col min="5122" max="5123" width="11.5546875" style="3" hidden="1"/>
    <col min="5124" max="5124" width="11.33203125" style="3" hidden="1"/>
    <col min="5125" max="5376" width="11.5546875" style="3" hidden="1"/>
    <col min="5377" max="5377" width="150.33203125" style="3" hidden="1"/>
    <col min="5378" max="5379" width="11.5546875" style="3" hidden="1"/>
    <col min="5380" max="5380" width="11.33203125" style="3" hidden="1"/>
    <col min="5381" max="5632" width="11.5546875" style="3" hidden="1"/>
    <col min="5633" max="5633" width="150.33203125" style="3" hidden="1"/>
    <col min="5634" max="5635" width="11.5546875" style="3" hidden="1"/>
    <col min="5636" max="5636" width="11.33203125" style="3" hidden="1"/>
    <col min="5637" max="5888" width="11.5546875" style="3" hidden="1"/>
    <col min="5889" max="5889" width="150.33203125" style="3" hidden="1"/>
    <col min="5890" max="5891" width="11.5546875" style="3" hidden="1"/>
    <col min="5892" max="5892" width="11.33203125" style="3" hidden="1"/>
    <col min="5893" max="6144" width="11.5546875" style="3" hidden="1"/>
    <col min="6145" max="6145" width="150.33203125" style="3" hidden="1"/>
    <col min="6146" max="6147" width="11.5546875" style="3" hidden="1"/>
    <col min="6148" max="6148" width="11.33203125" style="3" hidden="1"/>
    <col min="6149" max="6400" width="11.5546875" style="3" hidden="1"/>
    <col min="6401" max="6401" width="150.33203125" style="3" hidden="1"/>
    <col min="6402" max="6403" width="11.5546875" style="3" hidden="1"/>
    <col min="6404" max="6404" width="11.33203125" style="3" hidden="1"/>
    <col min="6405" max="6656" width="11.5546875" style="3" hidden="1"/>
    <col min="6657" max="6657" width="150.33203125" style="3" hidden="1"/>
    <col min="6658" max="6659" width="11.5546875" style="3" hidden="1"/>
    <col min="6660" max="6660" width="11.33203125" style="3" hidden="1"/>
    <col min="6661" max="6912" width="11.5546875" style="3" hidden="1"/>
    <col min="6913" max="6913" width="150.33203125" style="3" hidden="1"/>
    <col min="6914" max="6915" width="11.5546875" style="3" hidden="1"/>
    <col min="6916" max="6916" width="11.33203125" style="3" hidden="1"/>
    <col min="6917" max="7168" width="11.5546875" style="3" hidden="1"/>
    <col min="7169" max="7169" width="150.33203125" style="3" hidden="1"/>
    <col min="7170" max="7171" width="11.5546875" style="3" hidden="1"/>
    <col min="7172" max="7172" width="11.33203125" style="3" hidden="1"/>
    <col min="7173" max="7424" width="11.5546875" style="3" hidden="1"/>
    <col min="7425" max="7425" width="150.33203125" style="3" hidden="1"/>
    <col min="7426" max="7427" width="11.5546875" style="3" hidden="1"/>
    <col min="7428" max="7428" width="11.33203125" style="3" hidden="1"/>
    <col min="7429" max="7680" width="11.5546875" style="3" hidden="1"/>
    <col min="7681" max="7681" width="150.33203125" style="3" hidden="1"/>
    <col min="7682" max="7683" width="11.5546875" style="3" hidden="1"/>
    <col min="7684" max="7684" width="11.33203125" style="3" hidden="1"/>
    <col min="7685" max="7936" width="11.5546875" style="3" hidden="1"/>
    <col min="7937" max="7937" width="150.33203125" style="3" hidden="1"/>
    <col min="7938" max="7939" width="11.5546875" style="3" hidden="1"/>
    <col min="7940" max="7940" width="11.33203125" style="3" hidden="1"/>
    <col min="7941" max="8192" width="11.5546875" style="3" hidden="1"/>
    <col min="8193" max="8193" width="150.33203125" style="3" hidden="1"/>
    <col min="8194" max="8195" width="11.5546875" style="3" hidden="1"/>
    <col min="8196" max="8196" width="11.33203125" style="3" hidden="1"/>
    <col min="8197" max="8448" width="11.5546875" style="3" hidden="1"/>
    <col min="8449" max="8449" width="150.33203125" style="3" hidden="1"/>
    <col min="8450" max="8451" width="11.5546875" style="3" hidden="1"/>
    <col min="8452" max="8452" width="11.33203125" style="3" hidden="1"/>
    <col min="8453" max="8704" width="11.5546875" style="3" hidden="1"/>
    <col min="8705" max="8705" width="150.33203125" style="3" hidden="1"/>
    <col min="8706" max="8707" width="11.5546875" style="3" hidden="1"/>
    <col min="8708" max="8708" width="11.33203125" style="3" hidden="1"/>
    <col min="8709" max="8960" width="11.5546875" style="3" hidden="1"/>
    <col min="8961" max="8961" width="150.33203125" style="3" hidden="1"/>
    <col min="8962" max="8963" width="11.5546875" style="3" hidden="1"/>
    <col min="8964" max="8964" width="11.33203125" style="3" hidden="1"/>
    <col min="8965" max="9216" width="11.5546875" style="3" hidden="1"/>
    <col min="9217" max="9217" width="150.33203125" style="3" hidden="1"/>
    <col min="9218" max="9219" width="11.5546875" style="3" hidden="1"/>
    <col min="9220" max="9220" width="11.33203125" style="3" hidden="1"/>
    <col min="9221" max="9472" width="11.5546875" style="3" hidden="1"/>
    <col min="9473" max="9473" width="150.33203125" style="3" hidden="1"/>
    <col min="9474" max="9475" width="11.5546875" style="3" hidden="1"/>
    <col min="9476" max="9476" width="11.33203125" style="3" hidden="1"/>
    <col min="9477" max="9728" width="11.5546875" style="3" hidden="1"/>
    <col min="9729" max="9729" width="150.33203125" style="3" hidden="1"/>
    <col min="9730" max="9731" width="11.5546875" style="3" hidden="1"/>
    <col min="9732" max="9732" width="11.33203125" style="3" hidden="1"/>
    <col min="9733" max="9984" width="11.5546875" style="3" hidden="1"/>
    <col min="9985" max="9985" width="150.33203125" style="3" hidden="1"/>
    <col min="9986" max="9987" width="11.5546875" style="3" hidden="1"/>
    <col min="9988" max="9988" width="11.33203125" style="3" hidden="1"/>
    <col min="9989" max="10240" width="11.5546875" style="3" hidden="1"/>
    <col min="10241" max="10241" width="150.33203125" style="3" hidden="1"/>
    <col min="10242" max="10243" width="11.5546875" style="3" hidden="1"/>
    <col min="10244" max="10244" width="11.33203125" style="3" hidden="1"/>
    <col min="10245" max="10496" width="11.5546875" style="3" hidden="1"/>
    <col min="10497" max="10497" width="150.33203125" style="3" hidden="1"/>
    <col min="10498" max="10499" width="11.5546875" style="3" hidden="1"/>
    <col min="10500" max="10500" width="11.33203125" style="3" hidden="1"/>
    <col min="10501" max="10752" width="11.5546875" style="3" hidden="1"/>
    <col min="10753" max="10753" width="150.33203125" style="3" hidden="1"/>
    <col min="10754" max="10755" width="11.5546875" style="3" hidden="1"/>
    <col min="10756" max="10756" width="11.33203125" style="3" hidden="1"/>
    <col min="10757" max="11008" width="11.5546875" style="3" hidden="1"/>
    <col min="11009" max="11009" width="150.33203125" style="3" hidden="1"/>
    <col min="11010" max="11011" width="11.5546875" style="3" hidden="1"/>
    <col min="11012" max="11012" width="11.33203125" style="3" hidden="1"/>
    <col min="11013" max="11264" width="11.5546875" style="3" hidden="1"/>
    <col min="11265" max="11265" width="150.33203125" style="3" hidden="1"/>
    <col min="11266" max="11267" width="11.5546875" style="3" hidden="1"/>
    <col min="11268" max="11268" width="11.33203125" style="3" hidden="1"/>
    <col min="11269" max="11520" width="11.5546875" style="3" hidden="1"/>
    <col min="11521" max="11521" width="150.33203125" style="3" hidden="1"/>
    <col min="11522" max="11523" width="11.5546875" style="3" hidden="1"/>
    <col min="11524" max="11524" width="11.33203125" style="3" hidden="1"/>
    <col min="11525" max="11776" width="11.5546875" style="3" hidden="1"/>
    <col min="11777" max="11777" width="150.33203125" style="3" hidden="1"/>
    <col min="11778" max="11779" width="11.5546875" style="3" hidden="1"/>
    <col min="11780" max="11780" width="11.33203125" style="3" hidden="1"/>
    <col min="11781" max="12032" width="11.5546875" style="3" hidden="1"/>
    <col min="12033" max="12033" width="150.33203125" style="3" hidden="1"/>
    <col min="12034" max="12035" width="11.5546875" style="3" hidden="1"/>
    <col min="12036" max="12036" width="11.33203125" style="3" hidden="1"/>
    <col min="12037" max="12288" width="11.5546875" style="3" hidden="1"/>
    <col min="12289" max="12289" width="150.33203125" style="3" hidden="1"/>
    <col min="12290" max="12291" width="11.5546875" style="3" hidden="1"/>
    <col min="12292" max="12292" width="11.33203125" style="3" hidden="1"/>
    <col min="12293" max="12544" width="11.5546875" style="3" hidden="1"/>
    <col min="12545" max="12545" width="150.33203125" style="3" hidden="1"/>
    <col min="12546" max="12547" width="11.5546875" style="3" hidden="1"/>
    <col min="12548" max="12548" width="11.33203125" style="3" hidden="1"/>
    <col min="12549" max="12800" width="11.5546875" style="3" hidden="1"/>
    <col min="12801" max="12801" width="150.33203125" style="3" hidden="1"/>
    <col min="12802" max="12803" width="11.5546875" style="3" hidden="1"/>
    <col min="12804" max="12804" width="11.33203125" style="3" hidden="1"/>
    <col min="12805" max="13056" width="11.5546875" style="3" hidden="1"/>
    <col min="13057" max="13057" width="150.33203125" style="3" hidden="1"/>
    <col min="13058" max="13059" width="11.5546875" style="3" hidden="1"/>
    <col min="13060" max="13060" width="11.33203125" style="3" hidden="1"/>
    <col min="13061" max="13312" width="11.5546875" style="3" hidden="1"/>
    <col min="13313" max="13313" width="150.33203125" style="3" hidden="1"/>
    <col min="13314" max="13315" width="11.5546875" style="3" hidden="1"/>
    <col min="13316" max="13316" width="11.33203125" style="3" hidden="1"/>
    <col min="13317" max="13568" width="11.5546875" style="3" hidden="1"/>
    <col min="13569" max="13569" width="150.33203125" style="3" hidden="1"/>
    <col min="13570" max="13571" width="11.5546875" style="3" hidden="1"/>
    <col min="13572" max="13572" width="11.33203125" style="3" hidden="1"/>
    <col min="13573" max="13824" width="11.5546875" style="3" hidden="1"/>
    <col min="13825" max="13825" width="150.33203125" style="3" hidden="1"/>
    <col min="13826" max="13827" width="11.5546875" style="3" hidden="1"/>
    <col min="13828" max="13828" width="11.33203125" style="3" hidden="1"/>
    <col min="13829" max="14080" width="11.5546875" style="3" hidden="1"/>
    <col min="14081" max="14081" width="150.33203125" style="3" hidden="1"/>
    <col min="14082" max="14083" width="11.5546875" style="3" hidden="1"/>
    <col min="14084" max="14084" width="11.33203125" style="3" hidden="1"/>
    <col min="14085" max="14336" width="11.5546875" style="3" hidden="1"/>
    <col min="14337" max="14337" width="150.33203125" style="3" hidden="1"/>
    <col min="14338" max="14339" width="11.5546875" style="3" hidden="1"/>
    <col min="14340" max="14340" width="11.33203125" style="3" hidden="1"/>
    <col min="14341" max="14592" width="11.5546875" style="3" hidden="1"/>
    <col min="14593" max="14593" width="150.33203125" style="3" hidden="1"/>
    <col min="14594" max="14595" width="11.5546875" style="3" hidden="1"/>
    <col min="14596" max="14596" width="11.33203125" style="3" hidden="1"/>
    <col min="14597" max="14848" width="11.5546875" style="3" hidden="1"/>
    <col min="14849" max="14849" width="150.33203125" style="3" hidden="1"/>
    <col min="14850" max="14851" width="11.5546875" style="3" hidden="1"/>
    <col min="14852" max="14852" width="11.33203125" style="3" hidden="1"/>
    <col min="14853" max="15104" width="11.5546875" style="3" hidden="1"/>
    <col min="15105" max="15105" width="150.33203125" style="3" hidden="1"/>
    <col min="15106" max="15107" width="11.5546875" style="3" hidden="1"/>
    <col min="15108" max="15108" width="11.33203125" style="3" hidden="1"/>
    <col min="15109" max="15360" width="11.5546875" style="3" hidden="1"/>
    <col min="15361" max="15361" width="150.33203125" style="3" hidden="1"/>
    <col min="15362" max="15363" width="11.5546875" style="3" hidden="1"/>
    <col min="15364" max="15364" width="11.33203125" style="3" hidden="1"/>
    <col min="15365" max="15616" width="11.5546875" style="3" hidden="1"/>
    <col min="15617" max="15617" width="150.33203125" style="3" hidden="1"/>
    <col min="15618" max="15619" width="11.5546875" style="3" hidden="1"/>
    <col min="15620" max="15620" width="11.33203125" style="3" hidden="1"/>
    <col min="15621" max="15872" width="11.5546875" style="3" hidden="1"/>
    <col min="15873" max="15873" width="150.33203125" style="3" hidden="1"/>
    <col min="15874" max="15875" width="11.5546875" style="3" hidden="1"/>
    <col min="15876" max="15876" width="11.33203125" style="3" hidden="1"/>
    <col min="15877" max="16128" width="11.5546875" style="3" hidden="1"/>
    <col min="16129" max="16129" width="150.33203125" style="3" hidden="1"/>
    <col min="16130" max="16131" width="11.5546875" style="3" hidden="1"/>
    <col min="16132" max="16132" width="11.33203125" style="3" hidden="1"/>
    <col min="16133" max="16384" width="11.5546875" style="3" hidden="1"/>
  </cols>
  <sheetData>
    <row r="1" spans="1:102" ht="84.75" customHeight="1">
      <c r="B1" s="20"/>
    </row>
    <row r="2" spans="1:102" s="52" customFormat="1" ht="33" customHeight="1">
      <c r="A2" s="72" t="s">
        <v>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132" customHeight="1">
      <c r="A3" s="73" t="s">
        <v>25</v>
      </c>
      <c r="B3" s="44"/>
      <c r="C3" s="44"/>
      <c r="D3" s="7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5" customFormat="1" ht="144" customHeight="1">
      <c r="A4" s="75" t="s">
        <v>191</v>
      </c>
      <c r="B4" s="63"/>
      <c r="C4" s="63"/>
      <c r="D4" s="47"/>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row>
    <row r="5" spans="1:102" s="52" customFormat="1" ht="81.75" customHeight="1">
      <c r="A5" s="73" t="s">
        <v>88</v>
      </c>
      <c r="B5" s="44"/>
      <c r="C5" s="44"/>
      <c r="D5" s="76"/>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87.5" customHeight="1">
      <c r="A6" s="571" t="s">
        <v>240</v>
      </c>
      <c r="B6" s="44"/>
      <c r="C6" s="44"/>
      <c r="D6" s="76"/>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66.75" customHeight="1">
      <c r="A7" s="73" t="s">
        <v>85</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71.25" customHeight="1">
      <c r="A8" s="73" t="s">
        <v>89</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6"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heetViews>
  <sheetFormatPr baseColWidth="10" defaultColWidth="0" defaultRowHeight="13.8" zeroHeight="1"/>
  <cols>
    <col min="1" max="1" width="143.109375" style="2" customWidth="1"/>
    <col min="2" max="3" width="11.5546875" style="2" customWidth="1"/>
    <col min="4" max="102" width="11.5546875" style="2" hidden="1"/>
    <col min="103" max="256" width="11.5546875" style="3" hidden="1"/>
    <col min="257" max="257" width="137.6640625" style="3" hidden="1"/>
    <col min="258" max="512" width="11.5546875" style="3" hidden="1"/>
    <col min="513" max="513" width="137.6640625" style="3" hidden="1"/>
    <col min="514" max="768" width="11.5546875" style="3" hidden="1"/>
    <col min="769" max="769" width="137.6640625" style="3" hidden="1"/>
    <col min="770" max="1024" width="11.5546875" style="3" hidden="1"/>
    <col min="1025" max="1025" width="137.6640625" style="3" hidden="1"/>
    <col min="1026" max="1280" width="11.5546875" style="3" hidden="1"/>
    <col min="1281" max="1281" width="137.6640625" style="3" hidden="1"/>
    <col min="1282" max="1536" width="11.5546875" style="3" hidden="1"/>
    <col min="1537" max="1537" width="137.6640625" style="3" hidden="1"/>
    <col min="1538" max="1792" width="11.5546875" style="3" hidden="1"/>
    <col min="1793" max="1793" width="137.6640625" style="3" hidden="1"/>
    <col min="1794" max="2048" width="11.5546875" style="3" hidden="1"/>
    <col min="2049" max="2049" width="137.6640625" style="3" hidden="1"/>
    <col min="2050" max="2304" width="11.5546875" style="3" hidden="1"/>
    <col min="2305" max="2305" width="137.6640625" style="3" hidden="1"/>
    <col min="2306" max="2560" width="11.5546875" style="3" hidden="1"/>
    <col min="2561" max="2561" width="137.6640625" style="3" hidden="1"/>
    <col min="2562" max="2816" width="11.5546875" style="3" hidden="1"/>
    <col min="2817" max="2817" width="137.6640625" style="3" hidden="1"/>
    <col min="2818" max="3072" width="11.5546875" style="3" hidden="1"/>
    <col min="3073" max="3073" width="137.6640625" style="3" hidden="1"/>
    <col min="3074" max="3328" width="11.5546875" style="3" hidden="1"/>
    <col min="3329" max="3329" width="137.6640625" style="3" hidden="1"/>
    <col min="3330" max="3584" width="11.5546875" style="3" hidden="1"/>
    <col min="3585" max="3585" width="137.6640625" style="3" hidden="1"/>
    <col min="3586" max="3840" width="11.5546875" style="3" hidden="1"/>
    <col min="3841" max="3841" width="137.6640625" style="3" hidden="1"/>
    <col min="3842" max="4096" width="11.5546875" style="3" hidden="1"/>
    <col min="4097" max="4097" width="137.6640625" style="3" hidden="1"/>
    <col min="4098" max="4352" width="11.5546875" style="3" hidden="1"/>
    <col min="4353" max="4353" width="137.6640625" style="3" hidden="1"/>
    <col min="4354" max="4608" width="11.5546875" style="3" hidden="1"/>
    <col min="4609" max="4609" width="137.6640625" style="3" hidden="1"/>
    <col min="4610" max="4864" width="11.5546875" style="3" hidden="1"/>
    <col min="4865" max="4865" width="137.6640625" style="3" hidden="1"/>
    <col min="4866" max="5120" width="11.5546875" style="3" hidden="1"/>
    <col min="5121" max="5121" width="137.6640625" style="3" hidden="1"/>
    <col min="5122" max="5376" width="11.5546875" style="3" hidden="1"/>
    <col min="5377" max="5377" width="137.6640625" style="3" hidden="1"/>
    <col min="5378" max="5632" width="11.5546875" style="3" hidden="1"/>
    <col min="5633" max="5633" width="137.6640625" style="3" hidden="1"/>
    <col min="5634" max="5888" width="11.5546875" style="3" hidden="1"/>
    <col min="5889" max="5889" width="137.6640625" style="3" hidden="1"/>
    <col min="5890" max="6144" width="11.5546875" style="3" hidden="1"/>
    <col min="6145" max="6145" width="137.6640625" style="3" hidden="1"/>
    <col min="6146" max="6400" width="11.5546875" style="3" hidden="1"/>
    <col min="6401" max="6401" width="137.6640625" style="3" hidden="1"/>
    <col min="6402" max="6656" width="11.5546875" style="3" hidden="1"/>
    <col min="6657" max="6657" width="137.6640625" style="3" hidden="1"/>
    <col min="6658" max="6912" width="11.5546875" style="3" hidden="1"/>
    <col min="6913" max="6913" width="137.6640625" style="3" hidden="1"/>
    <col min="6914" max="7168" width="11.5546875" style="3" hidden="1"/>
    <col min="7169" max="7169" width="137.6640625" style="3" hidden="1"/>
    <col min="7170" max="7424" width="11.5546875" style="3" hidden="1"/>
    <col min="7425" max="7425" width="137.6640625" style="3" hidden="1"/>
    <col min="7426" max="7680" width="11.5546875" style="3" hidden="1"/>
    <col min="7681" max="7681" width="137.6640625" style="3" hidden="1"/>
    <col min="7682" max="7936" width="11.5546875" style="3" hidden="1"/>
    <col min="7937" max="7937" width="137.6640625" style="3" hidden="1"/>
    <col min="7938" max="8192" width="11.5546875" style="3" hidden="1"/>
    <col min="8193" max="8193" width="137.6640625" style="3" hidden="1"/>
    <col min="8194" max="8448" width="11.5546875" style="3" hidden="1"/>
    <col min="8449" max="8449" width="137.6640625" style="3" hidden="1"/>
    <col min="8450" max="8704" width="11.5546875" style="3" hidden="1"/>
    <col min="8705" max="8705" width="137.6640625" style="3" hidden="1"/>
    <col min="8706" max="8960" width="11.5546875" style="3" hidden="1"/>
    <col min="8961" max="8961" width="137.6640625" style="3" hidden="1"/>
    <col min="8962" max="9216" width="11.5546875" style="3" hidden="1"/>
    <col min="9217" max="9217" width="137.6640625" style="3" hidden="1"/>
    <col min="9218" max="9472" width="11.5546875" style="3" hidden="1"/>
    <col min="9473" max="9473" width="137.6640625" style="3" hidden="1"/>
    <col min="9474" max="9728" width="11.5546875" style="3" hidden="1"/>
    <col min="9729" max="9729" width="137.6640625" style="3" hidden="1"/>
    <col min="9730" max="9984" width="11.5546875" style="3" hidden="1"/>
    <col min="9985" max="9985" width="137.6640625" style="3" hidden="1"/>
    <col min="9986" max="10240" width="11.5546875" style="3" hidden="1"/>
    <col min="10241" max="10241" width="137.6640625" style="3" hidden="1"/>
    <col min="10242" max="10496" width="11.5546875" style="3" hidden="1"/>
    <col min="10497" max="10497" width="137.6640625" style="3" hidden="1"/>
    <col min="10498" max="10752" width="11.5546875" style="3" hidden="1"/>
    <col min="10753" max="10753" width="137.6640625" style="3" hidden="1"/>
    <col min="10754" max="11008" width="11.5546875" style="3" hidden="1"/>
    <col min="11009" max="11009" width="137.6640625" style="3" hidden="1"/>
    <col min="11010" max="11264" width="11.5546875" style="3" hidden="1"/>
    <col min="11265" max="11265" width="137.6640625" style="3" hidden="1"/>
    <col min="11266" max="11520" width="11.5546875" style="3" hidden="1"/>
    <col min="11521" max="11521" width="137.6640625" style="3" hidden="1"/>
    <col min="11522" max="11776" width="11.5546875" style="3" hidden="1"/>
    <col min="11777" max="11777" width="137.6640625" style="3" hidden="1"/>
    <col min="11778" max="12032" width="11.5546875" style="3" hidden="1"/>
    <col min="12033" max="12033" width="137.6640625" style="3" hidden="1"/>
    <col min="12034" max="12288" width="11.5546875" style="3" hidden="1"/>
    <col min="12289" max="12289" width="137.6640625" style="3" hidden="1"/>
    <col min="12290" max="12544" width="11.5546875" style="3" hidden="1"/>
    <col min="12545" max="12545" width="137.6640625" style="3" hidden="1"/>
    <col min="12546" max="12800" width="11.5546875" style="3" hidden="1"/>
    <col min="12801" max="12801" width="137.6640625" style="3" hidden="1"/>
    <col min="12802" max="13056" width="11.5546875" style="3" hidden="1"/>
    <col min="13057" max="13057" width="137.6640625" style="3" hidden="1"/>
    <col min="13058" max="13312" width="11.5546875" style="3" hidden="1"/>
    <col min="13313" max="13313" width="137.6640625" style="3" hidden="1"/>
    <col min="13314" max="13568" width="11.5546875" style="3" hidden="1"/>
    <col min="13569" max="13569" width="137.6640625" style="3" hidden="1"/>
    <col min="13570" max="13824" width="11.5546875" style="3" hidden="1"/>
    <col min="13825" max="13825" width="137.6640625" style="3" hidden="1"/>
    <col min="13826" max="14080" width="11.5546875" style="3" hidden="1"/>
    <col min="14081" max="14081" width="137.6640625" style="3" hidden="1"/>
    <col min="14082" max="14336" width="11.5546875" style="3" hidden="1"/>
    <col min="14337" max="14337" width="137.6640625" style="3" hidden="1"/>
    <col min="14338" max="14592" width="11.5546875" style="3" hidden="1"/>
    <col min="14593" max="14593" width="137.6640625" style="3" hidden="1"/>
    <col min="14594" max="14848" width="11.5546875" style="3" hidden="1"/>
    <col min="14849" max="14849" width="137.6640625" style="3" hidden="1"/>
    <col min="14850" max="15104" width="11.5546875" style="3" hidden="1"/>
    <col min="15105" max="15105" width="137.6640625" style="3" hidden="1"/>
    <col min="15106" max="15360" width="11.5546875" style="3" hidden="1"/>
    <col min="15361" max="15361" width="137.6640625" style="3" hidden="1"/>
    <col min="15362" max="15616" width="11.5546875" style="3" hidden="1"/>
    <col min="15617" max="15617" width="137.6640625" style="3" hidden="1"/>
    <col min="15618" max="15872" width="11.5546875" style="3" hidden="1"/>
    <col min="15873" max="15873" width="137.6640625" style="3" hidden="1"/>
    <col min="15874" max="16128" width="11.5546875" style="3" hidden="1"/>
    <col min="16129" max="16129" width="137.6640625" style="3" hidden="1"/>
    <col min="16130" max="16384" width="11.554687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2" customFormat="1" ht="40.5" customHeight="1">
      <c r="A7" s="443" t="s">
        <v>213</v>
      </c>
      <c r="B7" s="44"/>
      <c r="C7" s="76"/>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93.75" customHeight="1">
      <c r="A8" s="73" t="s">
        <v>26</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90.75" customHeight="1">
      <c r="A9" s="73" t="s">
        <v>90</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26.25" customHeight="1">
      <c r="A10" s="85"/>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1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1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6"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9E2E-1FAB-4EE0-9496-4F1ED58AD5D1}">
  <dimension ref="A1:WVS73"/>
  <sheetViews>
    <sheetView showGridLines="0" zoomScale="70" zoomScaleNormal="70" zoomScaleSheetLayoutView="70" workbookViewId="0"/>
  </sheetViews>
  <sheetFormatPr baseColWidth="10" defaultColWidth="0" defaultRowHeight="13.8"/>
  <cols>
    <col min="1" max="1" width="11.5546875" style="8" customWidth="1"/>
    <col min="2" max="2" width="64.88671875" style="8" customWidth="1"/>
    <col min="3" max="5" width="26.33203125" style="8" customWidth="1"/>
    <col min="6" max="6" width="25.6640625" style="8" customWidth="1"/>
    <col min="7" max="7" width="20.109375" style="8" customWidth="1"/>
    <col min="8" max="8" width="27.33203125" style="8" bestFit="1" customWidth="1"/>
    <col min="9" max="9" width="23.5546875" style="8" hidden="1" customWidth="1"/>
    <col min="10" max="10" width="21" style="8" hidden="1" customWidth="1"/>
    <col min="11" max="11" width="28.109375" style="8" hidden="1" customWidth="1"/>
    <col min="12" max="102" width="0" style="8" hidden="1" customWidth="1"/>
    <col min="103" max="103" width="0" style="9" hidden="1"/>
    <col min="104" max="257" width="11.5546875" style="9" hidden="1"/>
    <col min="258" max="258" width="60.6640625" style="9" hidden="1"/>
    <col min="259" max="262" width="25.6640625" style="9" hidden="1"/>
    <col min="263" max="263" width="20.109375" style="9" hidden="1"/>
    <col min="264" max="264" width="27.33203125" style="9" hidden="1"/>
    <col min="265" max="265" width="23.5546875" style="9" hidden="1"/>
    <col min="266" max="266" width="21" style="9" hidden="1"/>
    <col min="267" max="267" width="28.109375" style="9" hidden="1"/>
    <col min="268" max="513" width="11.5546875" style="9" hidden="1"/>
    <col min="514" max="514" width="60.6640625" style="9" hidden="1"/>
    <col min="515" max="518" width="25.6640625" style="9" hidden="1"/>
    <col min="519" max="519" width="20.109375" style="9" hidden="1"/>
    <col min="520" max="520" width="27.33203125" style="9" hidden="1"/>
    <col min="521" max="521" width="23.5546875" style="9" hidden="1"/>
    <col min="522" max="522" width="21" style="9" hidden="1"/>
    <col min="523" max="523" width="28.109375" style="9" hidden="1"/>
    <col min="524" max="769" width="11.5546875" style="9" hidden="1"/>
    <col min="770" max="770" width="60.6640625" style="9" hidden="1"/>
    <col min="771" max="774" width="25.6640625" style="9" hidden="1"/>
    <col min="775" max="775" width="20.109375" style="9" hidden="1"/>
    <col min="776" max="776" width="27.33203125" style="9" hidden="1"/>
    <col min="777" max="777" width="23.5546875" style="9" hidden="1"/>
    <col min="778" max="778" width="21" style="9" hidden="1"/>
    <col min="779" max="779" width="28.109375" style="9" hidden="1"/>
    <col min="780" max="1025" width="11.5546875" style="9" hidden="1"/>
    <col min="1026" max="1026" width="60.6640625" style="9" hidden="1"/>
    <col min="1027" max="1030" width="25.6640625" style="9" hidden="1"/>
    <col min="1031" max="1031" width="20.109375" style="9" hidden="1"/>
    <col min="1032" max="1032" width="27.33203125" style="9" hidden="1"/>
    <col min="1033" max="1033" width="23.5546875" style="9" hidden="1"/>
    <col min="1034" max="1034" width="21" style="9" hidden="1"/>
    <col min="1035" max="1035" width="28.109375" style="9" hidden="1"/>
    <col min="1036" max="1281" width="11.5546875" style="9" hidden="1"/>
    <col min="1282" max="1282" width="60.6640625" style="9" hidden="1"/>
    <col min="1283" max="1286" width="25.6640625" style="9" hidden="1"/>
    <col min="1287" max="1287" width="20.109375" style="9" hidden="1"/>
    <col min="1288" max="1288" width="27.33203125" style="9" hidden="1"/>
    <col min="1289" max="1289" width="23.5546875" style="9" hidden="1"/>
    <col min="1290" max="1290" width="21" style="9" hidden="1"/>
    <col min="1291" max="1291" width="28.109375" style="9" hidden="1"/>
    <col min="1292" max="1537" width="11.5546875" style="9" hidden="1"/>
    <col min="1538" max="1538" width="60.6640625" style="9" hidden="1"/>
    <col min="1539" max="1542" width="25.6640625" style="9" hidden="1"/>
    <col min="1543" max="1543" width="20.109375" style="9" hidden="1"/>
    <col min="1544" max="1544" width="27.33203125" style="9" hidden="1"/>
    <col min="1545" max="1545" width="23.5546875" style="9" hidden="1"/>
    <col min="1546" max="1546" width="21" style="9" hidden="1"/>
    <col min="1547" max="1547" width="28.109375" style="9" hidden="1"/>
    <col min="1548" max="1793" width="11.5546875" style="9" hidden="1"/>
    <col min="1794" max="1794" width="60.6640625" style="9" hidden="1"/>
    <col min="1795" max="1798" width="25.6640625" style="9" hidden="1"/>
    <col min="1799" max="1799" width="20.109375" style="9" hidden="1"/>
    <col min="1800" max="1800" width="27.33203125" style="9" hidden="1"/>
    <col min="1801" max="1801" width="23.5546875" style="9" hidden="1"/>
    <col min="1802" max="1802" width="21" style="9" hidden="1"/>
    <col min="1803" max="1803" width="28.109375" style="9" hidden="1"/>
    <col min="1804" max="2049" width="11.5546875" style="9" hidden="1"/>
    <col min="2050" max="2050" width="60.6640625" style="9" hidden="1"/>
    <col min="2051" max="2054" width="25.6640625" style="9" hidden="1"/>
    <col min="2055" max="2055" width="20.109375" style="9" hidden="1"/>
    <col min="2056" max="2056" width="27.33203125" style="9" hidden="1"/>
    <col min="2057" max="2057" width="23.5546875" style="9" hidden="1"/>
    <col min="2058" max="2058" width="21" style="9" hidden="1"/>
    <col min="2059" max="2059" width="28.109375" style="9" hidden="1"/>
    <col min="2060" max="2305" width="11.5546875" style="9" hidden="1"/>
    <col min="2306" max="2306" width="60.6640625" style="9" hidden="1"/>
    <col min="2307" max="2310" width="25.6640625" style="9" hidden="1"/>
    <col min="2311" max="2311" width="20.109375" style="9" hidden="1"/>
    <col min="2312" max="2312" width="27.33203125" style="9" hidden="1"/>
    <col min="2313" max="2313" width="23.5546875" style="9" hidden="1"/>
    <col min="2314" max="2314" width="21" style="9" hidden="1"/>
    <col min="2315" max="2315" width="28.109375" style="9" hidden="1"/>
    <col min="2316" max="2561" width="11.5546875" style="9" hidden="1"/>
    <col min="2562" max="2562" width="60.6640625" style="9" hidden="1"/>
    <col min="2563" max="2566" width="25.6640625" style="9" hidden="1"/>
    <col min="2567" max="2567" width="20.109375" style="9" hidden="1"/>
    <col min="2568" max="2568" width="27.33203125" style="9" hidden="1"/>
    <col min="2569" max="2569" width="23.5546875" style="9" hidden="1"/>
    <col min="2570" max="2570" width="21" style="9" hidden="1"/>
    <col min="2571" max="2571" width="28.109375" style="9" hidden="1"/>
    <col min="2572" max="2817" width="11.5546875" style="9" hidden="1"/>
    <col min="2818" max="2818" width="60.6640625" style="9" hidden="1"/>
    <col min="2819" max="2822" width="25.6640625" style="9" hidden="1"/>
    <col min="2823" max="2823" width="20.109375" style="9" hidden="1"/>
    <col min="2824" max="2824" width="27.33203125" style="9" hidden="1"/>
    <col min="2825" max="2825" width="23.5546875" style="9" hidden="1"/>
    <col min="2826" max="2826" width="21" style="9" hidden="1"/>
    <col min="2827" max="2827" width="28.109375" style="9" hidden="1"/>
    <col min="2828" max="3073" width="11.5546875" style="9" hidden="1"/>
    <col min="3074" max="3074" width="60.6640625" style="9" hidden="1"/>
    <col min="3075" max="3078" width="25.6640625" style="9" hidden="1"/>
    <col min="3079" max="3079" width="20.109375" style="9" hidden="1"/>
    <col min="3080" max="3080" width="27.33203125" style="9" hidden="1"/>
    <col min="3081" max="3081" width="23.5546875" style="9" hidden="1"/>
    <col min="3082" max="3082" width="21" style="9" hidden="1"/>
    <col min="3083" max="3083" width="28.109375" style="9" hidden="1"/>
    <col min="3084" max="3329" width="11.5546875" style="9" hidden="1"/>
    <col min="3330" max="3330" width="60.6640625" style="9" hidden="1"/>
    <col min="3331" max="3334" width="25.6640625" style="9" hidden="1"/>
    <col min="3335" max="3335" width="20.109375" style="9" hidden="1"/>
    <col min="3336" max="3336" width="27.33203125" style="9" hidden="1"/>
    <col min="3337" max="3337" width="23.5546875" style="9" hidden="1"/>
    <col min="3338" max="3338" width="21" style="9" hidden="1"/>
    <col min="3339" max="3339" width="28.109375" style="9" hidden="1"/>
    <col min="3340" max="3585" width="11.5546875" style="9" hidden="1"/>
    <col min="3586" max="3586" width="60.6640625" style="9" hidden="1"/>
    <col min="3587" max="3590" width="25.6640625" style="9" hidden="1"/>
    <col min="3591" max="3591" width="20.109375" style="9" hidden="1"/>
    <col min="3592" max="3592" width="27.33203125" style="9" hidden="1"/>
    <col min="3593" max="3593" width="23.5546875" style="9" hidden="1"/>
    <col min="3594" max="3594" width="21" style="9" hidden="1"/>
    <col min="3595" max="3595" width="28.109375" style="9" hidden="1"/>
    <col min="3596" max="3841" width="11.5546875" style="9" hidden="1"/>
    <col min="3842" max="3842" width="60.6640625" style="9" hidden="1"/>
    <col min="3843" max="3846" width="25.6640625" style="9" hidden="1"/>
    <col min="3847" max="3847" width="20.109375" style="9" hidden="1"/>
    <col min="3848" max="3848" width="27.33203125" style="9" hidden="1"/>
    <col min="3849" max="3849" width="23.5546875" style="9" hidden="1"/>
    <col min="3850" max="3850" width="21" style="9" hidden="1"/>
    <col min="3851" max="3851" width="28.109375" style="9" hidden="1"/>
    <col min="3852" max="4097" width="11.5546875" style="9" hidden="1"/>
    <col min="4098" max="4098" width="60.6640625" style="9" hidden="1"/>
    <col min="4099" max="4102" width="25.6640625" style="9" hidden="1"/>
    <col min="4103" max="4103" width="20.109375" style="9" hidden="1"/>
    <col min="4104" max="4104" width="27.33203125" style="9" hidden="1"/>
    <col min="4105" max="4105" width="23.5546875" style="9" hidden="1"/>
    <col min="4106" max="4106" width="21" style="9" hidden="1"/>
    <col min="4107" max="4107" width="28.109375" style="9" hidden="1"/>
    <col min="4108" max="4353" width="11.5546875" style="9" hidden="1"/>
    <col min="4354" max="4354" width="60.6640625" style="9" hidden="1"/>
    <col min="4355" max="4358" width="25.6640625" style="9" hidden="1"/>
    <col min="4359" max="4359" width="20.109375" style="9" hidden="1"/>
    <col min="4360" max="4360" width="27.33203125" style="9" hidden="1"/>
    <col min="4361" max="4361" width="23.5546875" style="9" hidden="1"/>
    <col min="4362" max="4362" width="21" style="9" hidden="1"/>
    <col min="4363" max="4363" width="28.109375" style="9" hidden="1"/>
    <col min="4364" max="4609" width="11.5546875" style="9" hidden="1"/>
    <col min="4610" max="4610" width="60.6640625" style="9" hidden="1"/>
    <col min="4611" max="4614" width="25.6640625" style="9" hidden="1"/>
    <col min="4615" max="4615" width="20.109375" style="9" hidden="1"/>
    <col min="4616" max="4616" width="27.33203125" style="9" hidden="1"/>
    <col min="4617" max="4617" width="23.5546875" style="9" hidden="1"/>
    <col min="4618" max="4618" width="21" style="9" hidden="1"/>
    <col min="4619" max="4619" width="28.109375" style="9" hidden="1"/>
    <col min="4620" max="4865" width="11.5546875" style="9" hidden="1"/>
    <col min="4866" max="4866" width="60.6640625" style="9" hidden="1"/>
    <col min="4867" max="4870" width="25.6640625" style="9" hidden="1"/>
    <col min="4871" max="4871" width="20.109375" style="9" hidden="1"/>
    <col min="4872" max="4872" width="27.33203125" style="9" hidden="1"/>
    <col min="4873" max="4873" width="23.5546875" style="9" hidden="1"/>
    <col min="4874" max="4874" width="21" style="9" hidden="1"/>
    <col min="4875" max="4875" width="28.109375" style="9" hidden="1"/>
    <col min="4876" max="5121" width="11.5546875" style="9" hidden="1"/>
    <col min="5122" max="5122" width="60.6640625" style="9" hidden="1"/>
    <col min="5123" max="5126" width="25.6640625" style="9" hidden="1"/>
    <col min="5127" max="5127" width="20.109375" style="9" hidden="1"/>
    <col min="5128" max="5128" width="27.33203125" style="9" hidden="1"/>
    <col min="5129" max="5129" width="23.5546875" style="9" hidden="1"/>
    <col min="5130" max="5130" width="21" style="9" hidden="1"/>
    <col min="5131" max="5131" width="28.109375" style="9" hidden="1"/>
    <col min="5132" max="5377" width="11.5546875" style="9" hidden="1"/>
    <col min="5378" max="5378" width="60.6640625" style="9" hidden="1"/>
    <col min="5379" max="5382" width="25.6640625" style="9" hidden="1"/>
    <col min="5383" max="5383" width="20.109375" style="9" hidden="1"/>
    <col min="5384" max="5384" width="27.33203125" style="9" hidden="1"/>
    <col min="5385" max="5385" width="23.5546875" style="9" hidden="1"/>
    <col min="5386" max="5386" width="21" style="9" hidden="1"/>
    <col min="5387" max="5387" width="28.109375" style="9" hidden="1"/>
    <col min="5388" max="5633" width="11.5546875" style="9" hidden="1"/>
    <col min="5634" max="5634" width="60.6640625" style="9" hidden="1"/>
    <col min="5635" max="5638" width="25.6640625" style="9" hidden="1"/>
    <col min="5639" max="5639" width="20.109375" style="9" hidden="1"/>
    <col min="5640" max="5640" width="27.33203125" style="9" hidden="1"/>
    <col min="5641" max="5641" width="23.5546875" style="9" hidden="1"/>
    <col min="5642" max="5642" width="21" style="9" hidden="1"/>
    <col min="5643" max="5643" width="28.109375" style="9" hidden="1"/>
    <col min="5644" max="5889" width="11.5546875" style="9" hidden="1"/>
    <col min="5890" max="5890" width="60.6640625" style="9" hidden="1"/>
    <col min="5891" max="5894" width="25.6640625" style="9" hidden="1"/>
    <col min="5895" max="5895" width="20.109375" style="9" hidden="1"/>
    <col min="5896" max="5896" width="27.33203125" style="9" hidden="1"/>
    <col min="5897" max="5897" width="23.5546875" style="9" hidden="1"/>
    <col min="5898" max="5898" width="21" style="9" hidden="1"/>
    <col min="5899" max="5899" width="28.109375" style="9" hidden="1"/>
    <col min="5900" max="6145" width="11.5546875" style="9" hidden="1"/>
    <col min="6146" max="6146" width="60.6640625" style="9" hidden="1"/>
    <col min="6147" max="6150" width="25.6640625" style="9" hidden="1"/>
    <col min="6151" max="6151" width="20.109375" style="9" hidden="1"/>
    <col min="6152" max="6152" width="27.33203125" style="9" hidden="1"/>
    <col min="6153" max="6153" width="23.5546875" style="9" hidden="1"/>
    <col min="6154" max="6154" width="21" style="9" hidden="1"/>
    <col min="6155" max="6155" width="28.109375" style="9" hidden="1"/>
    <col min="6156" max="6401" width="11.5546875" style="9" hidden="1"/>
    <col min="6402" max="6402" width="60.6640625" style="9" hidden="1"/>
    <col min="6403" max="6406" width="25.6640625" style="9" hidden="1"/>
    <col min="6407" max="6407" width="20.109375" style="9" hidden="1"/>
    <col min="6408" max="6408" width="27.33203125" style="9" hidden="1"/>
    <col min="6409" max="6409" width="23.5546875" style="9" hidden="1"/>
    <col min="6410" max="6410" width="21" style="9" hidden="1"/>
    <col min="6411" max="6411" width="28.109375" style="9" hidden="1"/>
    <col min="6412" max="6657" width="11.5546875" style="9" hidden="1"/>
    <col min="6658" max="6658" width="60.6640625" style="9" hidden="1"/>
    <col min="6659" max="6662" width="25.6640625" style="9" hidden="1"/>
    <col min="6663" max="6663" width="20.109375" style="9" hidden="1"/>
    <col min="6664" max="6664" width="27.33203125" style="9" hidden="1"/>
    <col min="6665" max="6665" width="23.5546875" style="9" hidden="1"/>
    <col min="6666" max="6666" width="21" style="9" hidden="1"/>
    <col min="6667" max="6667" width="28.109375" style="9" hidden="1"/>
    <col min="6668" max="6913" width="11.5546875" style="9" hidden="1"/>
    <col min="6914" max="6914" width="60.6640625" style="9" hidden="1"/>
    <col min="6915" max="6918" width="25.6640625" style="9" hidden="1"/>
    <col min="6919" max="6919" width="20.109375" style="9" hidden="1"/>
    <col min="6920" max="6920" width="27.33203125" style="9" hidden="1"/>
    <col min="6921" max="6921" width="23.5546875" style="9" hidden="1"/>
    <col min="6922" max="6922" width="21" style="9" hidden="1"/>
    <col min="6923" max="6923" width="28.109375" style="9" hidden="1"/>
    <col min="6924" max="7169" width="11.5546875" style="9" hidden="1"/>
    <col min="7170" max="7170" width="60.6640625" style="9" hidden="1"/>
    <col min="7171" max="7174" width="25.6640625" style="9" hidden="1"/>
    <col min="7175" max="7175" width="20.109375" style="9" hidden="1"/>
    <col min="7176" max="7176" width="27.33203125" style="9" hidden="1"/>
    <col min="7177" max="7177" width="23.5546875" style="9" hidden="1"/>
    <col min="7178" max="7178" width="21" style="9" hidden="1"/>
    <col min="7179" max="7179" width="28.109375" style="9" hidden="1"/>
    <col min="7180" max="7425" width="11.5546875" style="9" hidden="1"/>
    <col min="7426" max="7426" width="60.6640625" style="9" hidden="1"/>
    <col min="7427" max="7430" width="25.6640625" style="9" hidden="1"/>
    <col min="7431" max="7431" width="20.109375" style="9" hidden="1"/>
    <col min="7432" max="7432" width="27.33203125" style="9" hidden="1"/>
    <col min="7433" max="7433" width="23.5546875" style="9" hidden="1"/>
    <col min="7434" max="7434" width="21" style="9" hidden="1"/>
    <col min="7435" max="7435" width="28.109375" style="9" hidden="1"/>
    <col min="7436" max="7681" width="11.5546875" style="9" hidden="1"/>
    <col min="7682" max="7682" width="60.6640625" style="9" hidden="1"/>
    <col min="7683" max="7686" width="25.6640625" style="9" hidden="1"/>
    <col min="7687" max="7687" width="20.109375" style="9" hidden="1"/>
    <col min="7688" max="7688" width="27.33203125" style="9" hidden="1"/>
    <col min="7689" max="7689" width="23.5546875" style="9" hidden="1"/>
    <col min="7690" max="7690" width="21" style="9" hidden="1"/>
    <col min="7691" max="7691" width="28.109375" style="9" hidden="1"/>
    <col min="7692" max="7937" width="11.5546875" style="9" hidden="1"/>
    <col min="7938" max="7938" width="60.6640625" style="9" hidden="1"/>
    <col min="7939" max="7942" width="25.6640625" style="9" hidden="1"/>
    <col min="7943" max="7943" width="20.109375" style="9" hidden="1"/>
    <col min="7944" max="7944" width="27.33203125" style="9" hidden="1"/>
    <col min="7945" max="7945" width="23.5546875" style="9" hidden="1"/>
    <col min="7946" max="7946" width="21" style="9" hidden="1"/>
    <col min="7947" max="7947" width="28.109375" style="9" hidden="1"/>
    <col min="7948" max="8193" width="11.5546875" style="9" hidden="1"/>
    <col min="8194" max="8194" width="60.6640625" style="9" hidden="1"/>
    <col min="8195" max="8198" width="25.6640625" style="9" hidden="1"/>
    <col min="8199" max="8199" width="20.109375" style="9" hidden="1"/>
    <col min="8200" max="8200" width="27.33203125" style="9" hidden="1"/>
    <col min="8201" max="8201" width="23.5546875" style="9" hidden="1"/>
    <col min="8202" max="8202" width="21" style="9" hidden="1"/>
    <col min="8203" max="8203" width="28.109375" style="9" hidden="1"/>
    <col min="8204" max="8449" width="11.5546875" style="9" hidden="1"/>
    <col min="8450" max="8450" width="60.6640625" style="9" hidden="1"/>
    <col min="8451" max="8454" width="25.6640625" style="9" hidden="1"/>
    <col min="8455" max="8455" width="20.109375" style="9" hidden="1"/>
    <col min="8456" max="8456" width="27.33203125" style="9" hidden="1"/>
    <col min="8457" max="8457" width="23.5546875" style="9" hidden="1"/>
    <col min="8458" max="8458" width="21" style="9" hidden="1"/>
    <col min="8459" max="8459" width="28.109375" style="9" hidden="1"/>
    <col min="8460" max="8705" width="11.5546875" style="9" hidden="1"/>
    <col min="8706" max="8706" width="60.6640625" style="9" hidden="1"/>
    <col min="8707" max="8710" width="25.6640625" style="9" hidden="1"/>
    <col min="8711" max="8711" width="20.109375" style="9" hidden="1"/>
    <col min="8712" max="8712" width="27.33203125" style="9" hidden="1"/>
    <col min="8713" max="8713" width="23.5546875" style="9" hidden="1"/>
    <col min="8714" max="8714" width="21" style="9" hidden="1"/>
    <col min="8715" max="8715" width="28.109375" style="9" hidden="1"/>
    <col min="8716" max="8961" width="11.5546875" style="9" hidden="1"/>
    <col min="8962" max="8962" width="60.6640625" style="9" hidden="1"/>
    <col min="8963" max="8966" width="25.6640625" style="9" hidden="1"/>
    <col min="8967" max="8967" width="20.109375" style="9" hidden="1"/>
    <col min="8968" max="8968" width="27.33203125" style="9" hidden="1"/>
    <col min="8969" max="8969" width="23.5546875" style="9" hidden="1"/>
    <col min="8970" max="8970" width="21" style="9" hidden="1"/>
    <col min="8971" max="8971" width="28.109375" style="9" hidden="1"/>
    <col min="8972" max="9217" width="11.5546875" style="9" hidden="1"/>
    <col min="9218" max="9218" width="60.6640625" style="9" hidden="1"/>
    <col min="9219" max="9222" width="25.6640625" style="9" hidden="1"/>
    <col min="9223" max="9223" width="20.109375" style="9" hidden="1"/>
    <col min="9224" max="9224" width="27.33203125" style="9" hidden="1"/>
    <col min="9225" max="9225" width="23.5546875" style="9" hidden="1"/>
    <col min="9226" max="9226" width="21" style="9" hidden="1"/>
    <col min="9227" max="9227" width="28.109375" style="9" hidden="1"/>
    <col min="9228" max="9473" width="11.5546875" style="9" hidden="1"/>
    <col min="9474" max="9474" width="60.6640625" style="9" hidden="1"/>
    <col min="9475" max="9478" width="25.6640625" style="9" hidden="1"/>
    <col min="9479" max="9479" width="20.109375" style="9" hidden="1"/>
    <col min="9480" max="9480" width="27.33203125" style="9" hidden="1"/>
    <col min="9481" max="9481" width="23.5546875" style="9" hidden="1"/>
    <col min="9482" max="9482" width="21" style="9" hidden="1"/>
    <col min="9483" max="9483" width="28.109375" style="9" hidden="1"/>
    <col min="9484" max="9729" width="11.5546875" style="9" hidden="1"/>
    <col min="9730" max="9730" width="60.6640625" style="9" hidden="1"/>
    <col min="9731" max="9734" width="25.6640625" style="9" hidden="1"/>
    <col min="9735" max="9735" width="20.109375" style="9" hidden="1"/>
    <col min="9736" max="9736" width="27.33203125" style="9" hidden="1"/>
    <col min="9737" max="9737" width="23.5546875" style="9" hidden="1"/>
    <col min="9738" max="9738" width="21" style="9" hidden="1"/>
    <col min="9739" max="9739" width="28.109375" style="9" hidden="1"/>
    <col min="9740" max="9985" width="11.5546875" style="9" hidden="1"/>
    <col min="9986" max="9986" width="60.6640625" style="9" hidden="1"/>
    <col min="9987" max="9990" width="25.6640625" style="9" hidden="1"/>
    <col min="9991" max="9991" width="20.109375" style="9" hidden="1"/>
    <col min="9992" max="9992" width="27.33203125" style="9" hidden="1"/>
    <col min="9993" max="9993" width="23.5546875" style="9" hidden="1"/>
    <col min="9994" max="9994" width="21" style="9" hidden="1"/>
    <col min="9995" max="9995" width="28.109375" style="9" hidden="1"/>
    <col min="9996" max="10241" width="11.5546875" style="9" hidden="1"/>
    <col min="10242" max="10242" width="60.6640625" style="9" hidden="1"/>
    <col min="10243" max="10246" width="25.6640625" style="9" hidden="1"/>
    <col min="10247" max="10247" width="20.109375" style="9" hidden="1"/>
    <col min="10248" max="10248" width="27.33203125" style="9" hidden="1"/>
    <col min="10249" max="10249" width="23.5546875" style="9" hidden="1"/>
    <col min="10250" max="10250" width="21" style="9" hidden="1"/>
    <col min="10251" max="10251" width="28.109375" style="9" hidden="1"/>
    <col min="10252" max="10497" width="11.5546875" style="9" hidden="1"/>
    <col min="10498" max="10498" width="60.6640625" style="9" hidden="1"/>
    <col min="10499" max="10502" width="25.6640625" style="9" hidden="1"/>
    <col min="10503" max="10503" width="20.109375" style="9" hidden="1"/>
    <col min="10504" max="10504" width="27.33203125" style="9" hidden="1"/>
    <col min="10505" max="10505" width="23.5546875" style="9" hidden="1"/>
    <col min="10506" max="10506" width="21" style="9" hidden="1"/>
    <col min="10507" max="10507" width="28.109375" style="9" hidden="1"/>
    <col min="10508" max="10753" width="11.5546875" style="9" hidden="1"/>
    <col min="10754" max="10754" width="60.6640625" style="9" hidden="1"/>
    <col min="10755" max="10758" width="25.6640625" style="9" hidden="1"/>
    <col min="10759" max="10759" width="20.109375" style="9" hidden="1"/>
    <col min="10760" max="10760" width="27.33203125" style="9" hidden="1"/>
    <col min="10761" max="10761" width="23.5546875" style="9" hidden="1"/>
    <col min="10762" max="10762" width="21" style="9" hidden="1"/>
    <col min="10763" max="10763" width="28.109375" style="9" hidden="1"/>
    <col min="10764" max="11009" width="11.5546875" style="9" hidden="1"/>
    <col min="11010" max="11010" width="60.6640625" style="9" hidden="1"/>
    <col min="11011" max="11014" width="25.6640625" style="9" hidden="1"/>
    <col min="11015" max="11015" width="20.109375" style="9" hidden="1"/>
    <col min="11016" max="11016" width="27.33203125" style="9" hidden="1"/>
    <col min="11017" max="11017" width="23.5546875" style="9" hidden="1"/>
    <col min="11018" max="11018" width="21" style="9" hidden="1"/>
    <col min="11019" max="11019" width="28.109375" style="9" hidden="1"/>
    <col min="11020" max="11265" width="11.5546875" style="9" hidden="1"/>
    <col min="11266" max="11266" width="60.6640625" style="9" hidden="1"/>
    <col min="11267" max="11270" width="25.6640625" style="9" hidden="1"/>
    <col min="11271" max="11271" width="20.109375" style="9" hidden="1"/>
    <col min="11272" max="11272" width="27.33203125" style="9" hidden="1"/>
    <col min="11273" max="11273" width="23.5546875" style="9" hidden="1"/>
    <col min="11274" max="11274" width="21" style="9" hidden="1"/>
    <col min="11275" max="11275" width="28.109375" style="9" hidden="1"/>
    <col min="11276" max="11521" width="11.5546875" style="9" hidden="1"/>
    <col min="11522" max="11522" width="60.6640625" style="9" hidden="1"/>
    <col min="11523" max="11526" width="25.6640625" style="9" hidden="1"/>
    <col min="11527" max="11527" width="20.109375" style="9" hidden="1"/>
    <col min="11528" max="11528" width="27.33203125" style="9" hidden="1"/>
    <col min="11529" max="11529" width="23.5546875" style="9" hidden="1"/>
    <col min="11530" max="11530" width="21" style="9" hidden="1"/>
    <col min="11531" max="11531" width="28.109375" style="9" hidden="1"/>
    <col min="11532" max="11777" width="11.5546875" style="9" hidden="1"/>
    <col min="11778" max="11778" width="60.6640625" style="9" hidden="1"/>
    <col min="11779" max="11782" width="25.6640625" style="9" hidden="1"/>
    <col min="11783" max="11783" width="20.109375" style="9" hidden="1"/>
    <col min="11784" max="11784" width="27.33203125" style="9" hidden="1"/>
    <col min="11785" max="11785" width="23.5546875" style="9" hidden="1"/>
    <col min="11786" max="11786" width="21" style="9" hidden="1"/>
    <col min="11787" max="11787" width="28.109375" style="9" hidden="1"/>
    <col min="11788" max="12033" width="11.5546875" style="9" hidden="1"/>
    <col min="12034" max="12034" width="60.6640625" style="9" hidden="1"/>
    <col min="12035" max="12038" width="25.6640625" style="9" hidden="1"/>
    <col min="12039" max="12039" width="20.109375" style="9" hidden="1"/>
    <col min="12040" max="12040" width="27.33203125" style="9" hidden="1"/>
    <col min="12041" max="12041" width="23.5546875" style="9" hidden="1"/>
    <col min="12042" max="12042" width="21" style="9" hidden="1"/>
    <col min="12043" max="12043" width="28.109375" style="9" hidden="1"/>
    <col min="12044" max="12289" width="11.5546875" style="9" hidden="1"/>
    <col min="12290" max="12290" width="60.6640625" style="9" hidden="1"/>
    <col min="12291" max="12294" width="25.6640625" style="9" hidden="1"/>
    <col min="12295" max="12295" width="20.109375" style="9" hidden="1"/>
    <col min="12296" max="12296" width="27.33203125" style="9" hidden="1"/>
    <col min="12297" max="12297" width="23.5546875" style="9" hidden="1"/>
    <col min="12298" max="12298" width="21" style="9" hidden="1"/>
    <col min="12299" max="12299" width="28.109375" style="9" hidden="1"/>
    <col min="12300" max="12545" width="11.5546875" style="9" hidden="1"/>
    <col min="12546" max="12546" width="60.6640625" style="9" hidden="1"/>
    <col min="12547" max="12550" width="25.6640625" style="9" hidden="1"/>
    <col min="12551" max="12551" width="20.109375" style="9" hidden="1"/>
    <col min="12552" max="12552" width="27.33203125" style="9" hidden="1"/>
    <col min="12553" max="12553" width="23.5546875" style="9" hidden="1"/>
    <col min="12554" max="12554" width="21" style="9" hidden="1"/>
    <col min="12555" max="12555" width="28.109375" style="9" hidden="1"/>
    <col min="12556" max="12801" width="11.5546875" style="9" hidden="1"/>
    <col min="12802" max="12802" width="60.6640625" style="9" hidden="1"/>
    <col min="12803" max="12806" width="25.6640625" style="9" hidden="1"/>
    <col min="12807" max="12807" width="20.109375" style="9" hidden="1"/>
    <col min="12808" max="12808" width="27.33203125" style="9" hidden="1"/>
    <col min="12809" max="12809" width="23.5546875" style="9" hidden="1"/>
    <col min="12810" max="12810" width="21" style="9" hidden="1"/>
    <col min="12811" max="12811" width="28.109375" style="9" hidden="1"/>
    <col min="12812" max="13057" width="11.5546875" style="9" hidden="1"/>
    <col min="13058" max="13058" width="60.6640625" style="9" hidden="1"/>
    <col min="13059" max="13062" width="25.6640625" style="9" hidden="1"/>
    <col min="13063" max="13063" width="20.109375" style="9" hidden="1"/>
    <col min="13064" max="13064" width="27.33203125" style="9" hidden="1"/>
    <col min="13065" max="13065" width="23.5546875" style="9" hidden="1"/>
    <col min="13066" max="13066" width="21" style="9" hidden="1"/>
    <col min="13067" max="13067" width="28.109375" style="9" hidden="1"/>
    <col min="13068" max="13313" width="11.5546875" style="9" hidden="1"/>
    <col min="13314" max="13314" width="60.6640625" style="9" hidden="1"/>
    <col min="13315" max="13318" width="25.6640625" style="9" hidden="1"/>
    <col min="13319" max="13319" width="20.109375" style="9" hidden="1"/>
    <col min="13320" max="13320" width="27.33203125" style="9" hidden="1"/>
    <col min="13321" max="13321" width="23.5546875" style="9" hidden="1"/>
    <col min="13322" max="13322" width="21" style="9" hidden="1"/>
    <col min="13323" max="13323" width="28.109375" style="9" hidden="1"/>
    <col min="13324" max="13569" width="11.5546875" style="9" hidden="1"/>
    <col min="13570" max="13570" width="60.6640625" style="9" hidden="1"/>
    <col min="13571" max="13574" width="25.6640625" style="9" hidden="1"/>
    <col min="13575" max="13575" width="20.109375" style="9" hidden="1"/>
    <col min="13576" max="13576" width="27.33203125" style="9" hidden="1"/>
    <col min="13577" max="13577" width="23.5546875" style="9" hidden="1"/>
    <col min="13578" max="13578" width="21" style="9" hidden="1"/>
    <col min="13579" max="13579" width="28.109375" style="9" hidden="1"/>
    <col min="13580" max="13825" width="11.5546875" style="9" hidden="1"/>
    <col min="13826" max="13826" width="60.6640625" style="9" hidden="1"/>
    <col min="13827" max="13830" width="25.6640625" style="9" hidden="1"/>
    <col min="13831" max="13831" width="20.109375" style="9" hidden="1"/>
    <col min="13832" max="13832" width="27.33203125" style="9" hidden="1"/>
    <col min="13833" max="13833" width="23.5546875" style="9" hidden="1"/>
    <col min="13834" max="13834" width="21" style="9" hidden="1"/>
    <col min="13835" max="13835" width="28.109375" style="9" hidden="1"/>
    <col min="13836" max="14081" width="11.5546875" style="9" hidden="1"/>
    <col min="14082" max="14082" width="60.6640625" style="9" hidden="1"/>
    <col min="14083" max="14086" width="25.6640625" style="9" hidden="1"/>
    <col min="14087" max="14087" width="20.109375" style="9" hidden="1"/>
    <col min="14088" max="14088" width="27.33203125" style="9" hidden="1"/>
    <col min="14089" max="14089" width="23.5546875" style="9" hidden="1"/>
    <col min="14090" max="14090" width="21" style="9" hidden="1"/>
    <col min="14091" max="14091" width="28.109375" style="9" hidden="1"/>
    <col min="14092" max="14337" width="11.5546875" style="9" hidden="1"/>
    <col min="14338" max="14338" width="60.6640625" style="9" hidden="1"/>
    <col min="14339" max="14342" width="25.6640625" style="9" hidden="1"/>
    <col min="14343" max="14343" width="20.109375" style="9" hidden="1"/>
    <col min="14344" max="14344" width="27.33203125" style="9" hidden="1"/>
    <col min="14345" max="14345" width="23.5546875" style="9" hidden="1"/>
    <col min="14346" max="14346" width="21" style="9" hidden="1"/>
    <col min="14347" max="14347" width="28.109375" style="9" hidden="1"/>
    <col min="14348" max="14593" width="11.5546875" style="9" hidden="1"/>
    <col min="14594" max="14594" width="60.6640625" style="9" hidden="1"/>
    <col min="14595" max="14598" width="25.6640625" style="9" hidden="1"/>
    <col min="14599" max="14599" width="20.109375" style="9" hidden="1"/>
    <col min="14600" max="14600" width="27.33203125" style="9" hidden="1"/>
    <col min="14601" max="14601" width="23.5546875" style="9" hidden="1"/>
    <col min="14602" max="14602" width="21" style="9" hidden="1"/>
    <col min="14603" max="14603" width="28.109375" style="9" hidden="1"/>
    <col min="14604" max="14849" width="11.5546875" style="9" hidden="1"/>
    <col min="14850" max="14850" width="60.6640625" style="9" hidden="1"/>
    <col min="14851" max="14854" width="25.6640625" style="9" hidden="1"/>
    <col min="14855" max="14855" width="20.109375" style="9" hidden="1"/>
    <col min="14856" max="14856" width="27.33203125" style="9" hidden="1"/>
    <col min="14857" max="14857" width="23.5546875" style="9" hidden="1"/>
    <col min="14858" max="14858" width="21" style="9" hidden="1"/>
    <col min="14859" max="14859" width="28.109375" style="9" hidden="1"/>
    <col min="14860" max="15105" width="11.5546875" style="9" hidden="1"/>
    <col min="15106" max="15106" width="60.6640625" style="9" hidden="1"/>
    <col min="15107" max="15110" width="25.6640625" style="9" hidden="1"/>
    <col min="15111" max="15111" width="20.109375" style="9" hidden="1"/>
    <col min="15112" max="15112" width="27.33203125" style="9" hidden="1"/>
    <col min="15113" max="15113" width="23.5546875" style="9" hidden="1"/>
    <col min="15114" max="15114" width="21" style="9" hidden="1"/>
    <col min="15115" max="15115" width="28.109375" style="9" hidden="1"/>
    <col min="15116" max="15361" width="11.5546875" style="9" hidden="1"/>
    <col min="15362" max="15362" width="60.6640625" style="9" hidden="1"/>
    <col min="15363" max="15366" width="25.6640625" style="9" hidden="1"/>
    <col min="15367" max="15367" width="20.109375" style="9" hidden="1"/>
    <col min="15368" max="15368" width="27.33203125" style="9" hidden="1"/>
    <col min="15369" max="15369" width="23.5546875" style="9" hidden="1"/>
    <col min="15370" max="15370" width="21" style="9" hidden="1"/>
    <col min="15371" max="15371" width="28.109375" style="9" hidden="1"/>
    <col min="15372" max="15617" width="11.5546875" style="9" hidden="1"/>
    <col min="15618" max="15618" width="60.6640625" style="9" hidden="1"/>
    <col min="15619" max="15622" width="25.6640625" style="9" hidden="1"/>
    <col min="15623" max="15623" width="20.109375" style="9" hidden="1"/>
    <col min="15624" max="15624" width="27.33203125" style="9" hidden="1"/>
    <col min="15625" max="15625" width="23.5546875" style="9" hidden="1"/>
    <col min="15626" max="15626" width="21" style="9" hidden="1"/>
    <col min="15627" max="15627" width="28.109375" style="9" hidden="1"/>
    <col min="15628" max="15873" width="11.5546875" style="9" hidden="1"/>
    <col min="15874" max="15874" width="60.6640625" style="9" hidden="1"/>
    <col min="15875" max="15878" width="25.6640625" style="9" hidden="1"/>
    <col min="15879" max="15879" width="20.109375" style="9" hidden="1"/>
    <col min="15880" max="15880" width="27.33203125" style="9" hidden="1"/>
    <col min="15881" max="15881" width="23.5546875" style="9" hidden="1"/>
    <col min="15882" max="15882" width="21" style="9" hidden="1"/>
    <col min="15883" max="15883" width="28.109375" style="9" hidden="1"/>
    <col min="15884" max="16129" width="11.5546875" style="9" hidden="1"/>
    <col min="16130" max="16130" width="60.6640625" style="9" hidden="1"/>
    <col min="16131" max="16134" width="25.6640625" style="9" hidden="1"/>
    <col min="16135" max="16135" width="20.109375" style="9" hidden="1"/>
    <col min="16136" max="16136" width="27.33203125" style="9" hidden="1"/>
    <col min="16137" max="16137" width="23.5546875" style="9" hidden="1"/>
    <col min="16138" max="16138" width="21" style="9" hidden="1"/>
    <col min="16139" max="16139" width="28.109375" style="9" hidden="1"/>
    <col min="16140" max="16384" width="11.5546875" style="9" hidden="1"/>
  </cols>
  <sheetData>
    <row r="1" spans="1:102" ht="18.600000000000001">
      <c r="D1" s="578"/>
      <c r="E1" s="578"/>
      <c r="F1" s="578"/>
    </row>
    <row r="2" spans="1:102" ht="43.2" customHeight="1">
      <c r="D2" s="21"/>
      <c r="E2" s="21"/>
      <c r="F2" s="21"/>
    </row>
    <row r="3" spans="1:102" ht="55.95" customHeight="1">
      <c r="D3" s="21"/>
      <c r="E3" s="21"/>
      <c r="F3" s="21"/>
    </row>
    <row r="4" spans="1:102" s="78" customFormat="1" ht="28.5" customHeight="1">
      <c r="A4" s="77"/>
      <c r="B4" s="579" t="s">
        <v>27</v>
      </c>
      <c r="C4" s="579"/>
      <c r="D4" s="579"/>
      <c r="E4" s="579"/>
      <c r="F4" s="579"/>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78" customFormat="1" ht="116.4" customHeight="1">
      <c r="A5" s="77"/>
      <c r="B5" s="580" t="s">
        <v>28</v>
      </c>
      <c r="C5" s="580"/>
      <c r="D5" s="580"/>
      <c r="E5" s="580"/>
      <c r="F5" s="580"/>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row>
    <row r="6" spans="1:102" ht="31.95" customHeight="1">
      <c r="B6" s="581" t="s">
        <v>29</v>
      </c>
      <c r="C6" s="581"/>
      <c r="D6" s="581"/>
      <c r="E6" s="581"/>
      <c r="F6" s="581"/>
    </row>
    <row r="7" spans="1:102" ht="24.6" customHeight="1">
      <c r="B7" s="582" t="s">
        <v>300</v>
      </c>
      <c r="C7" s="583"/>
      <c r="D7" s="583"/>
      <c r="E7" s="583"/>
      <c r="F7" s="583"/>
    </row>
    <row r="8" spans="1:102" ht="40.950000000000003" customHeight="1">
      <c r="B8" s="441" t="s">
        <v>30</v>
      </c>
      <c r="C8" s="442" t="s">
        <v>241</v>
      </c>
      <c r="D8" s="442" t="s">
        <v>242</v>
      </c>
      <c r="E8" s="442" t="s">
        <v>243</v>
      </c>
      <c r="F8" s="442" t="s">
        <v>244</v>
      </c>
    </row>
    <row r="9" spans="1:102" s="3" customFormat="1" ht="20.100000000000001" customHeight="1">
      <c r="A9" s="2"/>
      <c r="B9" s="437" t="s">
        <v>31</v>
      </c>
      <c r="C9" s="438">
        <v>18.196936999999998</v>
      </c>
      <c r="D9" s="438">
        <v>18.196936999999998</v>
      </c>
      <c r="E9" s="438">
        <v>18.196936999999998</v>
      </c>
      <c r="F9" s="438" t="s">
        <v>227</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39" t="s">
        <v>32</v>
      </c>
      <c r="C10" s="440">
        <v>11.4303293</v>
      </c>
      <c r="D10" s="440">
        <v>10.4038623</v>
      </c>
      <c r="E10" s="440">
        <v>15.351335000000001</v>
      </c>
      <c r="F10" s="440" t="s">
        <v>227</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37" t="s">
        <v>33</v>
      </c>
      <c r="C11" s="438">
        <v>13.209079900000001</v>
      </c>
      <c r="D11" s="438">
        <v>13.209079900000001</v>
      </c>
      <c r="E11" s="438">
        <v>13.209079900000001</v>
      </c>
      <c r="F11" s="438" t="s">
        <v>227</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39" t="s">
        <v>34</v>
      </c>
      <c r="C12" s="440">
        <v>21.007107000000001</v>
      </c>
      <c r="D12" s="440">
        <v>17.867328400000002</v>
      </c>
      <c r="E12" s="440">
        <v>21.007107000000001</v>
      </c>
      <c r="F12" s="440" t="s">
        <v>227</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37" t="s">
        <v>35</v>
      </c>
      <c r="C13" s="438">
        <v>16.5901639</v>
      </c>
      <c r="D13" s="438">
        <v>16.5901639</v>
      </c>
      <c r="E13" s="438">
        <v>16.735582099999998</v>
      </c>
      <c r="F13" s="438" t="s">
        <v>227</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39" t="s">
        <v>36</v>
      </c>
      <c r="C14" s="440">
        <v>13.8896727</v>
      </c>
      <c r="D14" s="440">
        <v>13.8896727</v>
      </c>
      <c r="E14" s="440">
        <v>14.365215900000001</v>
      </c>
      <c r="F14" s="440" t="s">
        <v>227</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37" t="s">
        <v>37</v>
      </c>
      <c r="C15" s="438">
        <v>23.354958400000001</v>
      </c>
      <c r="D15" s="438">
        <v>23.354958400000001</v>
      </c>
      <c r="E15" s="438">
        <v>23.354958400000001</v>
      </c>
      <c r="F15" s="438" t="s">
        <v>227</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39" t="s">
        <v>187</v>
      </c>
      <c r="C16" s="440">
        <v>259.18889610000002</v>
      </c>
      <c r="D16" s="440">
        <v>259.18889610000002</v>
      </c>
      <c r="E16" s="440">
        <v>259.18889610000002</v>
      </c>
      <c r="F16" s="440" t="s">
        <v>227</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37" t="s">
        <v>228</v>
      </c>
      <c r="C17" s="438">
        <v>13.3374595</v>
      </c>
      <c r="D17" s="438">
        <v>13.3374595</v>
      </c>
      <c r="E17" s="438">
        <v>13.3374595</v>
      </c>
      <c r="F17" s="438" t="s">
        <v>227</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39" t="s">
        <v>38</v>
      </c>
      <c r="C18" s="440">
        <v>14.466207199999999</v>
      </c>
      <c r="D18" s="440">
        <v>14.466207199999999</v>
      </c>
      <c r="E18" s="440">
        <v>14.709493399999999</v>
      </c>
      <c r="F18" s="440" t="s">
        <v>227</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37" t="s">
        <v>39</v>
      </c>
      <c r="C19" s="438">
        <v>181.66557119999999</v>
      </c>
      <c r="D19" s="438">
        <v>181.66557119999999</v>
      </c>
      <c r="E19" s="438">
        <v>181.66557119999999</v>
      </c>
      <c r="F19" s="438" t="s">
        <v>227</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39" t="s">
        <v>234</v>
      </c>
      <c r="C20" s="440">
        <v>36.441536599999999</v>
      </c>
      <c r="D20" s="440">
        <v>36.441536599999999</v>
      </c>
      <c r="E20" s="440">
        <v>36.441536599999999</v>
      </c>
      <c r="F20" s="440" t="s">
        <v>227</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37" t="s">
        <v>229</v>
      </c>
      <c r="C21" s="438">
        <v>17.301047499999999</v>
      </c>
      <c r="D21" s="438">
        <v>17.301047499999999</v>
      </c>
      <c r="E21" s="438">
        <v>17.301047499999999</v>
      </c>
      <c r="F21" s="438" t="s">
        <v>227</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39" t="s">
        <v>40</v>
      </c>
      <c r="C22" s="440">
        <v>11.136839800000001</v>
      </c>
      <c r="D22" s="440">
        <v>10.4772873</v>
      </c>
      <c r="E22" s="440">
        <v>14.0797192</v>
      </c>
      <c r="F22" s="440" t="s">
        <v>227</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37" t="s">
        <v>41</v>
      </c>
      <c r="C23" s="438">
        <v>18.166115399999999</v>
      </c>
      <c r="D23" s="438">
        <v>18.166115399999999</v>
      </c>
      <c r="E23" s="438">
        <v>18.166115399999999</v>
      </c>
      <c r="F23" s="438" t="s">
        <v>227</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39" t="s">
        <v>42</v>
      </c>
      <c r="C24" s="440">
        <v>45.3285214</v>
      </c>
      <c r="D24" s="440">
        <v>45.3285214</v>
      </c>
      <c r="E24" s="440">
        <v>45.419238700000001</v>
      </c>
      <c r="F24" s="440" t="s">
        <v>227</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37" t="s">
        <v>43</v>
      </c>
      <c r="C25" s="438">
        <v>14.2399506</v>
      </c>
      <c r="D25" s="438">
        <v>14.2399506</v>
      </c>
      <c r="E25" s="438">
        <v>14.2399506</v>
      </c>
      <c r="F25" s="438" t="s">
        <v>227</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39" t="s">
        <v>44</v>
      </c>
      <c r="C26" s="440">
        <v>22.023982400000001</v>
      </c>
      <c r="D26" s="440">
        <v>14.3959785</v>
      </c>
      <c r="E26" s="440">
        <v>22.2361772</v>
      </c>
      <c r="F26" s="440" t="s">
        <v>227</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37" t="s">
        <v>45</v>
      </c>
      <c r="C27" s="438">
        <v>14.5934048</v>
      </c>
      <c r="D27" s="438">
        <v>14.5934048</v>
      </c>
      <c r="E27" s="438">
        <v>14.5963727</v>
      </c>
      <c r="F27" s="438" t="s">
        <v>227</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39" t="s">
        <v>46</v>
      </c>
      <c r="C28" s="440">
        <v>22.253623600000001</v>
      </c>
      <c r="D28" s="440">
        <v>22.253623600000001</v>
      </c>
      <c r="E28" s="440">
        <v>22.253623600000001</v>
      </c>
      <c r="F28" s="440" t="s">
        <v>227</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37" t="s">
        <v>47</v>
      </c>
      <c r="C29" s="438">
        <v>24.6518655</v>
      </c>
      <c r="D29" s="438">
        <v>24.6518655</v>
      </c>
      <c r="E29" s="438">
        <v>24.6518655</v>
      </c>
      <c r="F29" s="438" t="s">
        <v>227</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39" t="s">
        <v>48</v>
      </c>
      <c r="C30" s="440">
        <v>16.131013200000002</v>
      </c>
      <c r="D30" s="440">
        <v>16.131013200000002</v>
      </c>
      <c r="E30" s="440">
        <v>19.973350199999999</v>
      </c>
      <c r="F30" s="440" t="s">
        <v>227</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37" t="s">
        <v>49</v>
      </c>
      <c r="C31" s="438">
        <v>11.8051724</v>
      </c>
      <c r="D31" s="438">
        <v>11.8051724</v>
      </c>
      <c r="E31" s="438">
        <v>17.7396855</v>
      </c>
      <c r="F31" s="438" t="s">
        <v>227</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39" t="s">
        <v>50</v>
      </c>
      <c r="C32" s="440">
        <v>65.594484300000005</v>
      </c>
      <c r="D32" s="440">
        <v>65.594484300000005</v>
      </c>
      <c r="E32" s="440">
        <v>65.594484300000005</v>
      </c>
      <c r="F32" s="440" t="s">
        <v>227</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37" t="s">
        <v>230</v>
      </c>
      <c r="C33" s="438">
        <v>22.282309600000001</v>
      </c>
      <c r="D33" s="438">
        <v>22.282309600000001</v>
      </c>
      <c r="E33" s="438">
        <v>22.282309600000001</v>
      </c>
      <c r="F33" s="438" t="s">
        <v>227</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39" t="s">
        <v>51</v>
      </c>
      <c r="C34" s="440">
        <v>10.764474399999999</v>
      </c>
      <c r="D34" s="440">
        <v>10.764474399999999</v>
      </c>
      <c r="E34" s="440">
        <v>11.766434</v>
      </c>
      <c r="F34" s="440" t="s">
        <v>227</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37" t="s">
        <v>52</v>
      </c>
      <c r="C35" s="438">
        <v>29.8500306</v>
      </c>
      <c r="D35" s="438">
        <v>29.8500306</v>
      </c>
      <c r="E35" s="438">
        <v>29.8500306</v>
      </c>
      <c r="F35" s="438" t="s">
        <v>227</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39" t="s">
        <v>53</v>
      </c>
      <c r="C36" s="440">
        <v>13.6868508</v>
      </c>
      <c r="D36" s="440">
        <v>9.3233443999999999</v>
      </c>
      <c r="E36" s="440">
        <v>13.6868508</v>
      </c>
      <c r="F36" s="440" t="s">
        <v>227</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37" t="s">
        <v>54</v>
      </c>
      <c r="C37" s="438">
        <v>150.74384370000001</v>
      </c>
      <c r="D37" s="438">
        <v>150.74384370000001</v>
      </c>
      <c r="E37" s="438">
        <v>150.74384370000001</v>
      </c>
      <c r="F37" s="438" t="s">
        <v>227</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39" t="s">
        <v>55</v>
      </c>
      <c r="C38" s="440">
        <v>23.4782689</v>
      </c>
      <c r="D38" s="440">
        <v>23.4782689</v>
      </c>
      <c r="E38" s="440">
        <v>23.4782689</v>
      </c>
      <c r="F38" s="440" t="s">
        <v>227</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37" t="s">
        <v>56</v>
      </c>
      <c r="C39" s="438">
        <v>91.042583899999997</v>
      </c>
      <c r="D39" s="438">
        <v>91.042583899999997</v>
      </c>
      <c r="E39" s="438">
        <v>91.042583899999997</v>
      </c>
      <c r="F39" s="438" t="s">
        <v>227</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39" t="s">
        <v>237</v>
      </c>
      <c r="C40" s="440">
        <v>448.18588299999999</v>
      </c>
      <c r="D40" s="440">
        <v>448.18588299999999</v>
      </c>
      <c r="E40" s="440">
        <v>448.18588299999999</v>
      </c>
      <c r="F40" s="440" t="s">
        <v>227</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37" t="s">
        <v>57</v>
      </c>
      <c r="C41" s="438">
        <v>12.544418</v>
      </c>
      <c r="D41" s="438">
        <v>12.544418</v>
      </c>
      <c r="E41" s="438">
        <v>18.232396000000001</v>
      </c>
      <c r="F41" s="438" t="s">
        <v>227</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39" t="s">
        <v>58</v>
      </c>
      <c r="C42" s="440">
        <v>25.4976959</v>
      </c>
      <c r="D42" s="440">
        <v>17.80979</v>
      </c>
      <c r="E42" s="440">
        <v>25.871555699999998</v>
      </c>
      <c r="F42" s="440" t="s">
        <v>227</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37" t="s">
        <v>59</v>
      </c>
      <c r="C43" s="438">
        <v>23.402370999999999</v>
      </c>
      <c r="D43" s="438">
        <v>23.402370999999999</v>
      </c>
      <c r="E43" s="438">
        <v>23.402370999999999</v>
      </c>
      <c r="F43" s="438" t="s">
        <v>227</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39" t="s">
        <v>60</v>
      </c>
      <c r="C44" s="440">
        <v>13.071032600000001</v>
      </c>
      <c r="D44" s="440">
        <v>13.071032600000001</v>
      </c>
      <c r="E44" s="440">
        <v>16.763358</v>
      </c>
      <c r="F44" s="440" t="s">
        <v>227</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37" t="s">
        <v>61</v>
      </c>
      <c r="C45" s="438">
        <v>25.791990899999998</v>
      </c>
      <c r="D45" s="438">
        <v>25.791990899999998</v>
      </c>
      <c r="E45" s="438">
        <v>25.791990899999998</v>
      </c>
      <c r="F45" s="438" t="s">
        <v>227</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39" t="s">
        <v>62</v>
      </c>
      <c r="C46" s="440">
        <v>15.937550399999999</v>
      </c>
      <c r="D46" s="440">
        <v>15.937550399999999</v>
      </c>
      <c r="E46" s="440">
        <v>15.937550399999999</v>
      </c>
      <c r="F46" s="440" t="s">
        <v>227</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37" t="s">
        <v>63</v>
      </c>
      <c r="C47" s="438">
        <v>45.087139100000002</v>
      </c>
      <c r="D47" s="438">
        <v>45.087139100000002</v>
      </c>
      <c r="E47" s="438">
        <v>45.087139100000002</v>
      </c>
      <c r="F47" s="438" t="s">
        <v>227</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39" t="s">
        <v>64</v>
      </c>
      <c r="C48" s="440">
        <v>41.009404699999997</v>
      </c>
      <c r="D48" s="440">
        <v>41.009404699999997</v>
      </c>
      <c r="E48" s="440">
        <v>41.038584100000001</v>
      </c>
      <c r="F48" s="440" t="s">
        <v>227</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37" t="s">
        <v>65</v>
      </c>
      <c r="C49" s="438">
        <v>92.458253400000004</v>
      </c>
      <c r="D49" s="438">
        <v>92.458253400000004</v>
      </c>
      <c r="E49" s="438">
        <v>92.458253400000004</v>
      </c>
      <c r="F49" s="438" t="s">
        <v>227</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39" t="s">
        <v>66</v>
      </c>
      <c r="C50" s="440">
        <v>17.770092699999999</v>
      </c>
      <c r="D50" s="440">
        <v>17.770092699999999</v>
      </c>
      <c r="E50" s="440">
        <v>17.885727200000002</v>
      </c>
      <c r="F50" s="440" t="s">
        <v>227</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37" t="s">
        <v>67</v>
      </c>
      <c r="C51" s="438">
        <v>49.860546200000002</v>
      </c>
      <c r="D51" s="438">
        <v>49.860546200000002</v>
      </c>
      <c r="E51" s="438">
        <v>49.860546200000002</v>
      </c>
      <c r="F51" s="438" t="s">
        <v>227</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39" t="s">
        <v>68</v>
      </c>
      <c r="C52" s="440">
        <v>13.364023100000001</v>
      </c>
      <c r="D52" s="440">
        <v>13.364023100000001</v>
      </c>
      <c r="E52" s="440">
        <v>16.115073599999999</v>
      </c>
      <c r="F52" s="440" t="s">
        <v>227</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37" t="s">
        <v>231</v>
      </c>
      <c r="C53" s="438">
        <v>155.4786474</v>
      </c>
      <c r="D53" s="438">
        <v>155.4786474</v>
      </c>
      <c r="E53" s="438">
        <v>155.4786474</v>
      </c>
      <c r="F53" s="438" t="s">
        <v>227</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39" t="s">
        <v>69</v>
      </c>
      <c r="C54" s="440">
        <v>151.07699930000001</v>
      </c>
      <c r="D54" s="440">
        <v>151.07699930000001</v>
      </c>
      <c r="E54" s="440">
        <v>151.07699930000001</v>
      </c>
      <c r="F54" s="440" t="s">
        <v>227</v>
      </c>
    </row>
    <row r="55" spans="1:102" ht="20.100000000000001" customHeight="1">
      <c r="B55" s="437" t="s">
        <v>70</v>
      </c>
      <c r="C55" s="438">
        <v>14.542617099999999</v>
      </c>
      <c r="D55" s="438">
        <v>14.542617099999999</v>
      </c>
      <c r="E55" s="438">
        <v>14.6827448</v>
      </c>
      <c r="F55" s="438" t="s">
        <v>227</v>
      </c>
    </row>
    <row r="56" spans="1:102" ht="20.100000000000001" customHeight="1">
      <c r="B56" s="439" t="s">
        <v>71</v>
      </c>
      <c r="C56" s="440">
        <v>14.5720185</v>
      </c>
      <c r="D56" s="440">
        <v>13.1548108</v>
      </c>
      <c r="E56" s="440">
        <v>20.256793600000002</v>
      </c>
      <c r="F56" s="440" t="s">
        <v>227</v>
      </c>
    </row>
    <row r="57" spans="1:102" ht="20.100000000000001" customHeight="1">
      <c r="B57" s="437" t="s">
        <v>72</v>
      </c>
      <c r="C57" s="438">
        <v>18.918362500000001</v>
      </c>
      <c r="D57" s="438">
        <v>17.0311798</v>
      </c>
      <c r="E57" s="438">
        <v>18.919279499999998</v>
      </c>
      <c r="F57" s="438" t="s">
        <v>227</v>
      </c>
    </row>
    <row r="58" spans="1:102" ht="20.100000000000001" customHeight="1">
      <c r="B58" s="439" t="s">
        <v>73</v>
      </c>
      <c r="C58" s="440">
        <v>35.322214899999999</v>
      </c>
      <c r="D58" s="440">
        <v>35.322214899999999</v>
      </c>
      <c r="E58" s="440">
        <v>35.322214899999999</v>
      </c>
      <c r="F58" s="440" t="s">
        <v>227</v>
      </c>
    </row>
    <row r="59" spans="1:102" ht="20.100000000000001" customHeight="1">
      <c r="B59" s="437" t="s">
        <v>74</v>
      </c>
      <c r="C59" s="438">
        <v>14.84666</v>
      </c>
      <c r="D59" s="438">
        <v>14.84666</v>
      </c>
      <c r="E59" s="438">
        <v>14.84666</v>
      </c>
      <c r="F59" s="438" t="s">
        <v>227</v>
      </c>
    </row>
    <row r="60" spans="1:102" ht="20.100000000000001" customHeight="1">
      <c r="B60" s="538" t="s">
        <v>75</v>
      </c>
      <c r="C60" s="539">
        <v>27.505768700000001</v>
      </c>
      <c r="D60" s="539">
        <v>27.505768700000001</v>
      </c>
      <c r="E60" s="539">
        <v>27.505768700000001</v>
      </c>
      <c r="F60" s="539" t="s">
        <v>227</v>
      </c>
    </row>
    <row r="61" spans="1:102" ht="20.100000000000001" customHeight="1">
      <c r="B61" s="464" t="s">
        <v>76</v>
      </c>
      <c r="C61" s="465">
        <v>18.1448</v>
      </c>
      <c r="D61" s="465">
        <v>16.8123</v>
      </c>
      <c r="E61" s="465">
        <v>20.241499999999998</v>
      </c>
      <c r="F61" s="465"/>
    </row>
    <row r="62" spans="1:102" ht="31.5" customHeight="1">
      <c r="B62" s="584" t="s">
        <v>245</v>
      </c>
      <c r="C62" s="584"/>
      <c r="D62" s="584"/>
      <c r="E62" s="584"/>
      <c r="F62" s="584"/>
      <c r="G62" s="22"/>
    </row>
    <row r="63" spans="1:102" ht="16.95" customHeight="1">
      <c r="B63" s="577" t="s">
        <v>182</v>
      </c>
      <c r="C63" s="577"/>
      <c r="D63" s="577"/>
      <c r="E63" s="577"/>
      <c r="F63" s="577"/>
    </row>
    <row r="64" spans="1:102" ht="18.75" customHeight="1">
      <c r="B64" s="577" t="s">
        <v>183</v>
      </c>
      <c r="C64" s="577"/>
      <c r="D64" s="577"/>
      <c r="E64" s="577"/>
      <c r="F64" s="577"/>
      <c r="G64" s="22"/>
    </row>
    <row r="65" spans="2:7" ht="18.75" customHeight="1">
      <c r="B65" s="577" t="s">
        <v>184</v>
      </c>
      <c r="C65" s="577"/>
      <c r="D65" s="577"/>
      <c r="E65" s="577"/>
      <c r="F65" s="577"/>
      <c r="G65" s="22"/>
    </row>
    <row r="66" spans="2:7" ht="18.75" customHeight="1">
      <c r="B66" s="577" t="s">
        <v>77</v>
      </c>
      <c r="C66" s="577"/>
      <c r="D66" s="577"/>
      <c r="E66" s="577"/>
      <c r="F66" s="577"/>
      <c r="G66" s="22"/>
    </row>
    <row r="67" spans="2:7" ht="15">
      <c r="B67" s="79"/>
      <c r="C67" s="77"/>
      <c r="D67" s="77"/>
      <c r="E67" s="77"/>
      <c r="F67" s="77"/>
    </row>
    <row r="68" spans="2:7" ht="15">
      <c r="B68" s="77"/>
      <c r="C68" s="77"/>
      <c r="D68" s="77"/>
      <c r="E68" s="77"/>
      <c r="F68" s="77"/>
    </row>
    <row r="73" spans="2:7">
      <c r="B73" s="23"/>
    </row>
  </sheetData>
  <mergeCells count="10">
    <mergeCell ref="B63:F63"/>
    <mergeCell ref="B64:F64"/>
    <mergeCell ref="B65:F65"/>
    <mergeCell ref="B66:F66"/>
    <mergeCell ref="D1:F1"/>
    <mergeCell ref="B4:F4"/>
    <mergeCell ref="B5:F5"/>
    <mergeCell ref="B6:F6"/>
    <mergeCell ref="B7:F7"/>
    <mergeCell ref="B62:F62"/>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D1C25-C8EC-4920-9500-ECC32CC5B6A4}">
  <sheetPr>
    <tabColor rgb="FF002060"/>
    <pageSetUpPr fitToPage="1"/>
  </sheetPr>
  <dimension ref="A1:P74"/>
  <sheetViews>
    <sheetView showGridLines="0" workbookViewId="0"/>
  </sheetViews>
  <sheetFormatPr baseColWidth="10" defaultColWidth="0" defaultRowHeight="14.85" customHeight="1" zeroHeight="1"/>
  <cols>
    <col min="1" max="1" width="8.6640625" customWidth="1"/>
    <col min="2" max="3" width="9.33203125" customWidth="1"/>
    <col min="4" max="4" width="10.44140625" customWidth="1"/>
    <col min="5" max="5" width="12.5546875" customWidth="1"/>
    <col min="6" max="6" width="10.88671875" bestFit="1" customWidth="1"/>
    <col min="7" max="14" width="9.33203125" customWidth="1"/>
    <col min="15" max="15" width="8.6640625" customWidth="1"/>
    <col min="16" max="16" width="9.33203125" customWidth="1"/>
    <col min="17" max="16384" width="11.5546875" hidden="1"/>
  </cols>
  <sheetData>
    <row r="1" spans="2:15" ht="14.4"/>
    <row r="2" spans="2:15" ht="14.4"/>
    <row r="3" spans="2:15" ht="14.4"/>
    <row r="4" spans="2:15" ht="14.4"/>
    <row r="5" spans="2:15" ht="14.4"/>
    <row r="6" spans="2:15" ht="14.4"/>
    <row r="7" spans="2:15" ht="3" customHeight="1"/>
    <row r="8" spans="2:15" ht="3" customHeight="1"/>
    <row r="9" spans="2:15" ht="3" customHeight="1"/>
    <row r="10" spans="2:15" ht="3.75" customHeight="1"/>
    <row r="11" spans="2:15" ht="21.6" thickBot="1">
      <c r="B11" s="596" t="s">
        <v>93</v>
      </c>
      <c r="C11" s="596"/>
      <c r="D11" s="596"/>
      <c r="E11" s="596"/>
      <c r="F11" s="596"/>
      <c r="G11" s="596"/>
      <c r="H11" s="596"/>
      <c r="I11" s="596"/>
      <c r="J11" s="596"/>
      <c r="K11" s="596"/>
      <c r="L11" s="596"/>
      <c r="M11" s="596"/>
      <c r="N11" s="596"/>
      <c r="O11" s="596"/>
    </row>
    <row r="12" spans="2:15" ht="17.399999999999999">
      <c r="B12" s="597" t="s">
        <v>94</v>
      </c>
      <c r="C12" s="597"/>
      <c r="D12" s="597"/>
      <c r="E12" s="597"/>
      <c r="F12" s="597"/>
      <c r="G12" s="597"/>
      <c r="H12" s="597"/>
      <c r="I12" s="597"/>
      <c r="J12" s="597"/>
      <c r="K12" s="597"/>
      <c r="L12" s="597"/>
      <c r="M12" s="597"/>
      <c r="N12" s="597"/>
      <c r="O12" s="597"/>
    </row>
    <row r="13" spans="2:15" ht="14.4"/>
    <row r="14" spans="2:15" ht="14.4" customHeight="1">
      <c r="B14" s="588" t="s">
        <v>247</v>
      </c>
      <c r="C14" s="588"/>
      <c r="D14" s="588"/>
      <c r="E14" s="588"/>
      <c r="F14" s="588"/>
      <c r="G14" s="588"/>
      <c r="H14" s="588"/>
      <c r="I14" s="588"/>
      <c r="J14" s="588"/>
      <c r="K14" s="588"/>
      <c r="L14" s="588"/>
      <c r="M14" s="588"/>
      <c r="N14" s="588"/>
      <c r="O14" s="588"/>
    </row>
    <row r="15" spans="2:15" ht="14.4" customHeight="1">
      <c r="B15" s="588"/>
      <c r="C15" s="588"/>
      <c r="D15" s="588"/>
      <c r="E15" s="588"/>
      <c r="F15" s="588"/>
      <c r="G15" s="588"/>
      <c r="H15" s="588"/>
      <c r="I15" s="588"/>
      <c r="J15" s="588"/>
      <c r="K15" s="588"/>
      <c r="L15" s="588"/>
      <c r="M15" s="588"/>
      <c r="N15" s="588"/>
      <c r="O15" s="588"/>
    </row>
    <row r="16" spans="2:15" ht="14.4" customHeight="1">
      <c r="B16" s="588"/>
      <c r="C16" s="588"/>
      <c r="D16" s="588"/>
      <c r="E16" s="588"/>
      <c r="F16" s="588"/>
      <c r="G16" s="588"/>
      <c r="H16" s="588"/>
      <c r="I16" s="588"/>
      <c r="J16" s="588"/>
      <c r="K16" s="588"/>
      <c r="L16" s="588"/>
      <c r="M16" s="588"/>
      <c r="N16" s="588"/>
      <c r="O16" s="588"/>
    </row>
    <row r="17" spans="2:16" ht="14.4" customHeight="1">
      <c r="B17" s="588"/>
      <c r="C17" s="588"/>
      <c r="D17" s="588"/>
      <c r="E17" s="588"/>
      <c r="F17" s="588"/>
      <c r="G17" s="588"/>
      <c r="H17" s="588"/>
      <c r="I17" s="588"/>
      <c r="J17" s="588"/>
      <c r="K17" s="588"/>
      <c r="L17" s="588"/>
      <c r="M17" s="588"/>
      <c r="N17" s="588"/>
      <c r="O17" s="588"/>
    </row>
    <row r="18" spans="2:16" ht="14.4" customHeight="1">
      <c r="B18" s="588"/>
      <c r="C18" s="588"/>
      <c r="D18" s="588"/>
      <c r="E18" s="588"/>
      <c r="F18" s="588"/>
      <c r="G18" s="588"/>
      <c r="H18" s="588"/>
      <c r="I18" s="588"/>
      <c r="J18" s="588"/>
      <c r="K18" s="588"/>
      <c r="L18" s="588"/>
      <c r="M18" s="588"/>
      <c r="N18" s="588"/>
      <c r="O18" s="588"/>
    </row>
    <row r="19" spans="2:16" ht="14.4" customHeight="1">
      <c r="B19" s="466"/>
      <c r="C19" s="466"/>
      <c r="D19" s="466"/>
      <c r="E19" s="466"/>
      <c r="F19" s="466"/>
      <c r="G19" s="466"/>
      <c r="H19" s="466"/>
      <c r="I19" s="466"/>
      <c r="J19" s="466"/>
      <c r="K19" s="466"/>
      <c r="L19" s="466"/>
      <c r="M19" s="466"/>
    </row>
    <row r="20" spans="2:16" ht="21.6" customHeight="1">
      <c r="B20" s="467" t="s">
        <v>248</v>
      </c>
      <c r="C20" s="598" t="s">
        <v>249</v>
      </c>
      <c r="D20" s="598"/>
      <c r="E20" s="467" t="s">
        <v>250</v>
      </c>
      <c r="F20" s="598" t="s">
        <v>95</v>
      </c>
      <c r="G20" s="598"/>
      <c r="H20" s="598"/>
      <c r="I20" s="598"/>
      <c r="J20" s="598"/>
      <c r="K20" s="598"/>
      <c r="L20" s="598"/>
      <c r="M20" s="598"/>
      <c r="N20" s="598"/>
      <c r="O20" s="598"/>
    </row>
    <row r="21" spans="2:16" ht="15.6">
      <c r="B21" s="468">
        <v>1</v>
      </c>
      <c r="C21" s="594" t="s">
        <v>251</v>
      </c>
      <c r="D21" s="594"/>
      <c r="E21" s="468">
        <v>22</v>
      </c>
      <c r="F21" s="595" t="s">
        <v>252</v>
      </c>
      <c r="G21" s="595"/>
      <c r="H21" s="595"/>
      <c r="I21" s="595"/>
      <c r="J21" s="595"/>
      <c r="K21" s="595"/>
      <c r="L21" s="595"/>
      <c r="M21" s="595"/>
      <c r="N21" s="595"/>
      <c r="O21" s="595"/>
    </row>
    <row r="22" spans="2:16" ht="15.6">
      <c r="B22" s="468">
        <v>2</v>
      </c>
      <c r="C22" s="594" t="s">
        <v>253</v>
      </c>
      <c r="D22" s="594"/>
      <c r="E22" s="468">
        <v>11</v>
      </c>
      <c r="F22" s="595" t="s">
        <v>254</v>
      </c>
      <c r="G22" s="595"/>
      <c r="H22" s="595"/>
      <c r="I22" s="595"/>
      <c r="J22" s="595"/>
      <c r="K22" s="595"/>
      <c r="L22" s="595"/>
      <c r="M22" s="595"/>
      <c r="N22" s="595"/>
      <c r="O22" s="595"/>
    </row>
    <row r="23" spans="2:16" ht="15.6">
      <c r="B23" s="468">
        <v>3</v>
      </c>
      <c r="C23" s="594" t="s">
        <v>255</v>
      </c>
      <c r="D23" s="594"/>
      <c r="E23" s="468">
        <v>4</v>
      </c>
      <c r="F23" s="595" t="s">
        <v>256</v>
      </c>
      <c r="G23" s="595"/>
      <c r="H23" s="595"/>
      <c r="I23" s="595"/>
      <c r="J23" s="595"/>
      <c r="K23" s="595"/>
      <c r="L23" s="595"/>
      <c r="M23" s="595"/>
      <c r="N23" s="595"/>
      <c r="O23" s="595"/>
    </row>
    <row r="24" spans="2:16" ht="15.6">
      <c r="B24" s="468">
        <v>4</v>
      </c>
      <c r="C24" s="594" t="s">
        <v>257</v>
      </c>
      <c r="D24" s="594"/>
      <c r="E24" s="468">
        <v>1</v>
      </c>
      <c r="F24" s="595" t="s">
        <v>258</v>
      </c>
      <c r="G24" s="595"/>
      <c r="H24" s="595"/>
      <c r="I24" s="595"/>
      <c r="J24" s="595"/>
      <c r="K24" s="595"/>
      <c r="L24" s="595"/>
      <c r="M24" s="595"/>
      <c r="N24" s="595"/>
      <c r="O24" s="595"/>
    </row>
    <row r="25" spans="2:16" ht="15.6">
      <c r="B25" s="468">
        <v>5</v>
      </c>
      <c r="C25" s="594" t="s">
        <v>259</v>
      </c>
      <c r="D25" s="594"/>
      <c r="E25" s="468">
        <v>23</v>
      </c>
      <c r="F25" s="595" t="s">
        <v>260</v>
      </c>
      <c r="G25" s="595"/>
      <c r="H25" s="595"/>
      <c r="I25" s="595"/>
      <c r="J25" s="595"/>
      <c r="K25" s="595"/>
      <c r="L25" s="595"/>
      <c r="M25" s="595"/>
      <c r="N25" s="595"/>
      <c r="O25" s="595"/>
    </row>
    <row r="26" spans="2:16" ht="14.4"/>
    <row r="27" spans="2:16" ht="14.4" customHeight="1">
      <c r="B27" s="588" t="s">
        <v>261</v>
      </c>
      <c r="C27" s="588"/>
      <c r="D27" s="588"/>
      <c r="E27" s="588"/>
      <c r="F27" s="588"/>
      <c r="G27" s="588"/>
      <c r="H27" s="588"/>
      <c r="I27" s="588"/>
      <c r="J27" s="588"/>
      <c r="K27" s="588"/>
      <c r="L27" s="588"/>
      <c r="M27" s="588"/>
      <c r="N27" s="588"/>
      <c r="O27" s="588"/>
    </row>
    <row r="28" spans="2:16" ht="18.600000000000001" customHeight="1">
      <c r="B28" s="588"/>
      <c r="C28" s="588"/>
      <c r="D28" s="588"/>
      <c r="E28" s="588"/>
      <c r="F28" s="588"/>
      <c r="G28" s="588"/>
      <c r="H28" s="588"/>
      <c r="I28" s="588"/>
      <c r="J28" s="588"/>
      <c r="K28" s="588"/>
      <c r="L28" s="588"/>
      <c r="M28" s="588"/>
      <c r="N28" s="588"/>
      <c r="O28" s="588"/>
    </row>
    <row r="29" spans="2:16" ht="14.4" customHeight="1">
      <c r="B29" s="469"/>
      <c r="C29" s="469"/>
      <c r="D29" s="469"/>
      <c r="E29" s="469"/>
      <c r="F29" s="469"/>
      <c r="G29" s="469"/>
      <c r="H29" s="469"/>
      <c r="I29" s="469"/>
      <c r="J29" s="469"/>
      <c r="K29" s="469"/>
      <c r="L29" s="469"/>
      <c r="M29" s="469"/>
    </row>
    <row r="30" spans="2:16" ht="14.4" customHeight="1">
      <c r="B30" s="589" t="s">
        <v>262</v>
      </c>
      <c r="C30" s="589"/>
      <c r="D30" s="589"/>
      <c r="E30" s="589"/>
      <c r="F30" s="589"/>
      <c r="G30" s="589"/>
      <c r="H30" s="589"/>
      <c r="I30" s="589"/>
      <c r="J30" s="589"/>
      <c r="K30" s="589"/>
      <c r="L30" s="589"/>
      <c r="M30" s="589"/>
      <c r="N30" s="589"/>
      <c r="O30" s="589"/>
    </row>
    <row r="31" spans="2:16" ht="3.75" customHeight="1"/>
    <row r="32" spans="2:16" ht="14.4" customHeight="1">
      <c r="B32" s="588" t="s">
        <v>263</v>
      </c>
      <c r="C32" s="588"/>
      <c r="D32" s="588"/>
      <c r="E32" s="588"/>
      <c r="F32" s="588"/>
      <c r="G32" s="588"/>
      <c r="H32" s="588"/>
      <c r="I32" s="588"/>
      <c r="J32" s="588"/>
      <c r="K32" s="588"/>
      <c r="L32" s="588"/>
      <c r="M32" s="588"/>
      <c r="N32" s="588"/>
      <c r="O32" s="588"/>
      <c r="P32" s="470"/>
    </row>
    <row r="33" spans="2:16" ht="14.4" customHeight="1">
      <c r="B33" s="588"/>
      <c r="C33" s="588"/>
      <c r="D33" s="588"/>
      <c r="E33" s="588"/>
      <c r="F33" s="588"/>
      <c r="G33" s="588"/>
      <c r="H33" s="588"/>
      <c r="I33" s="588"/>
      <c r="J33" s="588"/>
      <c r="K33" s="588"/>
      <c r="L33" s="588"/>
      <c r="M33" s="588"/>
      <c r="N33" s="588"/>
      <c r="O33" s="588"/>
      <c r="P33" s="470"/>
    </row>
    <row r="34" spans="2:16" ht="14.4" customHeight="1">
      <c r="B34" s="588"/>
      <c r="C34" s="588"/>
      <c r="D34" s="588"/>
      <c r="E34" s="588"/>
      <c r="F34" s="588"/>
      <c r="G34" s="588"/>
      <c r="H34" s="588"/>
      <c r="I34" s="588"/>
      <c r="J34" s="588"/>
      <c r="K34" s="588"/>
      <c r="L34" s="588"/>
      <c r="M34" s="588"/>
      <c r="N34" s="588"/>
      <c r="O34" s="588"/>
      <c r="P34" s="470"/>
    </row>
    <row r="35" spans="2:16" ht="32.700000000000003" customHeight="1">
      <c r="B35" s="588"/>
      <c r="C35" s="588"/>
      <c r="D35" s="588"/>
      <c r="E35" s="588"/>
      <c r="F35" s="588"/>
      <c r="G35" s="588"/>
      <c r="H35" s="588"/>
      <c r="I35" s="588"/>
      <c r="J35" s="588"/>
      <c r="K35" s="588"/>
      <c r="L35" s="588"/>
      <c r="M35" s="588"/>
      <c r="N35" s="588"/>
      <c r="O35" s="588"/>
    </row>
    <row r="36" spans="2:16" ht="14.4"/>
    <row r="37" spans="2:16" ht="15.6">
      <c r="B37" s="589" t="s">
        <v>264</v>
      </c>
      <c r="C37" s="589"/>
      <c r="D37" s="589"/>
      <c r="E37" s="589"/>
      <c r="F37" s="589"/>
      <c r="G37" s="589"/>
      <c r="H37" s="589"/>
      <c r="I37" s="589"/>
      <c r="J37" s="589"/>
      <c r="K37" s="589"/>
      <c r="L37" s="589"/>
      <c r="M37" s="589"/>
      <c r="N37" s="589"/>
      <c r="O37" s="589"/>
    </row>
    <row r="38" spans="2:16" ht="3.75" customHeight="1"/>
    <row r="39" spans="2:16" ht="17.399999999999999" customHeight="1">
      <c r="B39" s="588" t="s">
        <v>265</v>
      </c>
      <c r="C39" s="588"/>
      <c r="D39" s="588"/>
      <c r="E39" s="588"/>
      <c r="F39" s="588"/>
      <c r="G39" s="588"/>
      <c r="H39" s="588"/>
      <c r="I39" s="588"/>
      <c r="J39" s="588"/>
      <c r="K39" s="588"/>
      <c r="L39" s="588"/>
      <c r="M39" s="588"/>
      <c r="N39" s="588"/>
      <c r="O39" s="588"/>
    </row>
    <row r="40" spans="2:16" ht="17.399999999999999" customHeight="1">
      <c r="B40" s="588"/>
      <c r="C40" s="588"/>
      <c r="D40" s="588"/>
      <c r="E40" s="588"/>
      <c r="F40" s="588"/>
      <c r="G40" s="588"/>
      <c r="H40" s="588"/>
      <c r="I40" s="588"/>
      <c r="J40" s="588"/>
      <c r="K40" s="588"/>
      <c r="L40" s="588"/>
      <c r="M40" s="588"/>
      <c r="N40" s="588"/>
      <c r="O40" s="588"/>
    </row>
    <row r="41" spans="2:16" ht="35.700000000000003" customHeight="1">
      <c r="B41" s="588"/>
      <c r="C41" s="588"/>
      <c r="D41" s="588"/>
      <c r="E41" s="588"/>
      <c r="F41" s="588"/>
      <c r="G41" s="588"/>
      <c r="H41" s="588"/>
      <c r="I41" s="588"/>
      <c r="J41" s="588"/>
      <c r="K41" s="588"/>
      <c r="L41" s="588"/>
      <c r="M41" s="588"/>
      <c r="N41" s="588"/>
      <c r="O41" s="588"/>
    </row>
    <row r="42" spans="2:16" ht="17.399999999999999" customHeight="1">
      <c r="B42" s="469"/>
      <c r="C42" s="469"/>
      <c r="D42" s="469"/>
      <c r="E42" s="469"/>
      <c r="F42" s="469"/>
      <c r="G42" s="469"/>
      <c r="H42" s="469"/>
      <c r="I42" s="469"/>
      <c r="J42" s="469"/>
      <c r="K42" s="469"/>
      <c r="L42" s="469"/>
      <c r="M42" s="469"/>
      <c r="N42" s="469"/>
      <c r="O42" s="469"/>
    </row>
    <row r="43" spans="2:16" ht="17.399999999999999" customHeight="1">
      <c r="B43" s="589" t="s">
        <v>266</v>
      </c>
      <c r="C43" s="589"/>
      <c r="D43" s="589"/>
      <c r="E43" s="589"/>
      <c r="F43" s="589"/>
      <c r="G43" s="589"/>
      <c r="H43" s="589"/>
      <c r="I43" s="589"/>
      <c r="J43" s="589"/>
      <c r="K43" s="589"/>
      <c r="L43" s="589"/>
      <c r="M43" s="589"/>
      <c r="N43" s="589"/>
      <c r="O43" s="589"/>
    </row>
    <row r="44" spans="2:16" ht="3.75" customHeight="1"/>
    <row r="45" spans="2:16" ht="14.4" customHeight="1">
      <c r="B45" s="588" t="s">
        <v>267</v>
      </c>
      <c r="C45" s="588"/>
      <c r="D45" s="588"/>
      <c r="E45" s="588"/>
      <c r="F45" s="588"/>
      <c r="G45" s="588"/>
      <c r="H45" s="588"/>
      <c r="I45" s="588"/>
      <c r="J45" s="588"/>
      <c r="K45" s="588"/>
      <c r="L45" s="588"/>
      <c r="M45" s="588"/>
      <c r="N45" s="588"/>
      <c r="O45" s="588"/>
    </row>
    <row r="46" spans="2:16" ht="14.4" customHeight="1">
      <c r="B46" s="588"/>
      <c r="C46" s="588"/>
      <c r="D46" s="588"/>
      <c r="E46" s="588"/>
      <c r="F46" s="588"/>
      <c r="G46" s="588"/>
      <c r="H46" s="588"/>
      <c r="I46" s="588"/>
      <c r="J46" s="588"/>
      <c r="K46" s="588"/>
      <c r="L46" s="588"/>
      <c r="M46" s="588"/>
      <c r="N46" s="588"/>
      <c r="O46" s="588"/>
    </row>
    <row r="47" spans="2:16" ht="20.100000000000001" customHeight="1">
      <c r="B47" s="588"/>
      <c r="C47" s="588"/>
      <c r="D47" s="588"/>
      <c r="E47" s="588"/>
      <c r="F47" s="588"/>
      <c r="G47" s="588"/>
      <c r="H47" s="588"/>
      <c r="I47" s="588"/>
      <c r="J47" s="588"/>
      <c r="K47" s="588"/>
      <c r="L47" s="588"/>
      <c r="M47" s="588"/>
      <c r="N47" s="588"/>
      <c r="O47" s="588"/>
    </row>
    <row r="48" spans="2:16" ht="14.4"/>
    <row r="49" spans="2:15" ht="14.4"/>
    <row r="50" spans="2:15" ht="15.6">
      <c r="B50" s="590" t="s">
        <v>268</v>
      </c>
      <c r="C50" s="590"/>
      <c r="D50" s="590"/>
      <c r="E50" s="590"/>
      <c r="F50" s="590"/>
      <c r="G50" s="590"/>
      <c r="H50" s="590"/>
      <c r="I50" s="590"/>
      <c r="J50" s="590"/>
      <c r="K50" s="590"/>
      <c r="L50" s="590"/>
      <c r="M50" s="590"/>
      <c r="N50" s="590"/>
      <c r="O50" s="590"/>
    </row>
    <row r="51" spans="2:15" ht="3.75" customHeight="1"/>
    <row r="52" spans="2:15" ht="15.6">
      <c r="B52" s="591" t="s">
        <v>269</v>
      </c>
      <c r="C52" s="591"/>
      <c r="D52" s="591"/>
      <c r="E52" s="591"/>
      <c r="F52" s="591"/>
      <c r="G52" s="591"/>
      <c r="H52" s="591"/>
      <c r="I52" s="591"/>
      <c r="J52" s="591"/>
      <c r="K52" s="591"/>
      <c r="L52" s="591"/>
      <c r="M52" s="591"/>
      <c r="N52" s="591"/>
      <c r="O52" s="591"/>
    </row>
    <row r="53" spans="2:15" ht="14.4"/>
    <row r="54" spans="2:15" ht="15.6">
      <c r="B54" s="592" t="s">
        <v>151</v>
      </c>
      <c r="C54" s="593"/>
      <c r="D54" s="80" t="s">
        <v>270</v>
      </c>
      <c r="E54" s="80"/>
      <c r="F54" s="80"/>
      <c r="G54" s="80"/>
      <c r="H54" s="80"/>
      <c r="I54" s="80"/>
      <c r="J54" s="80"/>
      <c r="K54" s="80"/>
      <c r="L54" s="80"/>
      <c r="M54" s="80"/>
      <c r="N54" s="80"/>
      <c r="O54" s="80"/>
    </row>
    <row r="55" spans="2:15" ht="9.15" customHeight="1">
      <c r="B55" s="80"/>
      <c r="C55" s="80"/>
      <c r="D55" s="80"/>
      <c r="E55" s="80"/>
      <c r="F55" s="80"/>
      <c r="G55" s="80"/>
      <c r="H55" s="80"/>
      <c r="I55" s="80"/>
      <c r="J55" s="80"/>
      <c r="K55" s="80"/>
      <c r="L55" s="80"/>
      <c r="M55" s="80"/>
      <c r="N55" s="80"/>
      <c r="O55" s="80"/>
    </row>
    <row r="56" spans="2:15" ht="15.6">
      <c r="B56" s="585" t="s">
        <v>150</v>
      </c>
      <c r="C56" s="585"/>
      <c r="D56" s="80" t="s">
        <v>271</v>
      </c>
      <c r="E56" s="80"/>
      <c r="F56" s="80"/>
      <c r="G56" s="80"/>
      <c r="H56" s="80"/>
      <c r="I56" s="80"/>
      <c r="J56" s="80"/>
      <c r="K56" s="80"/>
      <c r="L56" s="80"/>
      <c r="M56" s="80"/>
      <c r="N56" s="80"/>
      <c r="O56" s="80"/>
    </row>
    <row r="57" spans="2:15" ht="9.15" customHeight="1">
      <c r="B57" s="80"/>
      <c r="C57" s="80"/>
      <c r="D57" s="80"/>
      <c r="E57" s="80"/>
      <c r="F57" s="80"/>
      <c r="G57" s="80"/>
      <c r="H57" s="80"/>
      <c r="I57" s="80"/>
      <c r="J57" s="80"/>
      <c r="K57" s="80"/>
      <c r="L57" s="80"/>
      <c r="M57" s="80"/>
      <c r="N57" s="80"/>
      <c r="O57" s="80"/>
    </row>
    <row r="58" spans="2:15" ht="15.6">
      <c r="B58" s="586" t="s">
        <v>149</v>
      </c>
      <c r="C58" s="586"/>
      <c r="D58" s="80" t="s">
        <v>272</v>
      </c>
      <c r="E58" s="80"/>
      <c r="F58" s="80"/>
      <c r="G58" s="80"/>
      <c r="H58" s="80"/>
      <c r="I58" s="80"/>
      <c r="J58" s="80"/>
      <c r="K58" s="80"/>
      <c r="L58" s="80"/>
      <c r="M58" s="80"/>
      <c r="N58" s="80"/>
      <c r="O58" s="80"/>
    </row>
    <row r="59" spans="2:15" ht="15">
      <c r="B59" s="471"/>
      <c r="C59" s="471"/>
      <c r="D59" s="471"/>
      <c r="E59" s="471"/>
      <c r="F59" s="471"/>
      <c r="G59" s="471"/>
      <c r="H59" s="471"/>
      <c r="I59" s="471"/>
      <c r="J59" s="471"/>
      <c r="K59" s="471"/>
      <c r="L59" s="471"/>
      <c r="M59" s="471"/>
      <c r="N59" s="471"/>
      <c r="O59" s="471"/>
    </row>
    <row r="60" spans="2:15" ht="15" customHeight="1">
      <c r="B60" s="587" t="s">
        <v>273</v>
      </c>
      <c r="C60" s="587"/>
      <c r="D60" s="587"/>
      <c r="E60" s="587"/>
      <c r="F60" s="587"/>
      <c r="G60" s="587"/>
      <c r="H60" s="587"/>
      <c r="I60" s="587"/>
      <c r="J60" s="587"/>
      <c r="K60" s="587"/>
      <c r="L60" s="587"/>
      <c r="M60" s="587"/>
      <c r="N60" s="587"/>
      <c r="O60" s="587"/>
    </row>
    <row r="61" spans="2:15" ht="14.4">
      <c r="B61" s="587"/>
      <c r="C61" s="587"/>
      <c r="D61" s="587"/>
      <c r="E61" s="587"/>
      <c r="F61" s="587"/>
      <c r="G61" s="587"/>
      <c r="H61" s="587"/>
      <c r="I61" s="587"/>
      <c r="J61" s="587"/>
      <c r="K61" s="587"/>
      <c r="L61" s="587"/>
      <c r="M61" s="587"/>
      <c r="N61" s="587"/>
      <c r="O61" s="587"/>
    </row>
    <row r="62" spans="2:15" ht="14.4"/>
    <row r="65" ht="14.4" hidden="1"/>
    <row r="66" ht="14.4" hidden="1"/>
    <row r="67" ht="14.4" hidden="1"/>
    <row r="68" ht="14.4" hidden="1"/>
    <row r="69" ht="14.4" hidden="1"/>
    <row r="70" ht="14.4" hidden="1"/>
    <row r="71" ht="14.4" hidden="1"/>
    <row r="72" ht="14.4" hidden="1"/>
    <row r="73" ht="14.4" hidden="1"/>
    <row r="74" ht="14.4" hidden="1"/>
  </sheetData>
  <mergeCells count="28">
    <mergeCell ref="C21:D21"/>
    <mergeCell ref="F21:O21"/>
    <mergeCell ref="B11:O11"/>
    <mergeCell ref="B12:O12"/>
    <mergeCell ref="B14:O18"/>
    <mergeCell ref="C20:D20"/>
    <mergeCell ref="F20:O20"/>
    <mergeCell ref="B37:O37"/>
    <mergeCell ref="C22:D22"/>
    <mergeCell ref="F22:O22"/>
    <mergeCell ref="C23:D23"/>
    <mergeCell ref="F23:O23"/>
    <mergeCell ref="C24:D24"/>
    <mergeCell ref="F24:O24"/>
    <mergeCell ref="C25:D25"/>
    <mergeCell ref="F25:O25"/>
    <mergeCell ref="B27:O28"/>
    <mergeCell ref="B30:O30"/>
    <mergeCell ref="B32:O35"/>
    <mergeCell ref="B56:C56"/>
    <mergeCell ref="B58:C58"/>
    <mergeCell ref="B60:O61"/>
    <mergeCell ref="B39:O41"/>
    <mergeCell ref="B43:O43"/>
    <mergeCell ref="B45:O47"/>
    <mergeCell ref="B50:O50"/>
    <mergeCell ref="B52:O52"/>
    <mergeCell ref="B54:C54"/>
  </mergeCells>
  <pageMargins left="0" right="0" top="0" bottom="0" header="0.31496062992125984" footer="0.31496062992125984"/>
  <pageSetup scale="6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00D34-1F68-4C01-9F77-88A9B9E90EB2}">
  <sheetPr>
    <tabColor rgb="FF002060"/>
    <pageSetUpPr fitToPage="1"/>
  </sheetPr>
  <dimension ref="A1:XFC134"/>
  <sheetViews>
    <sheetView showGridLines="0" zoomScaleNormal="100" workbookViewId="0"/>
  </sheetViews>
  <sheetFormatPr baseColWidth="10" defaultColWidth="0" defaultRowHeight="19.350000000000001" customHeight="1" zeroHeight="1"/>
  <cols>
    <col min="1" max="1" width="8.6640625" style="474" customWidth="1"/>
    <col min="2" max="2" width="10.88671875" style="474" customWidth="1"/>
    <col min="3" max="5" width="9.33203125" style="474" customWidth="1"/>
    <col min="6" max="6" width="12.6640625" style="474" customWidth="1"/>
    <col min="7" max="7" width="9.33203125" style="474" customWidth="1"/>
    <col min="8" max="8" width="17.6640625" style="474" customWidth="1"/>
    <col min="9" max="9" width="3.44140625" style="474" customWidth="1"/>
    <col min="10" max="11" width="18.6640625" style="474" customWidth="1"/>
    <col min="12" max="12" width="9.33203125" style="474" customWidth="1"/>
    <col min="13" max="13" width="0" style="80" hidden="1" customWidth="1"/>
    <col min="14" max="16383" width="11.5546875" style="80" hidden="1"/>
    <col min="16384" max="16384" width="3.33203125" style="80" hidden="1" customWidth="1"/>
  </cols>
  <sheetData>
    <row r="1" spans="1:12" ht="15.6">
      <c r="A1" s="80"/>
      <c r="B1" s="80"/>
      <c r="C1" s="80"/>
      <c r="D1" s="80"/>
      <c r="E1" s="80"/>
      <c r="F1" s="80"/>
      <c r="G1" s="80"/>
      <c r="H1" s="80"/>
      <c r="I1" s="80"/>
      <c r="J1" s="80"/>
      <c r="K1" s="80"/>
      <c r="L1" s="80"/>
    </row>
    <row r="2" spans="1:12" ht="15.6">
      <c r="A2" s="80"/>
      <c r="B2" s="80"/>
      <c r="C2" s="80"/>
      <c r="D2" s="80"/>
      <c r="E2" s="80"/>
      <c r="F2" s="80"/>
      <c r="G2" s="80"/>
      <c r="H2" s="80"/>
      <c r="I2" s="80"/>
      <c r="J2" s="80"/>
      <c r="K2" s="80"/>
      <c r="L2" s="80"/>
    </row>
    <row r="3" spans="1:12" ht="15.6">
      <c r="A3" s="80"/>
      <c r="B3" s="80"/>
      <c r="C3" s="80"/>
      <c r="D3" s="80"/>
      <c r="E3" s="80"/>
      <c r="F3" s="80"/>
      <c r="G3" s="80"/>
      <c r="H3" s="80"/>
      <c r="I3" s="80"/>
      <c r="J3" s="80"/>
      <c r="K3" s="80"/>
      <c r="L3" s="80"/>
    </row>
    <row r="4" spans="1:12" ht="15.6">
      <c r="A4" s="80"/>
      <c r="B4" s="80"/>
      <c r="C4" s="80"/>
      <c r="D4" s="80"/>
      <c r="E4" s="80"/>
      <c r="F4" s="80"/>
      <c r="G4" s="80"/>
      <c r="H4" s="80"/>
      <c r="I4" s="80"/>
      <c r="J4" s="80"/>
      <c r="K4" s="80"/>
      <c r="L4" s="80"/>
    </row>
    <row r="5" spans="1:12" ht="15.6">
      <c r="A5" s="80"/>
      <c r="B5" s="80"/>
      <c r="C5" s="80"/>
      <c r="D5" s="80"/>
      <c r="E5" s="80"/>
      <c r="F5" s="80"/>
      <c r="G5" s="80"/>
      <c r="H5" s="80"/>
      <c r="I5" s="80"/>
      <c r="J5" s="80"/>
      <c r="K5" s="80"/>
      <c r="L5" s="80"/>
    </row>
    <row r="6" spans="1:12" ht="15.6">
      <c r="A6" s="80"/>
      <c r="B6" s="80"/>
      <c r="C6" s="80"/>
      <c r="D6" s="80"/>
      <c r="E6" s="80"/>
      <c r="F6" s="80"/>
      <c r="G6" s="80"/>
      <c r="H6" s="80"/>
      <c r="I6" s="80"/>
      <c r="J6" s="80"/>
      <c r="K6" s="80"/>
      <c r="L6" s="80"/>
    </row>
    <row r="7" spans="1:12" ht="22.35" customHeight="1">
      <c r="A7" s="80"/>
      <c r="B7" s="601" t="s">
        <v>93</v>
      </c>
      <c r="C7" s="601"/>
      <c r="D7" s="601"/>
      <c r="E7" s="601"/>
      <c r="F7" s="601"/>
      <c r="G7" s="601"/>
      <c r="H7" s="601"/>
      <c r="I7" s="601"/>
      <c r="J7" s="601"/>
      <c r="K7" s="601"/>
      <c r="L7" s="543"/>
    </row>
    <row r="8" spans="1:12" ht="22.35" customHeight="1">
      <c r="A8" s="80"/>
      <c r="B8" s="601" t="s">
        <v>274</v>
      </c>
      <c r="C8" s="601"/>
      <c r="D8" s="601"/>
      <c r="E8" s="601"/>
      <c r="F8" s="601"/>
      <c r="G8" s="601"/>
      <c r="H8" s="601"/>
      <c r="I8" s="601"/>
      <c r="J8" s="601"/>
      <c r="K8" s="601"/>
      <c r="L8" s="544"/>
    </row>
    <row r="9" spans="1:12" ht="22.35" customHeight="1">
      <c r="A9" s="80"/>
      <c r="B9" s="602" t="s">
        <v>479</v>
      </c>
      <c r="C9" s="602"/>
      <c r="D9" s="602"/>
      <c r="E9" s="602"/>
      <c r="F9" s="602"/>
      <c r="G9" s="602"/>
      <c r="H9" s="602"/>
      <c r="I9" s="602"/>
      <c r="J9" s="602"/>
      <c r="K9" s="602"/>
      <c r="L9" s="544"/>
    </row>
    <row r="10" spans="1:12" ht="14.4" customHeight="1">
      <c r="B10" s="470"/>
      <c r="C10" s="470"/>
      <c r="D10" s="470"/>
      <c r="E10" s="470"/>
      <c r="F10" s="470"/>
      <c r="G10" s="470"/>
      <c r="H10" s="470"/>
      <c r="I10" s="470"/>
      <c r="J10" s="603" t="s">
        <v>480</v>
      </c>
      <c r="K10" s="603"/>
      <c r="L10" s="475"/>
    </row>
    <row r="11" spans="1:12" ht="18" customHeight="1">
      <c r="B11" s="476" t="s">
        <v>275</v>
      </c>
      <c r="C11" s="604" t="s">
        <v>96</v>
      </c>
      <c r="D11" s="604"/>
      <c r="E11" s="604"/>
      <c r="F11" s="604"/>
      <c r="G11" s="604" t="s">
        <v>276</v>
      </c>
      <c r="H11" s="605"/>
      <c r="I11" s="470"/>
      <c r="J11" s="476" t="s">
        <v>277</v>
      </c>
      <c r="K11" s="477" t="s">
        <v>278</v>
      </c>
      <c r="L11" s="475"/>
    </row>
    <row r="12" spans="1:12" ht="15" customHeight="1">
      <c r="B12" s="545">
        <v>1</v>
      </c>
      <c r="C12" s="546" t="s">
        <v>117</v>
      </c>
      <c r="D12" s="547" t="s">
        <v>54</v>
      </c>
      <c r="E12" s="547"/>
      <c r="F12" s="547"/>
      <c r="G12" s="548">
        <v>100</v>
      </c>
      <c r="H12" s="549">
        <v>100</v>
      </c>
      <c r="I12" s="475"/>
      <c r="J12" s="550">
        <v>100</v>
      </c>
      <c r="K12" s="551">
        <v>100</v>
      </c>
      <c r="L12" s="475"/>
    </row>
    <row r="13" spans="1:12" ht="15" customHeight="1">
      <c r="B13" s="552">
        <v>1</v>
      </c>
      <c r="C13" s="553" t="s">
        <v>128</v>
      </c>
      <c r="D13" s="540" t="s">
        <v>49</v>
      </c>
      <c r="E13" s="540"/>
      <c r="F13" s="540"/>
      <c r="G13" s="489">
        <v>100</v>
      </c>
      <c r="H13" s="554">
        <v>100</v>
      </c>
      <c r="I13" s="475"/>
      <c r="J13" s="555">
        <v>100</v>
      </c>
      <c r="K13" s="556">
        <v>100</v>
      </c>
      <c r="L13" s="475"/>
    </row>
    <row r="14" spans="1:12" ht="15" customHeight="1">
      <c r="B14" s="552">
        <v>1</v>
      </c>
      <c r="C14" s="553" t="s">
        <v>147</v>
      </c>
      <c r="D14" s="540" t="s">
        <v>64</v>
      </c>
      <c r="E14" s="540"/>
      <c r="F14" s="540"/>
      <c r="G14" s="489">
        <v>100</v>
      </c>
      <c r="H14" s="554">
        <v>100</v>
      </c>
      <c r="I14" s="475"/>
      <c r="J14" s="555">
        <v>100</v>
      </c>
      <c r="K14" s="556">
        <v>100</v>
      </c>
      <c r="L14" s="475"/>
    </row>
    <row r="15" spans="1:12" ht="15" customHeight="1">
      <c r="B15" s="552">
        <v>1</v>
      </c>
      <c r="C15" s="553" t="s">
        <v>189</v>
      </c>
      <c r="D15" s="540" t="s">
        <v>187</v>
      </c>
      <c r="E15" s="540"/>
      <c r="F15" s="540"/>
      <c r="G15" s="489">
        <v>100</v>
      </c>
      <c r="H15" s="554">
        <v>100</v>
      </c>
      <c r="I15" s="475"/>
      <c r="J15" s="555">
        <v>100</v>
      </c>
      <c r="K15" s="556">
        <v>100</v>
      </c>
      <c r="L15" s="475"/>
    </row>
    <row r="16" spans="1:12" ht="15" customHeight="1">
      <c r="B16" s="552">
        <v>1</v>
      </c>
      <c r="C16" s="553" t="s">
        <v>281</v>
      </c>
      <c r="D16" s="540" t="s">
        <v>237</v>
      </c>
      <c r="E16" s="540"/>
      <c r="F16" s="540"/>
      <c r="G16" s="489">
        <v>100</v>
      </c>
      <c r="H16" s="554">
        <v>100</v>
      </c>
      <c r="I16" s="475"/>
      <c r="J16" s="555">
        <v>100</v>
      </c>
      <c r="K16" s="556">
        <v>100</v>
      </c>
      <c r="L16" s="475"/>
    </row>
    <row r="17" spans="2:12" ht="15" customHeight="1">
      <c r="B17" s="552">
        <v>1</v>
      </c>
      <c r="C17" s="553" t="s">
        <v>235</v>
      </c>
      <c r="D17" s="540" t="s">
        <v>236</v>
      </c>
      <c r="E17" s="540"/>
      <c r="F17" s="540"/>
      <c r="G17" s="489">
        <v>100</v>
      </c>
      <c r="H17" s="554">
        <v>100</v>
      </c>
      <c r="I17" s="475"/>
      <c r="J17" s="555">
        <v>100</v>
      </c>
      <c r="K17" s="556">
        <v>100</v>
      </c>
      <c r="L17" s="475"/>
    </row>
    <row r="18" spans="2:12" ht="15" customHeight="1">
      <c r="B18" s="552">
        <v>7</v>
      </c>
      <c r="C18" s="553" t="s">
        <v>98</v>
      </c>
      <c r="D18" s="540" t="s">
        <v>34</v>
      </c>
      <c r="E18" s="540"/>
      <c r="F18" s="540"/>
      <c r="G18" s="489">
        <v>99.93</v>
      </c>
      <c r="H18" s="554">
        <v>99.93</v>
      </c>
      <c r="I18" s="475"/>
      <c r="J18" s="555">
        <v>99.93</v>
      </c>
      <c r="K18" s="556">
        <v>100</v>
      </c>
      <c r="L18" s="475"/>
    </row>
    <row r="19" spans="2:12" ht="15" customHeight="1">
      <c r="B19" s="552">
        <v>8</v>
      </c>
      <c r="C19" s="553" t="s">
        <v>102</v>
      </c>
      <c r="D19" s="540" t="s">
        <v>38</v>
      </c>
      <c r="E19" s="540"/>
      <c r="F19" s="540"/>
      <c r="G19" s="489">
        <v>99.86</v>
      </c>
      <c r="H19" s="554">
        <v>99.86</v>
      </c>
      <c r="I19" s="475"/>
      <c r="J19" s="555">
        <v>99.86</v>
      </c>
      <c r="K19" s="556">
        <v>100</v>
      </c>
      <c r="L19" s="475"/>
    </row>
    <row r="20" spans="2:12" ht="15" customHeight="1">
      <c r="B20" s="552">
        <v>9</v>
      </c>
      <c r="C20" s="553" t="s">
        <v>137</v>
      </c>
      <c r="D20" s="540" t="s">
        <v>55</v>
      </c>
      <c r="E20" s="540"/>
      <c r="F20" s="540"/>
      <c r="G20" s="489">
        <v>99.71</v>
      </c>
      <c r="H20" s="554">
        <v>99.71</v>
      </c>
      <c r="I20" s="475"/>
      <c r="J20" s="555">
        <v>99.71</v>
      </c>
      <c r="K20" s="556">
        <v>100</v>
      </c>
      <c r="L20" s="475"/>
    </row>
    <row r="21" spans="2:12" ht="15" customHeight="1">
      <c r="B21" s="552">
        <v>10</v>
      </c>
      <c r="C21" s="553" t="s">
        <v>112</v>
      </c>
      <c r="D21" s="540" t="s">
        <v>67</v>
      </c>
      <c r="E21" s="540"/>
      <c r="F21" s="540"/>
      <c r="G21" s="489">
        <v>99.61</v>
      </c>
      <c r="H21" s="554">
        <v>99.61</v>
      </c>
      <c r="I21" s="475"/>
      <c r="J21" s="555">
        <v>99.61</v>
      </c>
      <c r="K21" s="556">
        <v>100</v>
      </c>
      <c r="L21" s="475"/>
    </row>
    <row r="22" spans="2:12" ht="15" customHeight="1">
      <c r="B22" s="552">
        <v>11</v>
      </c>
      <c r="C22" s="553" t="s">
        <v>120</v>
      </c>
      <c r="D22" s="540" t="s">
        <v>47</v>
      </c>
      <c r="E22" s="540"/>
      <c r="F22" s="540"/>
      <c r="G22" s="489">
        <v>99.56</v>
      </c>
      <c r="H22" s="554">
        <v>99.56</v>
      </c>
      <c r="I22" s="475"/>
      <c r="J22" s="555">
        <v>99.56</v>
      </c>
      <c r="K22" s="556">
        <v>100</v>
      </c>
      <c r="L22" s="475"/>
    </row>
    <row r="23" spans="2:12" ht="15" customHeight="1">
      <c r="B23" s="552">
        <v>12</v>
      </c>
      <c r="C23" s="553" t="s">
        <v>145</v>
      </c>
      <c r="D23" s="540" t="s">
        <v>42</v>
      </c>
      <c r="E23" s="540"/>
      <c r="F23" s="540"/>
      <c r="G23" s="489">
        <v>99.52</v>
      </c>
      <c r="H23" s="554">
        <v>99.52</v>
      </c>
      <c r="I23" s="475"/>
      <c r="J23" s="555">
        <v>99.52</v>
      </c>
      <c r="K23" s="556">
        <v>100</v>
      </c>
      <c r="L23" s="475"/>
    </row>
    <row r="24" spans="2:12" ht="15" customHeight="1">
      <c r="B24" s="552">
        <v>13</v>
      </c>
      <c r="C24" s="553" t="s">
        <v>115</v>
      </c>
      <c r="D24" s="540" t="s">
        <v>74</v>
      </c>
      <c r="E24" s="540"/>
      <c r="F24" s="540"/>
      <c r="G24" s="489">
        <v>99.43</v>
      </c>
      <c r="H24" s="554">
        <v>99.43</v>
      </c>
      <c r="I24" s="475"/>
      <c r="J24" s="555">
        <v>99.43</v>
      </c>
      <c r="K24" s="556">
        <v>100</v>
      </c>
      <c r="L24" s="475"/>
    </row>
    <row r="25" spans="2:12" ht="15" customHeight="1">
      <c r="B25" s="552">
        <v>14</v>
      </c>
      <c r="C25" s="553" t="s">
        <v>133</v>
      </c>
      <c r="D25" s="540" t="s">
        <v>43</v>
      </c>
      <c r="E25" s="540"/>
      <c r="F25" s="540"/>
      <c r="G25" s="489">
        <v>99.43</v>
      </c>
      <c r="H25" s="554">
        <v>99.43</v>
      </c>
      <c r="I25" s="475"/>
      <c r="J25" s="555">
        <v>99.43</v>
      </c>
      <c r="K25" s="556">
        <v>100</v>
      </c>
      <c r="L25" s="475"/>
    </row>
    <row r="26" spans="2:12" ht="15" customHeight="1">
      <c r="B26" s="552">
        <v>15</v>
      </c>
      <c r="C26" s="553" t="s">
        <v>135</v>
      </c>
      <c r="D26" s="540" t="s">
        <v>56</v>
      </c>
      <c r="E26" s="540"/>
      <c r="F26" s="540"/>
      <c r="G26" s="489">
        <v>99.32</v>
      </c>
      <c r="H26" s="554">
        <v>99.32</v>
      </c>
      <c r="I26" s="475"/>
      <c r="J26" s="555">
        <v>99.32</v>
      </c>
      <c r="K26" s="556">
        <v>100</v>
      </c>
      <c r="L26" s="478"/>
    </row>
    <row r="27" spans="2:12" ht="15" customHeight="1">
      <c r="B27" s="552">
        <v>16</v>
      </c>
      <c r="C27" s="553" t="s">
        <v>116</v>
      </c>
      <c r="D27" s="540" t="s">
        <v>279</v>
      </c>
      <c r="E27" s="540"/>
      <c r="F27" s="540"/>
      <c r="G27" s="489">
        <v>99.01</v>
      </c>
      <c r="H27" s="554">
        <v>99.01</v>
      </c>
      <c r="I27" s="475"/>
      <c r="J27" s="555">
        <v>99.01</v>
      </c>
      <c r="K27" s="556">
        <v>100</v>
      </c>
    </row>
    <row r="28" spans="2:12" ht="15" customHeight="1">
      <c r="B28" s="552">
        <v>17</v>
      </c>
      <c r="C28" s="553" t="s">
        <v>121</v>
      </c>
      <c r="D28" s="540" t="s">
        <v>52</v>
      </c>
      <c r="E28" s="540"/>
      <c r="F28" s="540"/>
      <c r="G28" s="489">
        <v>98.97</v>
      </c>
      <c r="H28" s="554">
        <v>98.97</v>
      </c>
      <c r="I28" s="475"/>
      <c r="J28" s="555">
        <v>98.97</v>
      </c>
      <c r="K28" s="556">
        <v>100</v>
      </c>
      <c r="L28" s="475"/>
    </row>
    <row r="29" spans="2:12" ht="15" customHeight="1">
      <c r="B29" s="552">
        <v>18</v>
      </c>
      <c r="C29" s="553" t="s">
        <v>141</v>
      </c>
      <c r="D29" s="540" t="s">
        <v>58</v>
      </c>
      <c r="E29" s="540"/>
      <c r="F29" s="540"/>
      <c r="G29" s="489">
        <v>98.96</v>
      </c>
      <c r="H29" s="554">
        <v>98.96</v>
      </c>
      <c r="I29" s="475"/>
      <c r="J29" s="555">
        <v>98.96</v>
      </c>
      <c r="K29" s="556">
        <v>100</v>
      </c>
      <c r="L29" s="475"/>
    </row>
    <row r="30" spans="2:12" ht="15" customHeight="1">
      <c r="B30" s="552">
        <v>19</v>
      </c>
      <c r="C30" s="553" t="s">
        <v>130</v>
      </c>
      <c r="D30" s="540" t="s">
        <v>75</v>
      </c>
      <c r="E30" s="540"/>
      <c r="F30" s="540"/>
      <c r="G30" s="489">
        <v>98.84</v>
      </c>
      <c r="H30" s="554">
        <v>98.84</v>
      </c>
      <c r="I30" s="475"/>
      <c r="J30" s="555">
        <v>98.84</v>
      </c>
      <c r="K30" s="556">
        <v>100</v>
      </c>
      <c r="L30" s="475"/>
    </row>
    <row r="31" spans="2:12" ht="15" customHeight="1">
      <c r="B31" s="552">
        <v>20</v>
      </c>
      <c r="C31" s="553" t="s">
        <v>142</v>
      </c>
      <c r="D31" s="540" t="s">
        <v>70</v>
      </c>
      <c r="E31" s="540"/>
      <c r="F31" s="540"/>
      <c r="G31" s="489">
        <v>98.53</v>
      </c>
      <c r="H31" s="554">
        <v>98.53</v>
      </c>
      <c r="I31" s="475"/>
      <c r="J31" s="555">
        <v>98.53</v>
      </c>
      <c r="K31" s="556">
        <v>100</v>
      </c>
      <c r="L31" s="475"/>
    </row>
    <row r="32" spans="2:12" ht="15" customHeight="1">
      <c r="B32" s="552">
        <v>21</v>
      </c>
      <c r="C32" s="553" t="s">
        <v>108</v>
      </c>
      <c r="D32" s="540" t="s">
        <v>46</v>
      </c>
      <c r="E32" s="540"/>
      <c r="F32" s="540"/>
      <c r="G32" s="489">
        <v>98.26</v>
      </c>
      <c r="H32" s="554">
        <v>98.26</v>
      </c>
      <c r="I32" s="475"/>
      <c r="J32" s="555">
        <v>98.26</v>
      </c>
      <c r="K32" s="556">
        <v>100</v>
      </c>
    </row>
    <row r="33" spans="2:12" ht="15" customHeight="1">
      <c r="B33" s="552">
        <v>22</v>
      </c>
      <c r="C33" s="553" t="s">
        <v>134</v>
      </c>
      <c r="D33" s="540" t="s">
        <v>69</v>
      </c>
      <c r="E33" s="540"/>
      <c r="F33" s="540"/>
      <c r="G33" s="489">
        <v>98.19</v>
      </c>
      <c r="H33" s="554">
        <v>98.19</v>
      </c>
      <c r="I33" s="475"/>
      <c r="J33" s="555">
        <v>98.19</v>
      </c>
      <c r="K33" s="556">
        <v>100</v>
      </c>
    </row>
    <row r="34" spans="2:12" ht="15" customHeight="1">
      <c r="B34" s="552">
        <v>23</v>
      </c>
      <c r="C34" s="553" t="s">
        <v>148</v>
      </c>
      <c r="D34" s="540" t="s">
        <v>50</v>
      </c>
      <c r="E34" s="540"/>
      <c r="F34" s="540"/>
      <c r="G34" s="489">
        <v>97.99</v>
      </c>
      <c r="H34" s="554">
        <v>97.99</v>
      </c>
      <c r="I34" s="475"/>
      <c r="J34" s="555">
        <v>97.99</v>
      </c>
      <c r="K34" s="556">
        <v>100</v>
      </c>
      <c r="L34" s="478"/>
    </row>
    <row r="35" spans="2:12" ht="15" customHeight="1">
      <c r="B35" s="552">
        <v>24</v>
      </c>
      <c r="C35" s="553" t="s">
        <v>110</v>
      </c>
      <c r="D35" s="540" t="s">
        <v>44</v>
      </c>
      <c r="E35" s="540"/>
      <c r="F35" s="540"/>
      <c r="G35" s="489">
        <v>97.83</v>
      </c>
      <c r="H35" s="554">
        <v>97.83</v>
      </c>
      <c r="I35" s="475"/>
      <c r="J35" s="555">
        <v>97.83</v>
      </c>
      <c r="K35" s="556">
        <v>100</v>
      </c>
    </row>
    <row r="36" spans="2:12" ht="15" customHeight="1">
      <c r="B36" s="552">
        <v>25</v>
      </c>
      <c r="C36" s="553" t="s">
        <v>111</v>
      </c>
      <c r="D36" s="540" t="s">
        <v>41</v>
      </c>
      <c r="E36" s="540"/>
      <c r="F36" s="540"/>
      <c r="G36" s="489">
        <v>97.65</v>
      </c>
      <c r="H36" s="554">
        <v>97.65</v>
      </c>
      <c r="I36" s="475"/>
      <c r="J36" s="555">
        <v>97.65</v>
      </c>
      <c r="K36" s="556">
        <v>100</v>
      </c>
      <c r="L36" s="475"/>
    </row>
    <row r="37" spans="2:12" ht="15" customHeight="1">
      <c r="B37" s="552">
        <v>26</v>
      </c>
      <c r="C37" s="553" t="s">
        <v>139</v>
      </c>
      <c r="D37" s="540" t="s">
        <v>140</v>
      </c>
      <c r="E37" s="540"/>
      <c r="F37" s="540"/>
      <c r="G37" s="489">
        <v>97.47</v>
      </c>
      <c r="H37" s="554">
        <v>97.47</v>
      </c>
      <c r="I37" s="475"/>
      <c r="J37" s="555">
        <v>97.47</v>
      </c>
      <c r="K37" s="556">
        <v>100</v>
      </c>
      <c r="L37" s="475"/>
    </row>
    <row r="38" spans="2:12" ht="15" customHeight="1">
      <c r="B38" s="552">
        <v>27</v>
      </c>
      <c r="C38" s="553" t="s">
        <v>143</v>
      </c>
      <c r="D38" s="540" t="s">
        <v>73</v>
      </c>
      <c r="E38" s="540"/>
      <c r="F38" s="540"/>
      <c r="G38" s="489">
        <v>97.32</v>
      </c>
      <c r="H38" s="554">
        <v>97.32</v>
      </c>
      <c r="I38" s="475"/>
      <c r="J38" s="555">
        <v>97.32</v>
      </c>
      <c r="K38" s="556">
        <v>100</v>
      </c>
      <c r="L38" s="475"/>
    </row>
    <row r="39" spans="2:12" ht="15" customHeight="1">
      <c r="B39" s="552">
        <v>28</v>
      </c>
      <c r="C39" s="553" t="s">
        <v>125</v>
      </c>
      <c r="D39" s="540" t="s">
        <v>126</v>
      </c>
      <c r="E39" s="540"/>
      <c r="F39" s="540"/>
      <c r="G39" s="489">
        <v>97.3</v>
      </c>
      <c r="H39" s="554">
        <v>97.3</v>
      </c>
      <c r="I39" s="475"/>
      <c r="J39" s="555">
        <v>97.3</v>
      </c>
      <c r="K39" s="556">
        <v>100</v>
      </c>
      <c r="L39" s="475"/>
    </row>
    <row r="40" spans="2:12" ht="15" customHeight="1">
      <c r="B40" s="552">
        <v>29</v>
      </c>
      <c r="C40" s="553" t="s">
        <v>106</v>
      </c>
      <c r="D40" s="540" t="s">
        <v>45</v>
      </c>
      <c r="E40" s="540"/>
      <c r="F40" s="540"/>
      <c r="G40" s="489">
        <v>96.93</v>
      </c>
      <c r="H40" s="554">
        <v>96.93</v>
      </c>
      <c r="I40" s="475"/>
      <c r="J40" s="555">
        <v>96.93</v>
      </c>
      <c r="K40" s="556">
        <v>100</v>
      </c>
      <c r="L40" s="478"/>
    </row>
    <row r="41" spans="2:12" ht="15" customHeight="1">
      <c r="B41" s="552">
        <v>30</v>
      </c>
      <c r="C41" s="553" t="s">
        <v>103</v>
      </c>
      <c r="D41" s="540" t="s">
        <v>59</v>
      </c>
      <c r="E41" s="540"/>
      <c r="F41" s="540"/>
      <c r="G41" s="489">
        <v>96.87</v>
      </c>
      <c r="H41" s="554">
        <v>96.87</v>
      </c>
      <c r="I41" s="475"/>
      <c r="J41" s="555">
        <v>96.87</v>
      </c>
      <c r="K41" s="556">
        <v>100</v>
      </c>
    </row>
    <row r="42" spans="2:12" ht="15" customHeight="1">
      <c r="B42" s="552">
        <v>31</v>
      </c>
      <c r="C42" s="553" t="s">
        <v>105</v>
      </c>
      <c r="D42" s="540" t="s">
        <v>72</v>
      </c>
      <c r="E42" s="540"/>
      <c r="F42" s="540"/>
      <c r="G42" s="489">
        <v>96.8</v>
      </c>
      <c r="H42" s="554">
        <v>96.8</v>
      </c>
      <c r="I42" s="475"/>
      <c r="J42" s="555">
        <v>96.8</v>
      </c>
      <c r="K42" s="556">
        <v>100</v>
      </c>
      <c r="L42" s="475"/>
    </row>
    <row r="43" spans="2:12" ht="15" customHeight="1">
      <c r="B43" s="552">
        <v>32</v>
      </c>
      <c r="C43" s="553" t="s">
        <v>146</v>
      </c>
      <c r="D43" s="540" t="s">
        <v>39</v>
      </c>
      <c r="E43" s="540"/>
      <c r="F43" s="540"/>
      <c r="G43" s="489">
        <v>96.77</v>
      </c>
      <c r="H43" s="554">
        <v>96.77</v>
      </c>
      <c r="I43" s="475"/>
      <c r="J43" s="555">
        <v>96.77</v>
      </c>
      <c r="K43" s="556">
        <v>100</v>
      </c>
      <c r="L43" s="475"/>
    </row>
    <row r="44" spans="2:12" ht="15" customHeight="1">
      <c r="B44" s="552">
        <v>33</v>
      </c>
      <c r="C44" s="553" t="s">
        <v>114</v>
      </c>
      <c r="D44" s="540" t="s">
        <v>66</v>
      </c>
      <c r="E44" s="540"/>
      <c r="F44" s="540"/>
      <c r="G44" s="489">
        <v>96.67</v>
      </c>
      <c r="H44" s="554">
        <v>96.67</v>
      </c>
      <c r="I44" s="475"/>
      <c r="J44" s="555">
        <v>96.67</v>
      </c>
      <c r="K44" s="556">
        <v>100</v>
      </c>
      <c r="L44" s="475"/>
    </row>
    <row r="45" spans="2:12" ht="15" customHeight="1">
      <c r="B45" s="552">
        <v>34</v>
      </c>
      <c r="C45" s="553" t="s">
        <v>144</v>
      </c>
      <c r="D45" s="540" t="s">
        <v>65</v>
      </c>
      <c r="E45" s="540"/>
      <c r="F45" s="540"/>
      <c r="G45" s="489">
        <v>96.62</v>
      </c>
      <c r="H45" s="554">
        <v>96.62</v>
      </c>
      <c r="I45" s="475"/>
      <c r="J45" s="555">
        <v>96.62</v>
      </c>
      <c r="K45" s="556">
        <v>100</v>
      </c>
    </row>
    <row r="46" spans="2:12" ht="15" customHeight="1">
      <c r="B46" s="552">
        <v>35</v>
      </c>
      <c r="C46" s="553" t="s">
        <v>136</v>
      </c>
      <c r="D46" s="540" t="s">
        <v>60</v>
      </c>
      <c r="E46" s="540"/>
      <c r="F46" s="540"/>
      <c r="G46" s="489">
        <v>96.28</v>
      </c>
      <c r="H46" s="554">
        <v>96.28</v>
      </c>
      <c r="I46" s="475"/>
      <c r="J46" s="555">
        <v>96.28</v>
      </c>
      <c r="K46" s="556">
        <v>100</v>
      </c>
    </row>
    <row r="47" spans="2:12" ht="15" customHeight="1">
      <c r="B47" s="552">
        <v>36</v>
      </c>
      <c r="C47" s="553" t="s">
        <v>118</v>
      </c>
      <c r="D47" s="540" t="s">
        <v>36</v>
      </c>
      <c r="E47" s="540"/>
      <c r="F47" s="540"/>
      <c r="G47" s="489">
        <v>96.12</v>
      </c>
      <c r="H47" s="554">
        <v>96.12</v>
      </c>
      <c r="I47" s="475"/>
      <c r="J47" s="555">
        <v>96.12</v>
      </c>
      <c r="K47" s="556">
        <v>100</v>
      </c>
      <c r="L47" s="479"/>
    </row>
    <row r="48" spans="2:12" ht="15" customHeight="1">
      <c r="B48" s="552">
        <v>37</v>
      </c>
      <c r="C48" s="553" t="s">
        <v>101</v>
      </c>
      <c r="D48" s="540" t="s">
        <v>57</v>
      </c>
      <c r="E48" s="540"/>
      <c r="F48" s="540"/>
      <c r="G48" s="489">
        <v>95.68</v>
      </c>
      <c r="H48" s="554">
        <v>95.68</v>
      </c>
      <c r="I48" s="475"/>
      <c r="J48" s="555">
        <v>95.68</v>
      </c>
      <c r="K48" s="556">
        <v>100</v>
      </c>
    </row>
    <row r="49" spans="2:12" ht="15" customHeight="1">
      <c r="B49" s="552">
        <v>38</v>
      </c>
      <c r="C49" s="553" t="s">
        <v>123</v>
      </c>
      <c r="D49" s="540" t="s">
        <v>31</v>
      </c>
      <c r="E49" s="540"/>
      <c r="F49" s="540"/>
      <c r="G49" s="489">
        <v>95.62</v>
      </c>
      <c r="H49" s="554">
        <v>95.62</v>
      </c>
      <c r="I49" s="475"/>
      <c r="J49" s="555">
        <v>95.62</v>
      </c>
      <c r="K49" s="556">
        <v>100</v>
      </c>
    </row>
    <row r="50" spans="2:12" ht="15" customHeight="1">
      <c r="B50" s="552">
        <v>39</v>
      </c>
      <c r="C50" s="553" t="s">
        <v>122</v>
      </c>
      <c r="D50" s="540" t="s">
        <v>68</v>
      </c>
      <c r="E50" s="540"/>
      <c r="F50" s="540"/>
      <c r="G50" s="489">
        <v>95.16</v>
      </c>
      <c r="H50" s="554">
        <v>95.16</v>
      </c>
      <c r="I50" s="475"/>
      <c r="J50" s="555">
        <v>95.16</v>
      </c>
      <c r="K50" s="556">
        <v>100</v>
      </c>
    </row>
    <row r="51" spans="2:12" ht="15" customHeight="1">
      <c r="B51" s="552">
        <v>40</v>
      </c>
      <c r="C51" s="553" t="s">
        <v>99</v>
      </c>
      <c r="D51" s="540" t="s">
        <v>48</v>
      </c>
      <c r="E51" s="540"/>
      <c r="F51" s="540"/>
      <c r="G51" s="489">
        <v>95.15</v>
      </c>
      <c r="H51" s="554">
        <v>95.15</v>
      </c>
      <c r="I51" s="475"/>
      <c r="J51" s="555">
        <v>95.15</v>
      </c>
      <c r="K51" s="556">
        <v>100</v>
      </c>
    </row>
    <row r="52" spans="2:12" ht="15" customHeight="1">
      <c r="B52" s="552">
        <v>41</v>
      </c>
      <c r="C52" s="553" t="s">
        <v>127</v>
      </c>
      <c r="D52" s="540" t="s">
        <v>280</v>
      </c>
      <c r="E52" s="540"/>
      <c r="F52" s="540"/>
      <c r="G52" s="489">
        <v>95.04</v>
      </c>
      <c r="H52" s="554">
        <v>95.04</v>
      </c>
      <c r="I52" s="475"/>
      <c r="J52" s="555">
        <v>95.04</v>
      </c>
      <c r="K52" s="556">
        <v>100</v>
      </c>
    </row>
    <row r="53" spans="2:12" ht="15" customHeight="1">
      <c r="B53" s="552">
        <v>42</v>
      </c>
      <c r="C53" s="553" t="s">
        <v>104</v>
      </c>
      <c r="D53" s="540" t="s">
        <v>35</v>
      </c>
      <c r="E53" s="540"/>
      <c r="F53" s="540"/>
      <c r="G53" s="489">
        <v>94.9</v>
      </c>
      <c r="H53" s="554">
        <v>94.9</v>
      </c>
      <c r="I53" s="475"/>
      <c r="J53" s="555">
        <v>94.9</v>
      </c>
      <c r="K53" s="556">
        <v>100</v>
      </c>
    </row>
    <row r="54" spans="2:12" ht="15" customHeight="1">
      <c r="B54" s="552">
        <v>43</v>
      </c>
      <c r="C54" s="553" t="s">
        <v>113</v>
      </c>
      <c r="D54" s="540" t="s">
        <v>63</v>
      </c>
      <c r="E54" s="540"/>
      <c r="F54" s="540"/>
      <c r="G54" s="489">
        <v>94.57</v>
      </c>
      <c r="H54" s="554">
        <v>94.57</v>
      </c>
      <c r="I54" s="475"/>
      <c r="J54" s="555">
        <v>94.57</v>
      </c>
      <c r="K54" s="556">
        <v>100</v>
      </c>
    </row>
    <row r="55" spans="2:12" ht="15" customHeight="1">
      <c r="B55" s="552">
        <v>44</v>
      </c>
      <c r="C55" s="553" t="s">
        <v>109</v>
      </c>
      <c r="D55" s="540" t="s">
        <v>32</v>
      </c>
      <c r="E55" s="540"/>
      <c r="F55" s="540"/>
      <c r="G55" s="489">
        <v>93.49</v>
      </c>
      <c r="H55" s="554">
        <v>93.49</v>
      </c>
      <c r="I55" s="475"/>
      <c r="J55" s="555">
        <v>93.49</v>
      </c>
      <c r="K55" s="556">
        <v>100</v>
      </c>
    </row>
    <row r="56" spans="2:12" ht="15" customHeight="1">
      <c r="B56" s="552">
        <v>45</v>
      </c>
      <c r="C56" s="553" t="s">
        <v>131</v>
      </c>
      <c r="D56" s="540" t="s">
        <v>51</v>
      </c>
      <c r="E56" s="540"/>
      <c r="F56" s="540"/>
      <c r="G56" s="489">
        <v>92.76</v>
      </c>
      <c r="H56" s="554">
        <v>92.76</v>
      </c>
      <c r="I56" s="475"/>
      <c r="J56" s="555">
        <v>92.76</v>
      </c>
      <c r="K56" s="556">
        <v>100</v>
      </c>
    </row>
    <row r="57" spans="2:12" ht="15" customHeight="1">
      <c r="B57" s="552">
        <v>46</v>
      </c>
      <c r="C57" s="553" t="s">
        <v>129</v>
      </c>
      <c r="D57" s="540" t="s">
        <v>53</v>
      </c>
      <c r="E57" s="540"/>
      <c r="F57" s="540"/>
      <c r="G57" s="489">
        <v>91.5</v>
      </c>
      <c r="H57" s="554">
        <v>91.5</v>
      </c>
      <c r="I57" s="475"/>
      <c r="J57" s="555">
        <v>91.5</v>
      </c>
      <c r="K57" s="556">
        <v>100</v>
      </c>
    </row>
    <row r="58" spans="2:12" ht="15" customHeight="1">
      <c r="B58" s="552">
        <v>47</v>
      </c>
      <c r="C58" s="553" t="s">
        <v>132</v>
      </c>
      <c r="D58" s="540" t="s">
        <v>37</v>
      </c>
      <c r="E58" s="540"/>
      <c r="F58" s="540"/>
      <c r="G58" s="489">
        <v>90.46</v>
      </c>
      <c r="H58" s="554">
        <v>90.46</v>
      </c>
      <c r="I58" s="475"/>
      <c r="J58" s="555">
        <v>90.46</v>
      </c>
      <c r="K58" s="556">
        <v>100</v>
      </c>
    </row>
    <row r="59" spans="2:12" ht="15" customHeight="1">
      <c r="B59" s="552">
        <v>48</v>
      </c>
      <c r="C59" s="553" t="s">
        <v>100</v>
      </c>
      <c r="D59" s="540" t="s">
        <v>71</v>
      </c>
      <c r="E59" s="540"/>
      <c r="F59" s="540"/>
      <c r="G59" s="489">
        <v>90.2</v>
      </c>
      <c r="H59" s="554">
        <v>90.2</v>
      </c>
      <c r="I59" s="475"/>
      <c r="J59" s="555">
        <v>90.2</v>
      </c>
      <c r="K59" s="556">
        <v>100</v>
      </c>
    </row>
    <row r="60" spans="2:12" ht="15" customHeight="1">
      <c r="B60" s="552">
        <v>49</v>
      </c>
      <c r="C60" s="553" t="s">
        <v>119</v>
      </c>
      <c r="D60" s="540" t="s">
        <v>481</v>
      </c>
      <c r="E60" s="540"/>
      <c r="F60" s="540"/>
      <c r="G60" s="489">
        <v>88.76</v>
      </c>
      <c r="H60" s="554">
        <v>88.76</v>
      </c>
      <c r="I60" s="475"/>
      <c r="J60" s="555">
        <v>88.76</v>
      </c>
      <c r="K60" s="556">
        <v>100</v>
      </c>
    </row>
    <row r="61" spans="2:12" ht="15" customHeight="1">
      <c r="B61" s="552">
        <v>50</v>
      </c>
      <c r="C61" s="553" t="s">
        <v>107</v>
      </c>
      <c r="D61" s="540" t="s">
        <v>62</v>
      </c>
      <c r="E61" s="540"/>
      <c r="F61" s="540"/>
      <c r="G61" s="489">
        <v>87.81</v>
      </c>
      <c r="H61" s="554">
        <v>87.81</v>
      </c>
      <c r="I61" s="475"/>
      <c r="J61" s="555">
        <v>87.81</v>
      </c>
      <c r="K61" s="556">
        <v>100</v>
      </c>
    </row>
    <row r="62" spans="2:12" ht="15" customHeight="1">
      <c r="B62" s="552">
        <v>51</v>
      </c>
      <c r="C62" s="553" t="s">
        <v>138</v>
      </c>
      <c r="D62" s="540" t="s">
        <v>40</v>
      </c>
      <c r="E62" s="540"/>
      <c r="F62" s="540"/>
      <c r="G62" s="489">
        <v>87.2</v>
      </c>
      <c r="H62" s="554">
        <v>87.2</v>
      </c>
      <c r="I62" s="475"/>
      <c r="J62" s="555">
        <v>87.2</v>
      </c>
      <c r="K62" s="556">
        <v>100</v>
      </c>
    </row>
    <row r="63" spans="2:12" ht="15" customHeight="1">
      <c r="B63" s="557">
        <v>52</v>
      </c>
      <c r="C63" s="558" t="s">
        <v>124</v>
      </c>
      <c r="D63" s="541" t="s">
        <v>61</v>
      </c>
      <c r="E63" s="541"/>
      <c r="F63" s="541"/>
      <c r="G63" s="495">
        <v>76.88</v>
      </c>
      <c r="H63" s="559">
        <v>76.88</v>
      </c>
      <c r="I63" s="475"/>
      <c r="J63" s="560">
        <v>76.88</v>
      </c>
      <c r="K63" s="561">
        <v>100</v>
      </c>
      <c r="L63" s="471"/>
    </row>
    <row r="64" spans="2:12" ht="15.6">
      <c r="B64" s="480" t="s">
        <v>282</v>
      </c>
      <c r="C64" s="481" t="s">
        <v>282</v>
      </c>
      <c r="D64" s="599" t="s">
        <v>282</v>
      </c>
      <c r="E64" s="600"/>
      <c r="F64" s="600"/>
      <c r="G64" s="562" t="s">
        <v>282</v>
      </c>
      <c r="H64" s="562" t="s">
        <v>282</v>
      </c>
      <c r="I64" s="482"/>
      <c r="J64" s="563" t="s">
        <v>282</v>
      </c>
      <c r="K64" s="563" t="s">
        <v>282</v>
      </c>
    </row>
    <row r="65" spans="2:11" ht="15" hidden="1" customHeight="1">
      <c r="B65" s="480" t="s">
        <v>282</v>
      </c>
      <c r="C65" s="481" t="s">
        <v>282</v>
      </c>
      <c r="D65" s="599" t="s">
        <v>282</v>
      </c>
      <c r="E65" s="600"/>
      <c r="F65" s="600"/>
      <c r="G65" s="562" t="s">
        <v>282</v>
      </c>
      <c r="H65" s="562" t="s">
        <v>282</v>
      </c>
      <c r="I65" s="482"/>
      <c r="J65" s="563" t="s">
        <v>282</v>
      </c>
      <c r="K65" s="563" t="s">
        <v>282</v>
      </c>
    </row>
    <row r="66" spans="2:11" ht="15" hidden="1" customHeight="1">
      <c r="B66" s="480" t="s">
        <v>282</v>
      </c>
      <c r="C66" s="481" t="s">
        <v>282</v>
      </c>
      <c r="D66" s="599" t="s">
        <v>282</v>
      </c>
      <c r="E66" s="600"/>
      <c r="F66" s="600"/>
      <c r="G66" s="562" t="s">
        <v>282</v>
      </c>
      <c r="H66" s="562" t="s">
        <v>282</v>
      </c>
      <c r="I66" s="482"/>
      <c r="J66" s="563" t="s">
        <v>282</v>
      </c>
      <c r="K66" s="563" t="s">
        <v>282</v>
      </c>
    </row>
    <row r="67" spans="2:11" ht="15.6" hidden="1">
      <c r="B67" s="480" t="s">
        <v>282</v>
      </c>
      <c r="C67" s="481" t="s">
        <v>282</v>
      </c>
      <c r="D67" s="599" t="s">
        <v>282</v>
      </c>
      <c r="E67" s="600"/>
      <c r="F67" s="600"/>
      <c r="G67" s="562" t="s">
        <v>282</v>
      </c>
      <c r="H67" s="562" t="s">
        <v>282</v>
      </c>
      <c r="I67" s="482"/>
      <c r="J67" s="563" t="s">
        <v>282</v>
      </c>
      <c r="K67" s="563" t="s">
        <v>282</v>
      </c>
    </row>
    <row r="68" spans="2:11" ht="15.6" hidden="1">
      <c r="B68" s="480" t="s">
        <v>282</v>
      </c>
      <c r="C68" s="481" t="s">
        <v>282</v>
      </c>
      <c r="D68" s="599" t="s">
        <v>282</v>
      </c>
      <c r="E68" s="600"/>
      <c r="F68" s="600"/>
      <c r="G68" s="562" t="s">
        <v>282</v>
      </c>
      <c r="H68" s="562" t="s">
        <v>282</v>
      </c>
      <c r="I68" s="482"/>
      <c r="J68" s="563" t="s">
        <v>282</v>
      </c>
      <c r="K68" s="563" t="s">
        <v>282</v>
      </c>
    </row>
    <row r="69" spans="2:11" ht="15.6" hidden="1">
      <c r="B69" s="480" t="s">
        <v>282</v>
      </c>
      <c r="C69" s="481" t="s">
        <v>282</v>
      </c>
      <c r="D69" s="599" t="s">
        <v>282</v>
      </c>
      <c r="E69" s="600"/>
      <c r="F69" s="600"/>
      <c r="G69" s="562" t="s">
        <v>282</v>
      </c>
      <c r="H69" s="562" t="s">
        <v>282</v>
      </c>
      <c r="I69" s="482"/>
      <c r="J69" s="563" t="s">
        <v>282</v>
      </c>
      <c r="K69" s="563" t="s">
        <v>282</v>
      </c>
    </row>
    <row r="70" spans="2:11" ht="15.6" hidden="1">
      <c r="B70" s="480" t="s">
        <v>282</v>
      </c>
      <c r="C70" s="481" t="s">
        <v>282</v>
      </c>
      <c r="D70" s="599" t="s">
        <v>282</v>
      </c>
      <c r="E70" s="600"/>
      <c r="F70" s="600"/>
      <c r="G70" s="562" t="s">
        <v>282</v>
      </c>
      <c r="H70" s="562" t="s">
        <v>282</v>
      </c>
      <c r="I70" s="482"/>
      <c r="J70" s="563" t="s">
        <v>282</v>
      </c>
      <c r="K70" s="563" t="s">
        <v>282</v>
      </c>
    </row>
    <row r="71" spans="2:11" ht="15.6" hidden="1">
      <c r="B71" s="480" t="s">
        <v>282</v>
      </c>
      <c r="C71" s="481" t="s">
        <v>282</v>
      </c>
      <c r="D71" s="599" t="s">
        <v>282</v>
      </c>
      <c r="E71" s="600"/>
      <c r="F71" s="600"/>
      <c r="G71" s="562" t="s">
        <v>282</v>
      </c>
      <c r="H71" s="562" t="s">
        <v>282</v>
      </c>
      <c r="I71" s="482"/>
      <c r="J71" s="563" t="s">
        <v>282</v>
      </c>
      <c r="K71" s="563" t="s">
        <v>282</v>
      </c>
    </row>
    <row r="72" spans="2:11" ht="15.6" hidden="1">
      <c r="B72" s="480" t="s">
        <v>282</v>
      </c>
      <c r="C72" s="481" t="s">
        <v>282</v>
      </c>
      <c r="D72" s="599" t="s">
        <v>282</v>
      </c>
      <c r="E72" s="600"/>
      <c r="F72" s="600"/>
      <c r="G72" s="562" t="s">
        <v>282</v>
      </c>
      <c r="H72" s="562" t="s">
        <v>282</v>
      </c>
      <c r="I72" s="482"/>
      <c r="J72" s="563" t="s">
        <v>282</v>
      </c>
      <c r="K72" s="563" t="s">
        <v>282</v>
      </c>
    </row>
    <row r="73" spans="2:11" ht="15.6" hidden="1">
      <c r="B73" s="480" t="s">
        <v>282</v>
      </c>
      <c r="C73" s="481" t="s">
        <v>282</v>
      </c>
      <c r="D73" s="599" t="s">
        <v>282</v>
      </c>
      <c r="E73" s="600"/>
      <c r="F73" s="600"/>
      <c r="G73" s="562" t="s">
        <v>282</v>
      </c>
      <c r="H73" s="562" t="s">
        <v>282</v>
      </c>
      <c r="I73" s="482"/>
      <c r="J73" s="563" t="s">
        <v>282</v>
      </c>
      <c r="K73" s="563" t="s">
        <v>282</v>
      </c>
    </row>
    <row r="74" spans="2:11" ht="15.6" hidden="1">
      <c r="B74" s="480" t="s">
        <v>282</v>
      </c>
      <c r="C74" s="481" t="s">
        <v>282</v>
      </c>
      <c r="D74" s="599" t="s">
        <v>282</v>
      </c>
      <c r="E74" s="600"/>
      <c r="F74" s="600"/>
      <c r="G74" s="562" t="s">
        <v>282</v>
      </c>
      <c r="H74" s="562" t="s">
        <v>282</v>
      </c>
      <c r="I74" s="482"/>
      <c r="J74" s="563" t="s">
        <v>282</v>
      </c>
      <c r="K74" s="563" t="s">
        <v>282</v>
      </c>
    </row>
    <row r="75" spans="2:11" ht="15.6" hidden="1">
      <c r="B75" s="480" t="s">
        <v>282</v>
      </c>
      <c r="C75" s="481" t="s">
        <v>282</v>
      </c>
      <c r="D75" s="599" t="s">
        <v>282</v>
      </c>
      <c r="E75" s="600"/>
      <c r="F75" s="600"/>
      <c r="G75" s="562" t="s">
        <v>282</v>
      </c>
      <c r="H75" s="562" t="s">
        <v>282</v>
      </c>
      <c r="I75" s="482"/>
      <c r="J75" s="563" t="s">
        <v>282</v>
      </c>
      <c r="K75" s="563" t="s">
        <v>282</v>
      </c>
    </row>
    <row r="76" spans="2:11" ht="15.6" hidden="1">
      <c r="B76" s="480" t="s">
        <v>282</v>
      </c>
      <c r="C76" s="481" t="s">
        <v>282</v>
      </c>
      <c r="D76" s="599" t="s">
        <v>282</v>
      </c>
      <c r="E76" s="600"/>
      <c r="F76" s="600"/>
      <c r="G76" s="562" t="s">
        <v>282</v>
      </c>
      <c r="H76" s="562" t="s">
        <v>282</v>
      </c>
      <c r="I76" s="482"/>
      <c r="J76" s="563" t="s">
        <v>282</v>
      </c>
      <c r="K76" s="563" t="s">
        <v>282</v>
      </c>
    </row>
    <row r="77" spans="2:11" ht="15.6" hidden="1">
      <c r="B77" s="480" t="s">
        <v>282</v>
      </c>
      <c r="C77" s="481" t="s">
        <v>282</v>
      </c>
      <c r="D77" s="599" t="s">
        <v>282</v>
      </c>
      <c r="E77" s="600"/>
      <c r="F77" s="600"/>
      <c r="G77" s="562" t="s">
        <v>282</v>
      </c>
      <c r="H77" s="562" t="s">
        <v>282</v>
      </c>
      <c r="I77" s="482"/>
      <c r="J77" s="563" t="s">
        <v>282</v>
      </c>
      <c r="K77" s="563" t="s">
        <v>282</v>
      </c>
    </row>
    <row r="78" spans="2:11" ht="15.6" hidden="1">
      <c r="B78" s="480" t="s">
        <v>282</v>
      </c>
      <c r="C78" s="481" t="s">
        <v>282</v>
      </c>
      <c r="D78" s="599" t="s">
        <v>282</v>
      </c>
      <c r="E78" s="600"/>
      <c r="F78" s="600"/>
      <c r="G78" s="562" t="s">
        <v>282</v>
      </c>
      <c r="H78" s="562" t="s">
        <v>282</v>
      </c>
      <c r="I78" s="482"/>
      <c r="J78" s="563" t="s">
        <v>282</v>
      </c>
      <c r="K78" s="563" t="s">
        <v>282</v>
      </c>
    </row>
    <row r="79" spans="2:11" ht="15.6" hidden="1">
      <c r="B79" s="480" t="s">
        <v>282</v>
      </c>
      <c r="C79" s="481" t="s">
        <v>282</v>
      </c>
      <c r="D79" s="599" t="s">
        <v>282</v>
      </c>
      <c r="E79" s="600"/>
      <c r="F79" s="600"/>
      <c r="G79" s="562" t="s">
        <v>282</v>
      </c>
      <c r="H79" s="562" t="s">
        <v>282</v>
      </c>
      <c r="I79" s="482"/>
      <c r="J79" s="563" t="s">
        <v>282</v>
      </c>
      <c r="K79" s="563" t="s">
        <v>282</v>
      </c>
    </row>
    <row r="80" spans="2:11" ht="15.6" hidden="1">
      <c r="B80" s="480" t="s">
        <v>282</v>
      </c>
      <c r="C80" s="481" t="s">
        <v>282</v>
      </c>
      <c r="D80" s="599" t="s">
        <v>282</v>
      </c>
      <c r="E80" s="600"/>
      <c r="F80" s="600"/>
      <c r="G80" s="562" t="s">
        <v>282</v>
      </c>
      <c r="H80" s="562" t="s">
        <v>282</v>
      </c>
      <c r="I80" s="482"/>
      <c r="J80" s="563" t="s">
        <v>282</v>
      </c>
      <c r="K80" s="563" t="s">
        <v>282</v>
      </c>
    </row>
    <row r="81" spans="2:11" ht="15.6" hidden="1">
      <c r="B81" s="480" t="s">
        <v>282</v>
      </c>
      <c r="C81" s="481" t="s">
        <v>282</v>
      </c>
      <c r="D81" s="599" t="s">
        <v>282</v>
      </c>
      <c r="E81" s="600"/>
      <c r="F81" s="600"/>
      <c r="G81" s="562" t="s">
        <v>282</v>
      </c>
      <c r="H81" s="562" t="s">
        <v>282</v>
      </c>
      <c r="I81" s="482"/>
      <c r="J81" s="563" t="s">
        <v>282</v>
      </c>
      <c r="K81" s="563" t="s">
        <v>282</v>
      </c>
    </row>
    <row r="82" spans="2:11" ht="15.6" hidden="1">
      <c r="B82" s="480" t="s">
        <v>282</v>
      </c>
      <c r="C82" s="481" t="s">
        <v>282</v>
      </c>
      <c r="D82" s="599" t="s">
        <v>282</v>
      </c>
      <c r="E82" s="600"/>
      <c r="F82" s="600"/>
      <c r="G82" s="562" t="s">
        <v>282</v>
      </c>
      <c r="H82" s="562" t="s">
        <v>282</v>
      </c>
      <c r="I82" s="482"/>
      <c r="J82" s="563" t="s">
        <v>282</v>
      </c>
      <c r="K82" s="563" t="s">
        <v>282</v>
      </c>
    </row>
    <row r="83" spans="2:11" ht="15.6" hidden="1">
      <c r="B83" s="480" t="s">
        <v>282</v>
      </c>
      <c r="C83" s="481" t="s">
        <v>282</v>
      </c>
      <c r="D83" s="599" t="s">
        <v>282</v>
      </c>
      <c r="E83" s="600"/>
      <c r="F83" s="600"/>
      <c r="G83" s="562" t="s">
        <v>282</v>
      </c>
      <c r="H83" s="562" t="s">
        <v>282</v>
      </c>
      <c r="I83" s="482"/>
      <c r="J83" s="563" t="s">
        <v>282</v>
      </c>
      <c r="K83" s="563" t="s">
        <v>282</v>
      </c>
    </row>
    <row r="84" spans="2:11" ht="15.6" hidden="1">
      <c r="B84" s="480" t="s">
        <v>282</v>
      </c>
      <c r="C84" s="481" t="s">
        <v>282</v>
      </c>
      <c r="D84" s="599" t="s">
        <v>282</v>
      </c>
      <c r="E84" s="600"/>
      <c r="F84" s="600"/>
      <c r="G84" s="562" t="s">
        <v>282</v>
      </c>
      <c r="H84" s="562" t="s">
        <v>282</v>
      </c>
      <c r="I84" s="482"/>
      <c r="J84" s="563" t="s">
        <v>282</v>
      </c>
      <c r="K84" s="563" t="s">
        <v>282</v>
      </c>
    </row>
    <row r="85" spans="2:11" ht="15.6" hidden="1">
      <c r="B85" s="480" t="s">
        <v>282</v>
      </c>
      <c r="C85" s="481" t="s">
        <v>282</v>
      </c>
      <c r="D85" s="599" t="s">
        <v>282</v>
      </c>
      <c r="E85" s="600"/>
      <c r="F85" s="600"/>
      <c r="G85" s="562" t="s">
        <v>282</v>
      </c>
      <c r="H85" s="562" t="s">
        <v>282</v>
      </c>
      <c r="I85" s="482"/>
      <c r="J85" s="563" t="s">
        <v>282</v>
      </c>
      <c r="K85" s="563" t="s">
        <v>282</v>
      </c>
    </row>
    <row r="86" spans="2:11" ht="15.6" hidden="1">
      <c r="B86" s="480" t="s">
        <v>282</v>
      </c>
      <c r="C86" s="481" t="s">
        <v>282</v>
      </c>
      <c r="D86" s="599" t="s">
        <v>282</v>
      </c>
      <c r="E86" s="600"/>
      <c r="F86" s="600"/>
      <c r="G86" s="562" t="s">
        <v>282</v>
      </c>
      <c r="H86" s="562" t="s">
        <v>282</v>
      </c>
      <c r="I86" s="482"/>
      <c r="J86" s="563" t="s">
        <v>282</v>
      </c>
      <c r="K86" s="563" t="s">
        <v>282</v>
      </c>
    </row>
    <row r="87" spans="2:11" ht="15.6" hidden="1">
      <c r="B87" s="480" t="s">
        <v>282</v>
      </c>
      <c r="C87" s="481" t="s">
        <v>282</v>
      </c>
      <c r="D87" s="599" t="s">
        <v>282</v>
      </c>
      <c r="E87" s="600"/>
      <c r="F87" s="600"/>
      <c r="G87" s="562" t="s">
        <v>282</v>
      </c>
      <c r="H87" s="562" t="s">
        <v>282</v>
      </c>
      <c r="I87" s="482"/>
      <c r="J87" s="563" t="s">
        <v>282</v>
      </c>
      <c r="K87" s="563" t="s">
        <v>282</v>
      </c>
    </row>
    <row r="88" spans="2:11" ht="15.6" hidden="1">
      <c r="B88" s="480" t="s">
        <v>282</v>
      </c>
      <c r="C88" s="481" t="s">
        <v>282</v>
      </c>
      <c r="D88" s="599" t="s">
        <v>282</v>
      </c>
      <c r="E88" s="600"/>
      <c r="F88" s="600"/>
      <c r="G88" s="562" t="s">
        <v>282</v>
      </c>
      <c r="H88" s="562" t="s">
        <v>282</v>
      </c>
      <c r="I88" s="482"/>
      <c r="J88" s="563" t="s">
        <v>282</v>
      </c>
      <c r="K88" s="563" t="s">
        <v>282</v>
      </c>
    </row>
    <row r="89" spans="2:11" ht="15.6" hidden="1">
      <c r="B89" s="480" t="s">
        <v>282</v>
      </c>
      <c r="C89" s="481" t="s">
        <v>282</v>
      </c>
      <c r="D89" s="599" t="s">
        <v>282</v>
      </c>
      <c r="E89" s="600"/>
      <c r="F89" s="600"/>
      <c r="G89" s="562" t="s">
        <v>282</v>
      </c>
      <c r="H89" s="562" t="s">
        <v>282</v>
      </c>
      <c r="I89" s="482"/>
      <c r="J89" s="563" t="s">
        <v>282</v>
      </c>
      <c r="K89" s="563" t="s">
        <v>282</v>
      </c>
    </row>
    <row r="90" spans="2:11" ht="15.6" hidden="1">
      <c r="B90" s="480" t="s">
        <v>282</v>
      </c>
      <c r="C90" s="481" t="s">
        <v>282</v>
      </c>
      <c r="D90" s="599" t="s">
        <v>282</v>
      </c>
      <c r="E90" s="600"/>
      <c r="F90" s="600"/>
      <c r="G90" s="562" t="s">
        <v>282</v>
      </c>
      <c r="H90" s="562" t="s">
        <v>282</v>
      </c>
      <c r="I90" s="482"/>
      <c r="J90" s="563" t="s">
        <v>282</v>
      </c>
      <c r="K90" s="563" t="s">
        <v>282</v>
      </c>
    </row>
    <row r="91" spans="2:11" ht="15.6" hidden="1">
      <c r="B91" s="480" t="s">
        <v>282</v>
      </c>
      <c r="C91" s="481" t="s">
        <v>282</v>
      </c>
      <c r="D91" s="599" t="s">
        <v>282</v>
      </c>
      <c r="E91" s="600"/>
      <c r="F91" s="600"/>
      <c r="G91" s="562" t="s">
        <v>282</v>
      </c>
      <c r="H91" s="562" t="s">
        <v>282</v>
      </c>
      <c r="I91" s="482"/>
      <c r="J91" s="563" t="s">
        <v>282</v>
      </c>
      <c r="K91" s="563" t="s">
        <v>282</v>
      </c>
    </row>
    <row r="92" spans="2:11" ht="15.6" hidden="1">
      <c r="B92" s="480" t="s">
        <v>282</v>
      </c>
      <c r="C92" s="481" t="s">
        <v>282</v>
      </c>
      <c r="D92" s="599" t="s">
        <v>282</v>
      </c>
      <c r="E92" s="600"/>
      <c r="F92" s="600"/>
      <c r="G92" s="562" t="s">
        <v>282</v>
      </c>
      <c r="H92" s="562" t="s">
        <v>282</v>
      </c>
      <c r="I92" s="482"/>
      <c r="J92" s="563" t="s">
        <v>282</v>
      </c>
      <c r="K92" s="563" t="s">
        <v>282</v>
      </c>
    </row>
    <row r="93" spans="2:11" ht="15.6" hidden="1">
      <c r="B93" s="480" t="s">
        <v>282</v>
      </c>
      <c r="C93" s="481" t="s">
        <v>282</v>
      </c>
      <c r="D93" s="599" t="s">
        <v>282</v>
      </c>
      <c r="E93" s="600"/>
      <c r="F93" s="600"/>
      <c r="G93" s="562" t="s">
        <v>282</v>
      </c>
      <c r="H93" s="562" t="s">
        <v>282</v>
      </c>
      <c r="I93" s="482"/>
      <c r="J93" s="563" t="s">
        <v>282</v>
      </c>
      <c r="K93" s="563" t="s">
        <v>282</v>
      </c>
    </row>
    <row r="94" spans="2:11" ht="15.6" hidden="1">
      <c r="B94" s="480" t="s">
        <v>282</v>
      </c>
      <c r="C94" s="481" t="s">
        <v>282</v>
      </c>
      <c r="D94" s="599" t="s">
        <v>282</v>
      </c>
      <c r="E94" s="600"/>
      <c r="F94" s="600"/>
      <c r="G94" s="562" t="s">
        <v>282</v>
      </c>
      <c r="H94" s="562" t="s">
        <v>282</v>
      </c>
      <c r="I94" s="482"/>
      <c r="J94" s="563" t="s">
        <v>282</v>
      </c>
      <c r="K94" s="563" t="s">
        <v>282</v>
      </c>
    </row>
    <row r="95" spans="2:11" ht="15.6" hidden="1">
      <c r="B95" s="480" t="s">
        <v>282</v>
      </c>
      <c r="C95" s="481" t="s">
        <v>282</v>
      </c>
      <c r="D95" s="599" t="s">
        <v>282</v>
      </c>
      <c r="E95" s="600"/>
      <c r="F95" s="600"/>
      <c r="G95" s="562" t="s">
        <v>282</v>
      </c>
      <c r="H95" s="562" t="s">
        <v>282</v>
      </c>
      <c r="I95" s="482"/>
      <c r="J95" s="563" t="s">
        <v>282</v>
      </c>
      <c r="K95" s="563" t="s">
        <v>282</v>
      </c>
    </row>
    <row r="96" spans="2:11" ht="15.6" hidden="1">
      <c r="B96" s="480" t="s">
        <v>282</v>
      </c>
      <c r="C96" s="481" t="s">
        <v>282</v>
      </c>
      <c r="D96" s="599" t="s">
        <v>282</v>
      </c>
      <c r="E96" s="600"/>
      <c r="F96" s="600"/>
      <c r="G96" s="562" t="s">
        <v>282</v>
      </c>
      <c r="H96" s="562" t="s">
        <v>282</v>
      </c>
      <c r="I96" s="482"/>
      <c r="J96" s="563" t="s">
        <v>282</v>
      </c>
      <c r="K96" s="563" t="s">
        <v>282</v>
      </c>
    </row>
    <row r="97" spans="2:11" ht="15.6" hidden="1">
      <c r="B97" s="480" t="s">
        <v>282</v>
      </c>
      <c r="C97" s="481" t="s">
        <v>282</v>
      </c>
      <c r="D97" s="599" t="s">
        <v>282</v>
      </c>
      <c r="E97" s="600"/>
      <c r="F97" s="600"/>
      <c r="G97" s="562" t="s">
        <v>282</v>
      </c>
      <c r="H97" s="562" t="s">
        <v>282</v>
      </c>
      <c r="I97" s="482"/>
      <c r="J97" s="563" t="s">
        <v>282</v>
      </c>
      <c r="K97" s="563" t="s">
        <v>282</v>
      </c>
    </row>
    <row r="98" spans="2:11" ht="15.6" hidden="1">
      <c r="B98" s="480" t="s">
        <v>282</v>
      </c>
      <c r="C98" s="481" t="s">
        <v>282</v>
      </c>
      <c r="D98" s="599" t="s">
        <v>282</v>
      </c>
      <c r="E98" s="600"/>
      <c r="F98" s="600"/>
      <c r="G98" s="562" t="s">
        <v>282</v>
      </c>
      <c r="H98" s="562" t="s">
        <v>282</v>
      </c>
      <c r="I98" s="482"/>
      <c r="J98" s="563" t="s">
        <v>282</v>
      </c>
      <c r="K98" s="563" t="s">
        <v>282</v>
      </c>
    </row>
    <row r="99" spans="2:11" ht="15.6" hidden="1">
      <c r="B99" s="480" t="s">
        <v>282</v>
      </c>
      <c r="C99" s="481" t="s">
        <v>282</v>
      </c>
      <c r="D99" s="599" t="s">
        <v>282</v>
      </c>
      <c r="E99" s="600"/>
      <c r="F99" s="600"/>
      <c r="G99" s="562" t="s">
        <v>282</v>
      </c>
      <c r="H99" s="562" t="s">
        <v>282</v>
      </c>
      <c r="I99" s="482"/>
      <c r="J99" s="563" t="s">
        <v>282</v>
      </c>
      <c r="K99" s="563" t="s">
        <v>282</v>
      </c>
    </row>
    <row r="100" spans="2:11" ht="15.6" hidden="1">
      <c r="B100" s="480" t="s">
        <v>282</v>
      </c>
      <c r="C100" s="481" t="s">
        <v>282</v>
      </c>
      <c r="D100" s="599" t="s">
        <v>282</v>
      </c>
      <c r="E100" s="600"/>
      <c r="F100" s="600"/>
      <c r="G100" s="562" t="s">
        <v>282</v>
      </c>
      <c r="H100" s="562" t="s">
        <v>282</v>
      </c>
      <c r="I100" s="482"/>
      <c r="J100" s="563" t="s">
        <v>282</v>
      </c>
      <c r="K100" s="563" t="s">
        <v>282</v>
      </c>
    </row>
    <row r="101" spans="2:11" ht="15.6" hidden="1">
      <c r="B101" s="480" t="str">
        <f>_xlfn.XLOOKUP(C101,[1]Calificación!D:D,[1]Calificación!A:A,"",0,1)</f>
        <v/>
      </c>
      <c r="C101" s="481" t="str">
        <f>IF([1]Calificación!D88=0,"",[1]Calificación!D88)</f>
        <v/>
      </c>
      <c r="D101" s="599" t="str">
        <f>IFERROR(VLOOKUP(C101,[1]Calificación!$D$1:$X$53,2,0),"")</f>
        <v/>
      </c>
      <c r="E101" s="600"/>
      <c r="F101" s="600"/>
      <c r="G101" s="562" t="str">
        <f>IFERROR(VLOOKUP(C101,[1]Calificación!$D$1:$X$53,5,0),"")</f>
        <v/>
      </c>
      <c r="H101" s="562" t="str">
        <f>IFERROR(VLOOKUP(C101,[1]Calificación!$D$1:$X$53,6,0),"")</f>
        <v/>
      </c>
      <c r="I101" s="482"/>
      <c r="J101" s="563" t="str">
        <f>IFERROR(VLOOKUP(C101,[1]Calificación!$D$1:$X$53,3,0),"")</f>
        <v/>
      </c>
      <c r="K101" s="563" t="str">
        <f>IFERROR(VLOOKUP(C101,[1]Calificación!$D$1:$X$53,4,0),"")</f>
        <v/>
      </c>
    </row>
    <row r="102" spans="2:11" ht="15.6" hidden="1">
      <c r="B102" s="480" t="str">
        <f>_xlfn.XLOOKUP(C102,[1]Calificación!D:D,[1]Calificación!A:A,"",0,1)</f>
        <v/>
      </c>
      <c r="C102" s="481" t="str">
        <f>IF([1]Calificación!D89=0,"",[1]Calificación!D89)</f>
        <v/>
      </c>
      <c r="D102" s="599" t="str">
        <f>IFERROR(VLOOKUP(C102,[1]Calificación!$D$1:$X$53,2,0),"")</f>
        <v/>
      </c>
      <c r="E102" s="600"/>
      <c r="F102" s="600"/>
      <c r="G102" s="562" t="str">
        <f>IFERROR(VLOOKUP(C102,[1]Calificación!$D$1:$X$53,5,0),"")</f>
        <v/>
      </c>
      <c r="H102" s="562" t="str">
        <f>IFERROR(VLOOKUP(C102,[1]Calificación!$D$1:$X$53,6,0),"")</f>
        <v/>
      </c>
      <c r="I102" s="482"/>
      <c r="J102" s="563" t="str">
        <f>IFERROR(VLOOKUP(C102,[1]Calificación!$D$1:$X$53,3,0),"")</f>
        <v/>
      </c>
      <c r="K102" s="563" t="str">
        <f>IFERROR(VLOOKUP(C102,[1]Calificación!$D$1:$X$53,4,0),"")</f>
        <v/>
      </c>
    </row>
    <row r="103" spans="2:11" ht="15.6" hidden="1">
      <c r="B103" s="480" t="str">
        <f>_xlfn.XLOOKUP(C103,[1]Calificación!D:D,[1]Calificación!A:A,"",0,1)</f>
        <v/>
      </c>
      <c r="C103" s="481" t="str">
        <f>IF([1]Calificación!D90=0,"",[1]Calificación!D90)</f>
        <v/>
      </c>
      <c r="D103" s="599" t="str">
        <f>IFERROR(VLOOKUP(C103,[1]Calificación!$D$1:$X$53,2,0),"")</f>
        <v/>
      </c>
      <c r="E103" s="600"/>
      <c r="F103" s="600"/>
      <c r="G103" s="562" t="str">
        <f>IFERROR(VLOOKUP(C103,[1]Calificación!$D$1:$X$53,5,0),"")</f>
        <v/>
      </c>
      <c r="H103" s="562" t="str">
        <f>IFERROR(VLOOKUP(C103,[1]Calificación!$D$1:$X$53,6,0),"")</f>
        <v/>
      </c>
      <c r="I103" s="482"/>
      <c r="J103" s="563" t="str">
        <f>IFERROR(VLOOKUP(C103,[1]Calificación!$D$1:$X$53,3,0),"")</f>
        <v/>
      </c>
      <c r="K103" s="563" t="str">
        <f>IFERROR(VLOOKUP(C103,[1]Calificación!$D$1:$X$53,4,0),"")</f>
        <v/>
      </c>
    </row>
    <row r="104" spans="2:11" ht="15.6" hidden="1">
      <c r="B104" s="480" t="str">
        <f>_xlfn.XLOOKUP(C104,[1]Calificación!D:D,[1]Calificación!A:A,"",0,1)</f>
        <v/>
      </c>
      <c r="C104" s="481" t="str">
        <f>IF([1]Calificación!D91=0,"",[1]Calificación!D91)</f>
        <v/>
      </c>
      <c r="D104" s="599" t="str">
        <f>IFERROR(VLOOKUP(C104,[1]Calificación!$D$1:$X$53,2,0),"")</f>
        <v/>
      </c>
      <c r="E104" s="600"/>
      <c r="F104" s="600"/>
      <c r="G104" s="562" t="str">
        <f>IFERROR(VLOOKUP(C104,[1]Calificación!$D$1:$X$53,5,0),"")</f>
        <v/>
      </c>
      <c r="H104" s="562" t="str">
        <f>IFERROR(VLOOKUP(C104,[1]Calificación!$D$1:$X$53,6,0),"")</f>
        <v/>
      </c>
      <c r="I104" s="482"/>
      <c r="J104" s="563" t="str">
        <f>IFERROR(VLOOKUP(C104,[1]Calificación!$D$1:$X$53,3,0),"")</f>
        <v/>
      </c>
      <c r="K104" s="563" t="str">
        <f>IFERROR(VLOOKUP(C104,[1]Calificación!$D$1:$X$53,4,0),"")</f>
        <v/>
      </c>
    </row>
    <row r="105" spans="2:11" ht="15.6" hidden="1">
      <c r="B105" s="480" t="str">
        <f>_xlfn.XLOOKUP(C105,[1]Calificación!D:D,[1]Calificación!A:A,"",0,1)</f>
        <v/>
      </c>
      <c r="C105" s="481" t="str">
        <f>IF([1]Calificación!D92=0,"",[1]Calificación!D92)</f>
        <v/>
      </c>
      <c r="D105" s="599" t="str">
        <f>IFERROR(VLOOKUP(C105,[1]Calificación!$D$1:$X$53,2,0),"")</f>
        <v/>
      </c>
      <c r="E105" s="600"/>
      <c r="F105" s="600"/>
      <c r="G105" s="562" t="str">
        <f>IFERROR(VLOOKUP(C105,[1]Calificación!$D$1:$X$53,5,0),"")</f>
        <v/>
      </c>
      <c r="H105" s="562" t="str">
        <f>IFERROR(VLOOKUP(C105,[1]Calificación!$D$1:$X$53,6,0),"")</f>
        <v/>
      </c>
      <c r="I105" s="482"/>
      <c r="J105" s="563" t="str">
        <f>IFERROR(VLOOKUP(C105,[1]Calificación!$D$1:$X$53,3,0),"")</f>
        <v/>
      </c>
      <c r="K105" s="563" t="str">
        <f>IFERROR(VLOOKUP(C105,[1]Calificación!$D$1:$X$53,4,0),"")</f>
        <v/>
      </c>
    </row>
    <row r="106" spans="2:11" ht="15.6" hidden="1">
      <c r="B106" s="480" t="str">
        <f>_xlfn.XLOOKUP(C106,[1]Calificación!D:D,[1]Calificación!A:A,"",0,1)</f>
        <v/>
      </c>
      <c r="C106" s="481" t="str">
        <f>IF([1]Calificación!D93=0,"",[1]Calificación!D93)</f>
        <v/>
      </c>
      <c r="D106" s="599" t="str">
        <f>IFERROR(VLOOKUP(C106,[1]Calificación!$D$1:$X$53,2,0),"")</f>
        <v/>
      </c>
      <c r="E106" s="600"/>
      <c r="F106" s="600"/>
      <c r="G106" s="562" t="str">
        <f>IFERROR(VLOOKUP(C106,[1]Calificación!$D$1:$X$53,5,0),"")</f>
        <v/>
      </c>
      <c r="H106" s="562" t="str">
        <f>IFERROR(VLOOKUP(C106,[1]Calificación!$D$1:$X$53,6,0),"")</f>
        <v/>
      </c>
      <c r="I106" s="482"/>
      <c r="J106" s="563" t="str">
        <f>IFERROR(VLOOKUP(C106,[1]Calificación!$D$1:$X$53,3,0),"")</f>
        <v/>
      </c>
      <c r="K106" s="563" t="str">
        <f>IFERROR(VLOOKUP(C106,[1]Calificación!$D$1:$X$53,4,0),"")</f>
        <v/>
      </c>
    </row>
    <row r="107" spans="2:11" ht="15.6" hidden="1">
      <c r="B107" s="480" t="str">
        <f>_xlfn.XLOOKUP(C107,[1]Calificación!D:D,[1]Calificación!A:A,"",0,1)</f>
        <v/>
      </c>
      <c r="C107" s="481" t="str">
        <f>IF([1]Calificación!D94=0,"",[1]Calificación!D94)</f>
        <v/>
      </c>
      <c r="D107" s="599" t="str">
        <f>IFERROR(VLOOKUP(C107,[1]Calificación!$D$1:$X$53,2,0),"")</f>
        <v/>
      </c>
      <c r="E107" s="600"/>
      <c r="F107" s="600"/>
      <c r="G107" s="562" t="str">
        <f>IFERROR(VLOOKUP(C107,[1]Calificación!$D$1:$X$53,5,0),"")</f>
        <v/>
      </c>
      <c r="H107" s="562" t="str">
        <f>IFERROR(VLOOKUP(C107,[1]Calificación!$D$1:$X$53,6,0),"")</f>
        <v/>
      </c>
      <c r="I107" s="482"/>
      <c r="J107" s="563" t="str">
        <f>IFERROR(VLOOKUP(C107,[1]Calificación!$D$1:$X$53,3,0),"")</f>
        <v/>
      </c>
      <c r="K107" s="563" t="str">
        <f>IFERROR(VLOOKUP(C107,[1]Calificación!$D$1:$X$53,4,0),"")</f>
        <v/>
      </c>
    </row>
    <row r="108" spans="2:11" ht="15.6" hidden="1">
      <c r="B108" s="480" t="str">
        <f>_xlfn.XLOOKUP(C108,[1]Calificación!D:D,[1]Calificación!A:A,"",0,1)</f>
        <v/>
      </c>
      <c r="C108" s="481" t="str">
        <f>IF([1]Calificación!D95=0,"",[1]Calificación!D95)</f>
        <v/>
      </c>
      <c r="D108" s="599" t="str">
        <f>IFERROR(VLOOKUP(C108,[1]Calificación!$D$1:$X$53,2,0),"")</f>
        <v/>
      </c>
      <c r="E108" s="600"/>
      <c r="F108" s="600"/>
      <c r="G108" s="562" t="str">
        <f>IFERROR(VLOOKUP(C108,[1]Calificación!$D$1:$X$53,5,0),"")</f>
        <v/>
      </c>
      <c r="H108" s="562" t="str">
        <f>IFERROR(VLOOKUP(C108,[1]Calificación!$D$1:$X$53,6,0),"")</f>
        <v/>
      </c>
      <c r="I108" s="482"/>
      <c r="J108" s="563" t="str">
        <f>IFERROR(VLOOKUP(C108,[1]Calificación!$D$1:$X$53,3,0),"")</f>
        <v/>
      </c>
      <c r="K108" s="563" t="str">
        <f>IFERROR(VLOOKUP(C108,[1]Calificación!$D$1:$X$53,4,0),"")</f>
        <v/>
      </c>
    </row>
    <row r="109" spans="2:11" ht="15.6" hidden="1">
      <c r="B109" s="480" t="str">
        <f>_xlfn.XLOOKUP(C109,[1]Calificación!D:D,[1]Calificación!A:A,"",0,1)</f>
        <v/>
      </c>
      <c r="C109" s="481" t="str">
        <f>IF([1]Calificación!D96=0,"",[1]Calificación!D96)</f>
        <v/>
      </c>
      <c r="D109" s="599" t="str">
        <f>IFERROR(VLOOKUP(C109,[1]Calificación!$D$1:$X$53,2,0),"")</f>
        <v/>
      </c>
      <c r="E109" s="600"/>
      <c r="F109" s="600"/>
      <c r="G109" s="562" t="str">
        <f>IFERROR(VLOOKUP(C109,[1]Calificación!$D$1:$X$53,5,0),"")</f>
        <v/>
      </c>
      <c r="H109" s="562" t="str">
        <f>IFERROR(VLOOKUP(C109,[1]Calificación!$D$1:$X$53,6,0),"")</f>
        <v/>
      </c>
      <c r="I109" s="482"/>
      <c r="J109" s="563" t="str">
        <f>IFERROR(VLOOKUP(C109,[1]Calificación!$D$1:$X$53,3,0),"")</f>
        <v/>
      </c>
      <c r="K109" s="563" t="str">
        <f>IFERROR(VLOOKUP(C109,[1]Calificación!$D$1:$X$53,4,0),"")</f>
        <v/>
      </c>
    </row>
    <row r="110" spans="2:11" ht="15.6" hidden="1">
      <c r="B110" s="480" t="str">
        <f>_xlfn.XLOOKUP(C110,[1]Calificación!D:D,[1]Calificación!A:A,"",0,1)</f>
        <v/>
      </c>
      <c r="C110" s="481" t="str">
        <f>IF([1]Calificación!D97=0,"",[1]Calificación!D97)</f>
        <v/>
      </c>
      <c r="D110" s="599" t="str">
        <f>IFERROR(VLOOKUP(C110,[1]Calificación!$D$1:$X$53,2,0),"")</f>
        <v/>
      </c>
      <c r="E110" s="600"/>
      <c r="F110" s="600"/>
      <c r="G110" s="562" t="str">
        <f>IFERROR(VLOOKUP(C110,[1]Calificación!$D$1:$X$53,5,0),"")</f>
        <v/>
      </c>
      <c r="H110" s="562" t="str">
        <f>IFERROR(VLOOKUP(C110,[1]Calificación!$D$1:$X$53,6,0),"")</f>
        <v/>
      </c>
      <c r="I110" s="482"/>
      <c r="J110" s="563" t="str">
        <f>IFERROR(VLOOKUP(C110,[1]Calificación!$D$1:$X$53,3,0),"")</f>
        <v/>
      </c>
      <c r="K110" s="563" t="str">
        <f>IFERROR(VLOOKUP(C110,[1]Calificación!$D$1:$X$53,4,0),"")</f>
        <v/>
      </c>
    </row>
    <row r="111" spans="2:11" ht="15.6" hidden="1">
      <c r="B111" s="480" t="str">
        <f>_xlfn.XLOOKUP(C111,[1]Calificación!D:D,[1]Calificación!A:A,"",0,1)</f>
        <v/>
      </c>
      <c r="C111" s="481" t="str">
        <f>IF([1]Calificación!D98=0,"",[1]Calificación!D98)</f>
        <v/>
      </c>
      <c r="D111" s="599" t="str">
        <f>IFERROR(VLOOKUP(C111,[1]Calificación!$D$1:$X$53,2,0),"")</f>
        <v/>
      </c>
      <c r="E111" s="600"/>
      <c r="F111" s="600"/>
      <c r="G111" s="562" t="str">
        <f>IFERROR(VLOOKUP(C111,[1]Calificación!$D$1:$X$53,5,0),"")</f>
        <v/>
      </c>
      <c r="H111" s="562" t="str">
        <f>IFERROR(VLOOKUP(C111,[1]Calificación!$D$1:$X$53,6,0),"")</f>
        <v/>
      </c>
      <c r="I111" s="482"/>
      <c r="J111" s="563" t="str">
        <f>IFERROR(VLOOKUP(C111,[1]Calificación!$D$1:$X$53,3,0),"")</f>
        <v/>
      </c>
      <c r="K111" s="563" t="str">
        <f>IFERROR(VLOOKUP(C111,[1]Calificación!$D$1:$X$53,4,0),"")</f>
        <v/>
      </c>
    </row>
    <row r="112" spans="2:11" ht="15.6" hidden="1">
      <c r="B112" s="480" t="str">
        <f>_xlfn.XLOOKUP(C112,[1]Calificación!D:D,[1]Calificación!A:A,"",0,1)</f>
        <v/>
      </c>
      <c r="C112" s="481" t="str">
        <f>IF([1]Calificación!D99=0,"",[1]Calificación!D99)</f>
        <v/>
      </c>
      <c r="D112" s="599" t="str">
        <f>IFERROR(VLOOKUP(C112,[1]Calificación!$D$1:$X$53,2,0),"")</f>
        <v/>
      </c>
      <c r="E112" s="600"/>
      <c r="F112" s="600"/>
      <c r="G112" s="562" t="str">
        <f>IFERROR(VLOOKUP(C112,[1]Calificación!$D$1:$X$53,5,0),"")</f>
        <v/>
      </c>
      <c r="H112" s="562" t="str">
        <f>IFERROR(VLOOKUP(C112,[1]Calificación!$D$1:$X$53,6,0),"")</f>
        <v/>
      </c>
      <c r="I112" s="482"/>
      <c r="J112" s="563" t="str">
        <f>IFERROR(VLOOKUP(C112,[1]Calificación!$D$1:$X$53,3,0),"")</f>
        <v/>
      </c>
      <c r="K112" s="563" t="str">
        <f>IFERROR(VLOOKUP(C112,[1]Calificación!$D$1:$X$53,4,0),"")</f>
        <v/>
      </c>
    </row>
    <row r="113" spans="2:11" ht="15.6" hidden="1">
      <c r="B113" s="480" t="str">
        <f>_xlfn.XLOOKUP(C113,[1]Calificación!D:D,[1]Calificación!A:A,"",0,1)</f>
        <v/>
      </c>
      <c r="C113" s="481" t="str">
        <f>IF([1]Calificación!D100=0,"",[1]Calificación!D100)</f>
        <v/>
      </c>
      <c r="D113" s="599" t="str">
        <f>IFERROR(VLOOKUP(C113,[1]Calificación!$D$1:$X$53,2,0),"")</f>
        <v/>
      </c>
      <c r="E113" s="600"/>
      <c r="F113" s="600"/>
      <c r="G113" s="562" t="str">
        <f>IFERROR(VLOOKUP(C113,[1]Calificación!$D$1:$X$53,5,0),"")</f>
        <v/>
      </c>
      <c r="H113" s="562" t="str">
        <f>IFERROR(VLOOKUP(C113,[1]Calificación!$D$1:$X$53,6,0),"")</f>
        <v/>
      </c>
      <c r="I113" s="482"/>
      <c r="J113" s="563" t="str">
        <f>IFERROR(VLOOKUP(C113,[1]Calificación!$D$1:$X$53,3,0),"")</f>
        <v/>
      </c>
      <c r="K113" s="563" t="str">
        <f>IFERROR(VLOOKUP(C113,[1]Calificación!$D$1:$X$53,4,0),"")</f>
        <v/>
      </c>
    </row>
    <row r="114" spans="2:11" ht="15.6" hidden="1">
      <c r="B114" s="480" t="str">
        <f>_xlfn.XLOOKUP(C114,[1]Calificación!D:D,[1]Calificación!A:A,"",0,1)</f>
        <v/>
      </c>
      <c r="C114" s="481" t="str">
        <f>IF([1]Calificación!D101=0,"",[1]Calificación!D101)</f>
        <v/>
      </c>
      <c r="D114" s="599" t="str">
        <f>IFERROR(VLOOKUP(C114,[1]Calificación!$D$1:$X$53,2,0),"")</f>
        <v/>
      </c>
      <c r="E114" s="600"/>
      <c r="F114" s="600"/>
      <c r="G114" s="562" t="str">
        <f>IFERROR(VLOOKUP(C114,[1]Calificación!$D$1:$X$53,5,0),"")</f>
        <v/>
      </c>
      <c r="H114" s="562" t="str">
        <f>IFERROR(VLOOKUP(C114,[1]Calificación!$D$1:$X$53,6,0),"")</f>
        <v/>
      </c>
      <c r="I114" s="482"/>
      <c r="J114" s="563" t="str">
        <f>IFERROR(VLOOKUP(C114,[1]Calificación!$D$1:$X$53,3,0),"")</f>
        <v/>
      </c>
      <c r="K114" s="563" t="str">
        <f>IFERROR(VLOOKUP(C114,[1]Calificación!$D$1:$X$53,4,0),"")</f>
        <v/>
      </c>
    </row>
    <row r="115" spans="2:11" ht="15.6" hidden="1">
      <c r="B115" s="480" t="str">
        <f>_xlfn.XLOOKUP(C115,[1]Calificación!D:D,[1]Calificación!A:A,"",0,1)</f>
        <v/>
      </c>
      <c r="C115" s="481" t="str">
        <f>IF([1]Calificación!D102=0,"",[1]Calificación!D102)</f>
        <v/>
      </c>
      <c r="D115" s="599" t="str">
        <f>IFERROR(VLOOKUP(C115,[1]Calificación!$D$1:$X$53,2,0),"")</f>
        <v/>
      </c>
      <c r="E115" s="600"/>
      <c r="F115" s="600"/>
      <c r="G115" s="562" t="str">
        <f>IFERROR(VLOOKUP(C115,[1]Calificación!$D$1:$X$53,5,0),"")</f>
        <v/>
      </c>
      <c r="H115" s="562" t="str">
        <f>IFERROR(VLOOKUP(C115,[1]Calificación!$D$1:$X$53,6,0),"")</f>
        <v/>
      </c>
      <c r="I115" s="482"/>
      <c r="J115" s="563" t="str">
        <f>IFERROR(VLOOKUP(C115,[1]Calificación!$D$1:$X$53,3,0),"")</f>
        <v/>
      </c>
      <c r="K115" s="563" t="str">
        <f>IFERROR(VLOOKUP(C115,[1]Calificación!$D$1:$X$53,4,0),"")</f>
        <v/>
      </c>
    </row>
    <row r="116" spans="2:11" ht="15.6" hidden="1">
      <c r="B116" s="480" t="str">
        <f>_xlfn.XLOOKUP(C116,[1]Calificación!D:D,[1]Calificación!A:A,"",0,1)</f>
        <v/>
      </c>
      <c r="C116" s="481" t="str">
        <f>IF([1]Calificación!D103=0,"",[1]Calificación!D103)</f>
        <v/>
      </c>
      <c r="D116" s="599" t="str">
        <f>IFERROR(VLOOKUP(C116,[1]Calificación!$D$1:$X$53,2,0),"")</f>
        <v/>
      </c>
      <c r="E116" s="600"/>
      <c r="F116" s="600"/>
      <c r="G116" s="562" t="str">
        <f>IFERROR(VLOOKUP(C116,[1]Calificación!$D$1:$X$53,5,0),"")</f>
        <v/>
      </c>
      <c r="H116" s="562" t="str">
        <f>IFERROR(VLOOKUP(C116,[1]Calificación!$D$1:$X$53,6,0),"")</f>
        <v/>
      </c>
      <c r="I116" s="482"/>
      <c r="J116" s="563" t="str">
        <f>IFERROR(VLOOKUP(C116,[1]Calificación!$D$1:$X$53,3,0),"")</f>
        <v/>
      </c>
      <c r="K116" s="563" t="str">
        <f>IFERROR(VLOOKUP(C116,[1]Calificación!$D$1:$X$53,4,0),"")</f>
        <v/>
      </c>
    </row>
    <row r="117" spans="2:11" ht="15.6" hidden="1">
      <c r="B117" s="480" t="str">
        <f>_xlfn.XLOOKUP(C117,[1]Calificación!D:D,[1]Calificación!A:A,"",0,1)</f>
        <v/>
      </c>
      <c r="C117" s="481" t="str">
        <f>IF([1]Calificación!D104=0,"",[1]Calificación!D104)</f>
        <v/>
      </c>
      <c r="D117" s="599" t="str">
        <f>IFERROR(VLOOKUP(C117,[1]Calificación!$D$1:$X$53,2,0),"")</f>
        <v/>
      </c>
      <c r="E117" s="600"/>
      <c r="F117" s="600"/>
      <c r="G117" s="562" t="str">
        <f>IFERROR(VLOOKUP(C117,[1]Calificación!$D$1:$X$53,5,0),"")</f>
        <v/>
      </c>
      <c r="H117" s="562" t="str">
        <f>IFERROR(VLOOKUP(C117,[1]Calificación!$D$1:$X$53,6,0),"")</f>
        <v/>
      </c>
      <c r="I117" s="482"/>
      <c r="J117" s="563" t="str">
        <f>IFERROR(VLOOKUP(C117,[1]Calificación!$D$1:$X$53,3,0),"")</f>
        <v/>
      </c>
      <c r="K117" s="563" t="str">
        <f>IFERROR(VLOOKUP(C117,[1]Calificación!$D$1:$X$53,4,0),"")</f>
        <v/>
      </c>
    </row>
    <row r="118" spans="2:11" ht="15.6" hidden="1">
      <c r="B118" s="480" t="str">
        <f>_xlfn.XLOOKUP(C118,[1]Calificación!D:D,[1]Calificación!A:A,"",0,1)</f>
        <v/>
      </c>
      <c r="C118" s="481" t="str">
        <f>IF([1]Calificación!D105=0,"",[1]Calificación!D105)</f>
        <v/>
      </c>
      <c r="D118" s="599" t="str">
        <f>IFERROR(VLOOKUP(C118,[1]Calificación!$D$1:$X$53,2,0),"")</f>
        <v/>
      </c>
      <c r="E118" s="600"/>
      <c r="F118" s="600"/>
      <c r="G118" s="562" t="str">
        <f>IFERROR(VLOOKUP(C118,[1]Calificación!$D$1:$X$53,5,0),"")</f>
        <v/>
      </c>
      <c r="H118" s="562" t="str">
        <f>IFERROR(VLOOKUP(C118,[1]Calificación!$D$1:$X$53,6,0),"")</f>
        <v/>
      </c>
      <c r="I118" s="482"/>
      <c r="J118" s="563" t="str">
        <f>IFERROR(VLOOKUP(C118,[1]Calificación!$D$1:$X$53,3,0),"")</f>
        <v/>
      </c>
      <c r="K118" s="563" t="str">
        <f>IFERROR(VLOOKUP(C118,[1]Calificación!$D$1:$X$53,4,0),"")</f>
        <v/>
      </c>
    </row>
    <row r="119" spans="2:11" ht="15.6" hidden="1">
      <c r="B119" s="480" t="str">
        <f>_xlfn.XLOOKUP(C119,[1]Calificación!D:D,[1]Calificación!A:A,"",0,1)</f>
        <v/>
      </c>
      <c r="C119" s="481" t="str">
        <f>IF([1]Calificación!D106=0,"",[1]Calificación!D106)</f>
        <v/>
      </c>
      <c r="D119" s="599" t="str">
        <f>IFERROR(VLOOKUP(C119,[1]Calificación!$D$1:$X$53,2,0),"")</f>
        <v/>
      </c>
      <c r="E119" s="600"/>
      <c r="F119" s="600"/>
      <c r="G119" s="562" t="str">
        <f>IFERROR(VLOOKUP(C119,[1]Calificación!$D$1:$X$53,5,0),"")</f>
        <v/>
      </c>
      <c r="H119" s="562" t="str">
        <f>IFERROR(VLOOKUP(C119,[1]Calificación!$D$1:$X$53,6,0),"")</f>
        <v/>
      </c>
      <c r="I119" s="482"/>
      <c r="J119" s="563" t="str">
        <f>IFERROR(VLOOKUP(C119,[1]Calificación!$D$1:$X$53,3,0),"")</f>
        <v/>
      </c>
      <c r="K119" s="563" t="str">
        <f>IFERROR(VLOOKUP(C119,[1]Calificación!$D$1:$X$53,4,0),"")</f>
        <v/>
      </c>
    </row>
    <row r="120" spans="2:11" ht="15.6" hidden="1">
      <c r="B120" s="480" t="str">
        <f>_xlfn.XLOOKUP(C120,[1]Calificación!D:D,[1]Calificación!A:A,"",0,1)</f>
        <v/>
      </c>
      <c r="C120" s="481" t="str">
        <f>IF([1]Calificación!D107=0,"",[1]Calificación!D107)</f>
        <v/>
      </c>
      <c r="D120" s="599" t="str">
        <f>IFERROR(VLOOKUP(C120,[1]Calificación!$D$1:$X$53,2,0),"")</f>
        <v/>
      </c>
      <c r="E120" s="600"/>
      <c r="F120" s="600"/>
      <c r="G120" s="562" t="str">
        <f>IFERROR(VLOOKUP(C120,[1]Calificación!$D$1:$X$53,5,0),"")</f>
        <v/>
      </c>
      <c r="H120" s="562" t="str">
        <f>IFERROR(VLOOKUP(C120,[1]Calificación!$D$1:$X$53,6,0),"")</f>
        <v/>
      </c>
      <c r="I120" s="482"/>
      <c r="J120" s="563" t="str">
        <f>IFERROR(VLOOKUP(C120,[1]Calificación!$D$1:$X$53,3,0),"")</f>
        <v/>
      </c>
      <c r="K120" s="563" t="str">
        <f>IFERROR(VLOOKUP(C120,[1]Calificación!$D$1:$X$53,4,0),"")</f>
        <v/>
      </c>
    </row>
    <row r="121" spans="2:11" ht="15.6" hidden="1">
      <c r="B121" s="480" t="str">
        <f>_xlfn.XLOOKUP(C121,[1]Calificación!D:D,[1]Calificación!A:A,"",0,1)</f>
        <v/>
      </c>
      <c r="C121" s="481" t="str">
        <f>IF([1]Calificación!D108=0,"",[1]Calificación!D108)</f>
        <v/>
      </c>
      <c r="D121" s="599" t="str">
        <f>IFERROR(VLOOKUP(C121,[1]Calificación!$D$1:$X$53,2,0),"")</f>
        <v/>
      </c>
      <c r="E121" s="600"/>
      <c r="F121" s="600"/>
      <c r="G121" s="562" t="str">
        <f>IFERROR(VLOOKUP(C121,[1]Calificación!$D$1:$X$53,5,0),"")</f>
        <v/>
      </c>
      <c r="H121" s="562" t="str">
        <f>IFERROR(VLOOKUP(C121,[1]Calificación!$D$1:$X$53,6,0),"")</f>
        <v/>
      </c>
      <c r="I121" s="482"/>
      <c r="J121" s="563" t="str">
        <f>IFERROR(VLOOKUP(C121,[1]Calificación!$D$1:$X$53,3,0),"")</f>
        <v/>
      </c>
      <c r="K121" s="563" t="str">
        <f>IFERROR(VLOOKUP(C121,[1]Calificación!$D$1:$X$53,4,0),"")</f>
        <v/>
      </c>
    </row>
    <row r="122" spans="2:11" ht="15.6" hidden="1">
      <c r="B122" s="480" t="str">
        <f>_xlfn.XLOOKUP(C122,[1]Calificación!D:D,[1]Calificación!A:A,"",0,1)</f>
        <v/>
      </c>
      <c r="C122" s="481" t="str">
        <f>IF([1]Calificación!D109=0,"",[1]Calificación!D109)</f>
        <v/>
      </c>
      <c r="D122" s="599" t="str">
        <f>IFERROR(VLOOKUP(C122,[1]Calificación!$D$1:$X$53,2,0),"")</f>
        <v/>
      </c>
      <c r="E122" s="600"/>
      <c r="F122" s="600"/>
      <c r="G122" s="562" t="str">
        <f>IFERROR(VLOOKUP(C122,[1]Calificación!$D$1:$X$53,5,0),"")</f>
        <v/>
      </c>
      <c r="H122" s="562" t="str">
        <f>IFERROR(VLOOKUP(C122,[1]Calificación!$D$1:$X$53,6,0),"")</f>
        <v/>
      </c>
      <c r="I122" s="482"/>
      <c r="J122" s="563" t="str">
        <f>IFERROR(VLOOKUP(C122,[1]Calificación!$D$1:$X$53,3,0),"")</f>
        <v/>
      </c>
      <c r="K122" s="563" t="str">
        <f>IFERROR(VLOOKUP(C122,[1]Calificación!$D$1:$X$53,4,0),"")</f>
        <v/>
      </c>
    </row>
    <row r="123" spans="2:11" ht="15.6" hidden="1">
      <c r="B123" s="480" t="str">
        <f>_xlfn.XLOOKUP(C123,[1]Calificación!D:D,[1]Calificación!A:A,"",0,1)</f>
        <v/>
      </c>
      <c r="C123" s="481" t="str">
        <f>IF([1]Calificación!D110=0,"",[1]Calificación!D110)</f>
        <v/>
      </c>
      <c r="D123" s="599" t="str">
        <f>IFERROR(VLOOKUP(C123,[1]Calificación!$D$1:$X$53,2,0),"")</f>
        <v/>
      </c>
      <c r="E123" s="600"/>
      <c r="F123" s="600"/>
      <c r="G123" s="562" t="str">
        <f>IFERROR(VLOOKUP(C123,[1]Calificación!$D$1:$X$53,5,0),"")</f>
        <v/>
      </c>
      <c r="H123" s="562" t="str">
        <f>IFERROR(VLOOKUP(C123,[1]Calificación!$D$1:$X$53,6,0),"")</f>
        <v/>
      </c>
      <c r="I123" s="482"/>
      <c r="J123" s="563" t="str">
        <f>IFERROR(VLOOKUP(C123,[1]Calificación!$D$1:$X$53,3,0),"")</f>
        <v/>
      </c>
      <c r="K123" s="563" t="str">
        <f>IFERROR(VLOOKUP(C123,[1]Calificación!$D$1:$X$53,4,0),"")</f>
        <v/>
      </c>
    </row>
    <row r="124" spans="2:11" ht="15.6" hidden="1">
      <c r="B124" s="480" t="str">
        <f>_xlfn.XLOOKUP(C124,[1]Calificación!D:D,[1]Calificación!A:A,"",0,1)</f>
        <v/>
      </c>
      <c r="C124" s="481" t="str">
        <f>IF([1]Calificación!D111=0,"",[1]Calificación!D111)</f>
        <v/>
      </c>
      <c r="D124" s="599" t="str">
        <f>IFERROR(VLOOKUP(C124,[1]Calificación!$D$1:$X$53,2,0),"")</f>
        <v/>
      </c>
      <c r="E124" s="600"/>
      <c r="F124" s="600"/>
      <c r="G124" s="562" t="str">
        <f>IFERROR(VLOOKUP(C124,[1]Calificación!$D$1:$X$53,5,0),"")</f>
        <v/>
      </c>
      <c r="H124" s="562" t="str">
        <f>IFERROR(VLOOKUP(C124,[1]Calificación!$D$1:$X$53,6,0),"")</f>
        <v/>
      </c>
      <c r="I124" s="482"/>
      <c r="J124" s="563" t="str">
        <f>IFERROR(VLOOKUP(C124,[1]Calificación!$D$1:$X$53,3,0),"")</f>
        <v/>
      </c>
      <c r="K124" s="563" t="str">
        <f>IFERROR(VLOOKUP(C124,[1]Calificación!$D$1:$X$53,4,0),"")</f>
        <v/>
      </c>
    </row>
    <row r="125" spans="2:11" ht="15.6" hidden="1">
      <c r="B125" s="480" t="str">
        <f>_xlfn.XLOOKUP(C125,[1]Calificación!D:D,[1]Calificación!A:A,"",0,1)</f>
        <v/>
      </c>
      <c r="C125" s="481" t="str">
        <f>IF([1]Calificación!D112=0,"",[1]Calificación!D112)</f>
        <v/>
      </c>
      <c r="D125" s="599" t="str">
        <f>IFERROR(VLOOKUP(C125,[1]Calificación!$D$1:$X$53,2,0),"")</f>
        <v/>
      </c>
      <c r="E125" s="600"/>
      <c r="F125" s="600"/>
      <c r="G125" s="562" t="str">
        <f>IFERROR(VLOOKUP(C125,[1]Calificación!$D$1:$X$53,5,0),"")</f>
        <v/>
      </c>
      <c r="H125" s="562" t="str">
        <f>IFERROR(VLOOKUP(C125,[1]Calificación!$D$1:$X$53,6,0),"")</f>
        <v/>
      </c>
      <c r="I125" s="482"/>
      <c r="J125" s="563" t="str">
        <f>IFERROR(VLOOKUP(C125,[1]Calificación!$D$1:$X$53,3,0),"")</f>
        <v/>
      </c>
      <c r="K125" s="563" t="str">
        <f>IFERROR(VLOOKUP(C125,[1]Calificación!$D$1:$X$53,4,0),"")</f>
        <v/>
      </c>
    </row>
    <row r="126" spans="2:11" ht="15.6" hidden="1">
      <c r="B126" s="480" t="str">
        <f>_xlfn.XLOOKUP(C126,[1]Calificación!D:D,[1]Calificación!A:A,"",0,1)</f>
        <v/>
      </c>
      <c r="C126" s="481" t="str">
        <f>IF([1]Calificación!D113=0,"",[1]Calificación!D113)</f>
        <v/>
      </c>
      <c r="D126" s="599" t="str">
        <f>IFERROR(VLOOKUP(C126,[1]Calificación!$D$1:$X$53,2,0),"")</f>
        <v/>
      </c>
      <c r="E126" s="600"/>
      <c r="F126" s="600"/>
      <c r="G126" s="562" t="str">
        <f>IFERROR(VLOOKUP(C126,[1]Calificación!$D$1:$X$53,5,0),"")</f>
        <v/>
      </c>
      <c r="H126" s="562" t="str">
        <f>IFERROR(VLOOKUP(C126,[1]Calificación!$D$1:$X$53,6,0),"")</f>
        <v/>
      </c>
      <c r="I126" s="482"/>
      <c r="J126" s="563" t="str">
        <f>IFERROR(VLOOKUP(C126,[1]Calificación!$D$1:$X$53,3,0),"")</f>
        <v/>
      </c>
      <c r="K126" s="563" t="str">
        <f>IFERROR(VLOOKUP(C126,[1]Calificación!$D$1:$X$53,4,0),"")</f>
        <v/>
      </c>
    </row>
    <row r="127" spans="2:11" ht="15.6" hidden="1">
      <c r="B127" s="480" t="str">
        <f>_xlfn.XLOOKUP(C127,[1]Calificación!D:D,[1]Calificación!A:A,"",0,1)</f>
        <v/>
      </c>
      <c r="C127" s="481" t="str">
        <f>IF([1]Calificación!D114=0,"",[1]Calificación!D114)</f>
        <v/>
      </c>
      <c r="D127" s="599" t="str">
        <f>IFERROR(VLOOKUP(C127,[1]Calificación!$D$1:$X$53,2,0),"")</f>
        <v/>
      </c>
      <c r="E127" s="600"/>
      <c r="F127" s="600"/>
      <c r="G127" s="562" t="str">
        <f>IFERROR(VLOOKUP(C127,[1]Calificación!$D$1:$X$53,5,0),"")</f>
        <v/>
      </c>
      <c r="H127" s="562" t="str">
        <f>IFERROR(VLOOKUP(C127,[1]Calificación!$D$1:$X$53,6,0),"")</f>
        <v/>
      </c>
      <c r="I127" s="482"/>
      <c r="J127" s="563" t="str">
        <f>IFERROR(VLOOKUP(C127,[1]Calificación!$D$1:$X$53,3,0),"")</f>
        <v/>
      </c>
      <c r="K127" s="563" t="str">
        <f>IFERROR(VLOOKUP(C127,[1]Calificación!$D$1:$X$53,4,0),"")</f>
        <v/>
      </c>
    </row>
    <row r="128" spans="2:11" ht="15.6" hidden="1">
      <c r="B128" s="480" t="str">
        <f>_xlfn.XLOOKUP(C128,[1]Calificación!D:D,[1]Calificación!A:A,"",0,1)</f>
        <v/>
      </c>
      <c r="C128" s="481" t="str">
        <f>IF([1]Calificación!D115=0,"",[1]Calificación!D115)</f>
        <v/>
      </c>
      <c r="D128" s="599" t="str">
        <f>IFERROR(VLOOKUP(C128,[1]Calificación!$D$1:$X$53,2,0),"")</f>
        <v/>
      </c>
      <c r="E128" s="600"/>
      <c r="F128" s="600"/>
      <c r="G128" s="562" t="str">
        <f>IFERROR(VLOOKUP(C128,[1]Calificación!$D$1:$X$53,5,0),"")</f>
        <v/>
      </c>
      <c r="H128" s="562" t="str">
        <f>IFERROR(VLOOKUP(C128,[1]Calificación!$D$1:$X$53,6,0),"")</f>
        <v/>
      </c>
      <c r="I128" s="482"/>
      <c r="J128" s="563" t="str">
        <f>IFERROR(VLOOKUP(C128,[1]Calificación!$D$1:$X$53,3,0),"")</f>
        <v/>
      </c>
      <c r="K128" s="563" t="str">
        <f>IFERROR(VLOOKUP(C128,[1]Calificación!$D$1:$X$53,4,0),"")</f>
        <v/>
      </c>
    </row>
    <row r="129" spans="2:11" ht="15.6" hidden="1">
      <c r="B129" s="480" t="str">
        <f>_xlfn.XLOOKUP(C129,[1]Calificación!D:D,[1]Calificación!A:A,"",0,1)</f>
        <v/>
      </c>
      <c r="C129" s="481" t="str">
        <f>IF([1]Calificación!D116=0,"",[1]Calificación!D116)</f>
        <v/>
      </c>
      <c r="D129" s="599" t="str">
        <f>IFERROR(VLOOKUP(C129,[1]Calificación!$D$1:$X$53,2,0),"")</f>
        <v/>
      </c>
      <c r="E129" s="600"/>
      <c r="F129" s="600"/>
      <c r="G129" s="562" t="str">
        <f>IFERROR(VLOOKUP(C129,[1]Calificación!$D$1:$X$53,5,0),"")</f>
        <v/>
      </c>
      <c r="H129" s="562" t="str">
        <f>IFERROR(VLOOKUP(C129,[1]Calificación!$D$1:$X$53,6,0),"")</f>
        <v/>
      </c>
      <c r="I129" s="482"/>
      <c r="J129" s="563" t="str">
        <f>IFERROR(VLOOKUP(C129,[1]Calificación!$D$1:$X$53,3,0),"")</f>
        <v/>
      </c>
      <c r="K129" s="563" t="str">
        <f>IFERROR(VLOOKUP(C129,[1]Calificación!$D$1:$X$53,4,0),"")</f>
        <v/>
      </c>
    </row>
    <row r="130" spans="2:11" ht="15.6" hidden="1">
      <c r="B130" s="480" t="str">
        <f>_xlfn.XLOOKUP(C130,[1]Calificación!D:D,[1]Calificación!A:A,"",0,1)</f>
        <v/>
      </c>
      <c r="C130" s="481" t="str">
        <f>IF([1]Calificación!D117=0,"",[1]Calificación!D117)</f>
        <v/>
      </c>
      <c r="D130" s="599" t="str">
        <f>IFERROR(VLOOKUP(C130,[1]Calificación!$D$1:$X$53,2,0),"")</f>
        <v/>
      </c>
      <c r="E130" s="600"/>
      <c r="F130" s="600"/>
      <c r="G130" s="562" t="str">
        <f>IFERROR(VLOOKUP(C130,[1]Calificación!$D$1:$X$53,5,0),"")</f>
        <v/>
      </c>
      <c r="H130" s="562" t="str">
        <f>IFERROR(VLOOKUP(C130,[1]Calificación!$D$1:$X$53,6,0),"")</f>
        <v/>
      </c>
      <c r="I130" s="482"/>
      <c r="J130" s="563" t="str">
        <f>IFERROR(VLOOKUP(C130,[1]Calificación!$D$1:$X$53,3,0),"")</f>
        <v/>
      </c>
      <c r="K130" s="563" t="str">
        <f>IFERROR(VLOOKUP(C130,[1]Calificación!$D$1:$X$53,4,0),"")</f>
        <v/>
      </c>
    </row>
    <row r="131" spans="2:11" ht="15.6" hidden="1">
      <c r="B131" s="480" t="str">
        <f>_xlfn.XLOOKUP(C131,[1]Calificación!D:D,[1]Calificación!A:A,"",0,1)</f>
        <v/>
      </c>
      <c r="C131" s="481" t="str">
        <f>IF([1]Calificación!D118=0,"",[1]Calificación!D118)</f>
        <v/>
      </c>
      <c r="D131" s="599" t="str">
        <f>IFERROR(VLOOKUP(C131,[1]Calificación!$D$1:$X$53,2,0),"")</f>
        <v/>
      </c>
      <c r="E131" s="600"/>
      <c r="F131" s="600"/>
      <c r="G131" s="562" t="str">
        <f>IFERROR(VLOOKUP(C131,[1]Calificación!$D$1:$X$53,5,0),"")</f>
        <v/>
      </c>
      <c r="H131" s="562" t="str">
        <f>IFERROR(VLOOKUP(C131,[1]Calificación!$D$1:$X$53,6,0),"")</f>
        <v/>
      </c>
      <c r="I131" s="482"/>
      <c r="J131" s="563" t="str">
        <f>IFERROR(VLOOKUP(C131,[1]Calificación!$D$1:$X$53,3,0),"")</f>
        <v/>
      </c>
      <c r="K131" s="563" t="str">
        <f>IFERROR(VLOOKUP(C131,[1]Calificación!$D$1:$X$53,4,0),"")</f>
        <v/>
      </c>
    </row>
    <row r="132" spans="2:11" ht="15.6" hidden="1">
      <c r="B132" s="480" t="str">
        <f>_xlfn.XLOOKUP(C132,[1]Calificación!D:D,[1]Calificación!A:A,"",0,1)</f>
        <v/>
      </c>
      <c r="C132" s="481" t="str">
        <f>IF([1]Calificación!D119=0,"",[1]Calificación!D119)</f>
        <v/>
      </c>
      <c r="D132" s="599" t="str">
        <f>IFERROR(VLOOKUP(C132,[1]Calificación!$D$1:$X$53,2,0),"")</f>
        <v/>
      </c>
      <c r="E132" s="600"/>
      <c r="F132" s="600"/>
      <c r="G132" s="562" t="str">
        <f>IFERROR(VLOOKUP(C132,[1]Calificación!$D$1:$X$53,5,0),"")</f>
        <v/>
      </c>
      <c r="H132" s="562" t="str">
        <f>IFERROR(VLOOKUP(C132,[1]Calificación!$D$1:$X$53,6,0),"")</f>
        <v/>
      </c>
      <c r="I132" s="482"/>
      <c r="J132" s="563" t="str">
        <f>IFERROR(VLOOKUP(C132,[1]Calificación!$D$1:$X$53,3,0),"")</f>
        <v/>
      </c>
      <c r="K132" s="563" t="str">
        <f>IFERROR(VLOOKUP(C132,[1]Calificación!$D$1:$X$53,4,0),"")</f>
        <v/>
      </c>
    </row>
    <row r="133" spans="2:11" ht="15.6" hidden="1">
      <c r="B133" s="480" t="str">
        <f>_xlfn.XLOOKUP(C133,[1]Calificación!D:D,[1]Calificación!A:A,"",0,1)</f>
        <v/>
      </c>
      <c r="C133" s="481" t="str">
        <f>IF([1]Calificación!D120=0,"",[1]Calificación!D120)</f>
        <v/>
      </c>
      <c r="D133" s="599" t="str">
        <f>IFERROR(VLOOKUP(C133,[1]Calificación!$D$1:$X$53,2,0),"")</f>
        <v/>
      </c>
      <c r="E133" s="600"/>
      <c r="F133" s="600"/>
      <c r="G133" s="562" t="str">
        <f>IFERROR(VLOOKUP(C133,[1]Calificación!$D$1:$X$53,5,0),"")</f>
        <v/>
      </c>
      <c r="H133" s="562" t="str">
        <f>IFERROR(VLOOKUP(C133,[1]Calificación!$D$1:$X$53,6,0),"")</f>
        <v/>
      </c>
      <c r="I133" s="482"/>
      <c r="J133" s="563" t="str">
        <f>IFERROR(VLOOKUP(C133,[1]Calificación!$D$1:$X$53,3,0),"")</f>
        <v/>
      </c>
      <c r="K133" s="563" t="str">
        <f>IFERROR(VLOOKUP(C133,[1]Calificación!$D$1:$X$53,4,0),"")</f>
        <v/>
      </c>
    </row>
    <row r="134" spans="2:11" ht="15.6" hidden="1">
      <c r="B134" s="482"/>
      <c r="C134" s="482"/>
      <c r="D134" s="482"/>
      <c r="E134" s="482"/>
      <c r="F134" s="482"/>
      <c r="G134" s="482"/>
      <c r="H134" s="482"/>
      <c r="I134" s="482"/>
      <c r="J134" s="482"/>
      <c r="K134" s="482"/>
    </row>
  </sheetData>
  <dataConsolidate/>
  <mergeCells count="76">
    <mergeCell ref="B7:K7"/>
    <mergeCell ref="B8:K8"/>
    <mergeCell ref="B9:K9"/>
    <mergeCell ref="J10:K10"/>
    <mergeCell ref="C11:F11"/>
    <mergeCell ref="G11:H11"/>
    <mergeCell ref="D75:F75"/>
    <mergeCell ref="D64:F64"/>
    <mergeCell ref="D65:F65"/>
    <mergeCell ref="D66:F66"/>
    <mergeCell ref="D67:F67"/>
    <mergeCell ref="D68:F68"/>
    <mergeCell ref="D69:F69"/>
    <mergeCell ref="D70:F70"/>
    <mergeCell ref="D71:F71"/>
    <mergeCell ref="D72:F72"/>
    <mergeCell ref="D73:F73"/>
    <mergeCell ref="D74:F74"/>
    <mergeCell ref="D87:F87"/>
    <mergeCell ref="D76:F76"/>
    <mergeCell ref="D77:F77"/>
    <mergeCell ref="D78:F78"/>
    <mergeCell ref="D79:F79"/>
    <mergeCell ref="D80:F80"/>
    <mergeCell ref="D81:F81"/>
    <mergeCell ref="D82:F82"/>
    <mergeCell ref="D83:F83"/>
    <mergeCell ref="D84:F84"/>
    <mergeCell ref="D85:F85"/>
    <mergeCell ref="D86:F86"/>
    <mergeCell ref="D99:F99"/>
    <mergeCell ref="D88:F88"/>
    <mergeCell ref="D89:F89"/>
    <mergeCell ref="D90:F90"/>
    <mergeCell ref="D91:F91"/>
    <mergeCell ref="D92:F92"/>
    <mergeCell ref="D93:F93"/>
    <mergeCell ref="D94:F94"/>
    <mergeCell ref="D95:F95"/>
    <mergeCell ref="D96:F96"/>
    <mergeCell ref="D97:F97"/>
    <mergeCell ref="D98:F98"/>
    <mergeCell ref="D111:F111"/>
    <mergeCell ref="D100:F100"/>
    <mergeCell ref="D101:F101"/>
    <mergeCell ref="D102:F102"/>
    <mergeCell ref="D103:F103"/>
    <mergeCell ref="D104:F104"/>
    <mergeCell ref="D105:F105"/>
    <mergeCell ref="D106:F106"/>
    <mergeCell ref="D107:F107"/>
    <mergeCell ref="D108:F108"/>
    <mergeCell ref="D109:F109"/>
    <mergeCell ref="D110:F110"/>
    <mergeCell ref="D123:F123"/>
    <mergeCell ref="D112:F112"/>
    <mergeCell ref="D113:F113"/>
    <mergeCell ref="D114:F114"/>
    <mergeCell ref="D115:F115"/>
    <mergeCell ref="D116:F116"/>
    <mergeCell ref="D117:F117"/>
    <mergeCell ref="D118:F118"/>
    <mergeCell ref="D119:F119"/>
    <mergeCell ref="D120:F120"/>
    <mergeCell ref="D121:F121"/>
    <mergeCell ref="D122:F122"/>
    <mergeCell ref="D130:F130"/>
    <mergeCell ref="D131:F131"/>
    <mergeCell ref="D132:F132"/>
    <mergeCell ref="D133:F133"/>
    <mergeCell ref="D124:F124"/>
    <mergeCell ref="D125:F125"/>
    <mergeCell ref="D126:F126"/>
    <mergeCell ref="D127:F127"/>
    <mergeCell ref="D128:F128"/>
    <mergeCell ref="D129:F129"/>
  </mergeCells>
  <conditionalFormatting sqref="H12:H52">
    <cfRule type="dataBar" priority="3">
      <dataBar showValue="0">
        <cfvo type="num" val="0"/>
        <cfvo type="num" val="100"/>
        <color rgb="FF008066"/>
      </dataBar>
      <extLst>
        <ext xmlns:x14="http://schemas.microsoft.com/office/spreadsheetml/2009/9/main" uri="{B025F937-C7B1-47D3-B67F-A62EFF666E3E}">
          <x14:id>{01505614-F495-42B4-AF82-303B62B4B670}</x14:id>
        </ext>
      </extLst>
    </cfRule>
  </conditionalFormatting>
  <conditionalFormatting sqref="H53:H59">
    <cfRule type="dataBar" priority="2">
      <dataBar showValue="0">
        <cfvo type="num" val="0"/>
        <cfvo type="num" val="100"/>
        <color rgb="FFFFC107"/>
      </dataBar>
      <extLst>
        <ext xmlns:x14="http://schemas.microsoft.com/office/spreadsheetml/2009/9/main" uri="{B025F937-C7B1-47D3-B67F-A62EFF666E3E}">
          <x14:id>{4D1ED130-3C48-4ACF-AD2B-56F97A968DE0}</x14:id>
        </ext>
      </extLst>
    </cfRule>
  </conditionalFormatting>
  <conditionalFormatting sqref="H60:H63">
    <cfRule type="dataBar" priority="1">
      <dataBar showValue="0">
        <cfvo type="num" val="0"/>
        <cfvo type="num" val="100"/>
        <color rgb="FFB30039"/>
      </dataBar>
      <extLst>
        <ext xmlns:x14="http://schemas.microsoft.com/office/spreadsheetml/2009/9/main" uri="{B025F937-C7B1-47D3-B67F-A62EFF666E3E}">
          <x14:id>{3BE16538-A46A-4B0D-B741-8B636AEF87B4}</x14:id>
        </ext>
      </extLst>
    </cfRule>
  </conditionalFormatting>
  <pageMargins left="0" right="0" top="0" bottom="0" header="0.31496062992125984" footer="0.31496062992125984"/>
  <pageSetup scale="73" orientation="portrait" r:id="rId1"/>
  <drawing r:id="rId2"/>
  <extLst>
    <ext xmlns:x14="http://schemas.microsoft.com/office/spreadsheetml/2009/9/main" uri="{78C0D931-6437-407d-A8EE-F0AAD7539E65}">
      <x14:conditionalFormattings>
        <x14:conditionalFormatting xmlns:xm="http://schemas.microsoft.com/office/excel/2006/main">
          <x14:cfRule type="dataBar" id="{01505614-F495-42B4-AF82-303B62B4B670}">
            <x14:dataBar minLength="0" maxLength="100" gradient="0" negativeBarColorSameAsPositive="1" axisPosition="none">
              <x14:cfvo type="num">
                <xm:f>0</xm:f>
              </x14:cfvo>
              <x14:cfvo type="num">
                <xm:f>100</xm:f>
              </x14:cfvo>
            </x14:dataBar>
          </x14:cfRule>
          <xm:sqref>H12:H52</xm:sqref>
        </x14:conditionalFormatting>
        <x14:conditionalFormatting xmlns:xm="http://schemas.microsoft.com/office/excel/2006/main">
          <x14:cfRule type="dataBar" id="{4D1ED130-3C48-4ACF-AD2B-56F97A968DE0}">
            <x14:dataBar minLength="0" maxLength="100" gradient="0" negativeBarColorSameAsPositive="1" axisPosition="none">
              <x14:cfvo type="num">
                <xm:f>0</xm:f>
              </x14:cfvo>
              <x14:cfvo type="num">
                <xm:f>100</xm:f>
              </x14:cfvo>
            </x14:dataBar>
          </x14:cfRule>
          <xm:sqref>H53:H59</xm:sqref>
        </x14:conditionalFormatting>
        <x14:conditionalFormatting xmlns:xm="http://schemas.microsoft.com/office/excel/2006/main">
          <x14:cfRule type="dataBar" id="{3BE16538-A46A-4B0D-B741-8B636AEF87B4}">
            <x14:dataBar minLength="0" maxLength="100" gradient="0" negativeBarColorSameAsPositive="1" axisPosition="none">
              <x14:cfvo type="num">
                <xm:f>0</xm:f>
              </x14:cfvo>
              <x14:cfvo type="num">
                <xm:f>100</xm:f>
              </x14:cfvo>
            </x14:dataBar>
          </x14:cfRule>
          <xm:sqref>H60:H63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E5478-F9FD-473A-A8AB-FBA86C7EAE87}">
  <sheetPr>
    <tabColor rgb="FF002060"/>
    <pageSetUpPr fitToPage="1"/>
  </sheetPr>
  <dimension ref="A1:XEY79"/>
  <sheetViews>
    <sheetView showGridLines="0" zoomScale="85" zoomScaleNormal="85" workbookViewId="0"/>
  </sheetViews>
  <sheetFormatPr baseColWidth="10" defaultColWidth="0" defaultRowHeight="16.350000000000001" customHeight="1" zeroHeight="1"/>
  <cols>
    <col min="1" max="1" width="8.6640625" style="474" customWidth="1"/>
    <col min="2" max="2" width="9.33203125" style="474" customWidth="1"/>
    <col min="3" max="3" width="9.33203125" style="505" customWidth="1"/>
    <col min="4" max="5" width="9.33203125" style="474" customWidth="1"/>
    <col min="6" max="6" width="13.109375" style="474" customWidth="1"/>
    <col min="7" max="7" width="9.33203125" style="474" customWidth="1"/>
    <col min="8" max="8" width="17.6640625" style="474" customWidth="1"/>
    <col min="9" max="10" width="1.88671875" style="474" customWidth="1"/>
    <col min="11" max="12" width="18.6640625" style="506" customWidth="1"/>
    <col min="13" max="13" width="9.33203125" style="474" customWidth="1"/>
    <col min="14" max="14" width="9.33203125" style="474" hidden="1"/>
    <col min="15" max="19" width="11.5546875" hidden="1"/>
    <col min="20" max="20" width="19.109375" hidden="1"/>
    <col min="21" max="16379" width="11.5546875" hidden="1"/>
    <col min="16380" max="16384" width="1.109375" hidden="1"/>
  </cols>
  <sheetData>
    <row r="1" spans="1:15" ht="14.4">
      <c r="A1"/>
      <c r="B1"/>
      <c r="C1" s="483"/>
      <c r="D1"/>
      <c r="E1"/>
      <c r="F1"/>
      <c r="G1"/>
      <c r="H1"/>
      <c r="I1"/>
      <c r="J1"/>
      <c r="K1"/>
      <c r="L1"/>
      <c r="M1"/>
      <c r="N1"/>
    </row>
    <row r="2" spans="1:15" ht="14.4">
      <c r="A2"/>
      <c r="B2"/>
      <c r="C2" s="483"/>
      <c r="D2"/>
      <c r="E2"/>
      <c r="F2"/>
      <c r="G2"/>
      <c r="H2"/>
      <c r="I2"/>
      <c r="J2"/>
      <c r="K2"/>
      <c r="L2"/>
      <c r="M2"/>
      <c r="N2"/>
    </row>
    <row r="3" spans="1:15" ht="14.4">
      <c r="A3"/>
      <c r="B3"/>
      <c r="C3" s="483"/>
      <c r="D3"/>
      <c r="E3"/>
      <c r="F3"/>
      <c r="G3"/>
      <c r="H3"/>
      <c r="I3"/>
      <c r="J3"/>
      <c r="K3"/>
      <c r="L3"/>
      <c r="M3"/>
      <c r="N3"/>
    </row>
    <row r="4" spans="1:15" ht="14.4">
      <c r="A4"/>
      <c r="B4"/>
      <c r="C4" s="483"/>
      <c r="D4"/>
      <c r="E4"/>
      <c r="F4"/>
      <c r="G4"/>
      <c r="H4"/>
      <c r="I4"/>
      <c r="J4"/>
      <c r="K4"/>
      <c r="L4"/>
      <c r="M4"/>
      <c r="N4"/>
    </row>
    <row r="5" spans="1:15" ht="14.4">
      <c r="A5"/>
      <c r="B5"/>
      <c r="C5" s="483"/>
      <c r="D5"/>
      <c r="E5"/>
      <c r="F5"/>
      <c r="G5"/>
      <c r="H5"/>
      <c r="I5"/>
      <c r="J5"/>
      <c r="K5"/>
      <c r="L5"/>
      <c r="M5"/>
      <c r="N5"/>
    </row>
    <row r="6" spans="1:15" ht="14.4">
      <c r="A6"/>
      <c r="B6"/>
      <c r="C6" s="483"/>
      <c r="D6"/>
      <c r="E6"/>
      <c r="F6"/>
      <c r="G6"/>
      <c r="H6"/>
      <c r="I6"/>
      <c r="J6"/>
      <c r="K6"/>
      <c r="L6"/>
      <c r="M6"/>
      <c r="N6"/>
    </row>
    <row r="7" spans="1:15" ht="20.85" customHeight="1">
      <c r="A7"/>
      <c r="B7" s="597" t="s">
        <v>93</v>
      </c>
      <c r="C7" s="597"/>
      <c r="D7" s="597"/>
      <c r="E7" s="597"/>
      <c r="F7" s="597"/>
      <c r="G7" s="597"/>
      <c r="H7" s="597"/>
      <c r="I7" s="597"/>
      <c r="J7" s="597"/>
      <c r="K7" s="597"/>
      <c r="L7" s="597"/>
      <c r="M7" s="472"/>
      <c r="N7" s="472"/>
    </row>
    <row r="8" spans="1:15" ht="20.399999999999999" customHeight="1">
      <c r="A8"/>
      <c r="B8" s="597" t="s">
        <v>274</v>
      </c>
      <c r="C8" s="597"/>
      <c r="D8" s="597"/>
      <c r="E8" s="597"/>
      <c r="F8" s="597"/>
      <c r="G8" s="597"/>
      <c r="H8" s="597"/>
      <c r="I8" s="597"/>
      <c r="J8" s="597"/>
      <c r="K8" s="597"/>
      <c r="L8" s="597"/>
      <c r="M8" s="473"/>
      <c r="N8" s="473"/>
    </row>
    <row r="9" spans="1:15" ht="20.85" customHeight="1">
      <c r="A9"/>
      <c r="B9" s="648" t="s">
        <v>479</v>
      </c>
      <c r="C9" s="597"/>
      <c r="D9" s="597"/>
      <c r="E9" s="597"/>
      <c r="F9" s="597"/>
      <c r="G9" s="597"/>
      <c r="H9" s="597"/>
      <c r="I9" s="597"/>
      <c r="J9" s="597"/>
      <c r="K9" s="597"/>
      <c r="L9" s="597"/>
      <c r="M9" s="473"/>
      <c r="N9" s="473"/>
    </row>
    <row r="10" spans="1:15" ht="12.15" customHeight="1">
      <c r="B10" s="475"/>
      <c r="C10" s="484"/>
      <c r="D10" s="475"/>
      <c r="E10" s="475"/>
      <c r="F10" s="475"/>
      <c r="G10" s="475"/>
      <c r="H10" s="475"/>
      <c r="I10" s="475"/>
      <c r="J10" s="475"/>
      <c r="K10" s="603" t="s">
        <v>480</v>
      </c>
      <c r="L10" s="603"/>
      <c r="M10" s="475"/>
      <c r="N10" s="475"/>
    </row>
    <row r="11" spans="1:15" ht="18" customHeight="1">
      <c r="B11" s="485" t="s">
        <v>275</v>
      </c>
      <c r="C11" s="649" t="s">
        <v>96</v>
      </c>
      <c r="D11" s="649"/>
      <c r="E11" s="649"/>
      <c r="F11" s="649"/>
      <c r="G11" s="649" t="s">
        <v>276</v>
      </c>
      <c r="H11" s="650"/>
      <c r="I11" s="475"/>
      <c r="J11" s="475"/>
      <c r="K11" s="485" t="s">
        <v>277</v>
      </c>
      <c r="L11" s="486" t="s">
        <v>278</v>
      </c>
      <c r="M11" s="475"/>
      <c r="N11" s="475"/>
    </row>
    <row r="12" spans="1:15" ht="13.95" customHeight="1">
      <c r="B12" s="643" t="s">
        <v>283</v>
      </c>
      <c r="C12" s="644"/>
      <c r="D12" s="644"/>
      <c r="E12" s="644"/>
      <c r="F12" s="644"/>
      <c r="G12" s="644"/>
      <c r="H12" s="645"/>
      <c r="K12" s="646"/>
      <c r="L12" s="647"/>
    </row>
    <row r="13" spans="1:15" ht="12.15" customHeight="1">
      <c r="B13" s="564">
        <v>1</v>
      </c>
      <c r="C13" s="565" t="s">
        <v>98</v>
      </c>
      <c r="D13" s="619" t="s">
        <v>34</v>
      </c>
      <c r="E13" s="619"/>
      <c r="F13" s="619"/>
      <c r="G13" s="501">
        <v>99.93</v>
      </c>
      <c r="H13" s="502">
        <v>99.93</v>
      </c>
      <c r="I13" s="475"/>
      <c r="J13" s="475"/>
      <c r="K13" s="503">
        <v>99.93</v>
      </c>
      <c r="L13" s="504">
        <v>100</v>
      </c>
      <c r="M13" s="475"/>
      <c r="N13" s="475"/>
      <c r="O13" t="s">
        <v>284</v>
      </c>
    </row>
    <row r="14" spans="1:15" ht="12.15" customHeight="1">
      <c r="B14" s="487">
        <v>2</v>
      </c>
      <c r="C14" s="566" t="s">
        <v>110</v>
      </c>
      <c r="D14" s="607" t="s">
        <v>44</v>
      </c>
      <c r="E14" s="607"/>
      <c r="F14" s="607"/>
      <c r="G14" s="489">
        <v>97.83</v>
      </c>
      <c r="H14" s="490">
        <v>97.83</v>
      </c>
      <c r="I14" s="475"/>
      <c r="J14" s="475"/>
      <c r="K14" s="491">
        <v>97.83</v>
      </c>
      <c r="L14" s="492">
        <v>100</v>
      </c>
      <c r="M14" s="475"/>
      <c r="N14" s="475"/>
      <c r="O14" t="s">
        <v>284</v>
      </c>
    </row>
    <row r="15" spans="1:15" ht="12.15" customHeight="1">
      <c r="B15" s="487">
        <v>3</v>
      </c>
      <c r="C15" s="566" t="s">
        <v>103</v>
      </c>
      <c r="D15" s="607" t="s">
        <v>59</v>
      </c>
      <c r="E15" s="607"/>
      <c r="F15" s="607"/>
      <c r="G15" s="489">
        <v>96.87</v>
      </c>
      <c r="H15" s="490">
        <v>96.87</v>
      </c>
      <c r="I15" s="475"/>
      <c r="J15" s="475"/>
      <c r="K15" s="491">
        <v>96.87</v>
      </c>
      <c r="L15" s="492">
        <v>100</v>
      </c>
      <c r="M15" s="475"/>
      <c r="N15" s="475"/>
      <c r="O15" t="s">
        <v>284</v>
      </c>
    </row>
    <row r="16" spans="1:15" ht="12.15" customHeight="1">
      <c r="B16" s="487">
        <v>4</v>
      </c>
      <c r="C16" s="566" t="s">
        <v>105</v>
      </c>
      <c r="D16" s="607" t="s">
        <v>72</v>
      </c>
      <c r="E16" s="607"/>
      <c r="F16" s="607"/>
      <c r="G16" s="489">
        <v>96.8</v>
      </c>
      <c r="H16" s="490">
        <v>96.8</v>
      </c>
      <c r="I16" s="475"/>
      <c r="J16" s="475"/>
      <c r="K16" s="491">
        <v>96.8</v>
      </c>
      <c r="L16" s="492">
        <v>100</v>
      </c>
      <c r="M16" s="475"/>
      <c r="N16" s="475"/>
      <c r="O16" t="s">
        <v>284</v>
      </c>
    </row>
    <row r="17" spans="2:20" ht="12.15" customHeight="1">
      <c r="B17" s="487">
        <v>5</v>
      </c>
      <c r="C17" s="566" t="s">
        <v>101</v>
      </c>
      <c r="D17" s="607" t="s">
        <v>57</v>
      </c>
      <c r="E17" s="607"/>
      <c r="F17" s="607"/>
      <c r="G17" s="489">
        <v>95.68</v>
      </c>
      <c r="H17" s="490">
        <v>95.68</v>
      </c>
      <c r="I17" s="475"/>
      <c r="J17" s="475"/>
      <c r="K17" s="491">
        <v>95.68</v>
      </c>
      <c r="L17" s="492">
        <v>100</v>
      </c>
      <c r="M17" s="475"/>
      <c r="N17" s="475"/>
      <c r="O17" t="s">
        <v>284</v>
      </c>
    </row>
    <row r="18" spans="2:20" ht="12.15" customHeight="1">
      <c r="B18" s="487">
        <v>6</v>
      </c>
      <c r="C18" s="566" t="s">
        <v>99</v>
      </c>
      <c r="D18" s="607" t="s">
        <v>48</v>
      </c>
      <c r="E18" s="607"/>
      <c r="F18" s="607"/>
      <c r="G18" s="489">
        <v>95.15</v>
      </c>
      <c r="H18" s="490">
        <v>95.15</v>
      </c>
      <c r="I18" s="475"/>
      <c r="J18" s="475"/>
      <c r="K18" s="491">
        <v>95.15</v>
      </c>
      <c r="L18" s="492">
        <v>100</v>
      </c>
      <c r="M18" s="475"/>
      <c r="N18" s="475"/>
      <c r="O18" t="s">
        <v>284</v>
      </c>
    </row>
    <row r="19" spans="2:20" ht="12.15" customHeight="1">
      <c r="B19" s="493">
        <v>7</v>
      </c>
      <c r="C19" s="567" t="s">
        <v>100</v>
      </c>
      <c r="D19" s="606" t="s">
        <v>71</v>
      </c>
      <c r="E19" s="606"/>
      <c r="F19" s="606"/>
      <c r="G19" s="495">
        <v>90.2</v>
      </c>
      <c r="H19" s="496">
        <v>90.2</v>
      </c>
      <c r="I19" s="475"/>
      <c r="J19" s="475"/>
      <c r="K19" s="497">
        <v>90.2</v>
      </c>
      <c r="L19" s="498">
        <v>100</v>
      </c>
      <c r="M19" s="475"/>
      <c r="N19" s="475"/>
      <c r="O19" t="s">
        <v>284</v>
      </c>
    </row>
    <row r="20" spans="2:20" s="474" customFormat="1" ht="4.3499999999999996" customHeight="1">
      <c r="B20" s="637"/>
      <c r="C20" s="637"/>
      <c r="D20" s="637"/>
      <c r="E20" s="637"/>
      <c r="F20" s="637"/>
      <c r="G20" s="637"/>
      <c r="H20" s="637"/>
      <c r="K20" s="608"/>
      <c r="L20" s="608"/>
    </row>
    <row r="21" spans="2:20" ht="13.95" customHeight="1">
      <c r="B21" s="638" t="s">
        <v>285</v>
      </c>
      <c r="C21" s="639"/>
      <c r="D21" s="639"/>
      <c r="E21" s="639"/>
      <c r="F21" s="639"/>
      <c r="G21" s="639"/>
      <c r="H21" s="640"/>
      <c r="K21" s="641"/>
      <c r="L21" s="642"/>
      <c r="M21" s="475"/>
      <c r="N21" s="475"/>
    </row>
    <row r="22" spans="2:20" ht="12.15" customHeight="1">
      <c r="B22" s="487">
        <v>1</v>
      </c>
      <c r="C22" s="488" t="s">
        <v>114</v>
      </c>
      <c r="D22" s="630" t="s">
        <v>66</v>
      </c>
      <c r="E22" s="631"/>
      <c r="F22" s="632"/>
      <c r="G22" s="489">
        <v>96.67</v>
      </c>
      <c r="H22" s="490">
        <v>96.67</v>
      </c>
      <c r="K22" s="491">
        <v>96.67</v>
      </c>
      <c r="L22" s="492">
        <v>100</v>
      </c>
      <c r="M22" s="475"/>
      <c r="N22" s="475"/>
      <c r="O22" t="s">
        <v>286</v>
      </c>
    </row>
    <row r="23" spans="2:20" ht="12.15" customHeight="1">
      <c r="B23" s="487">
        <v>2</v>
      </c>
      <c r="C23" s="488" t="s">
        <v>131</v>
      </c>
      <c r="D23" s="630" t="s">
        <v>51</v>
      </c>
      <c r="E23" s="631"/>
      <c r="F23" s="632"/>
      <c r="G23" s="489">
        <v>92.76</v>
      </c>
      <c r="H23" s="490">
        <v>92.76</v>
      </c>
      <c r="K23" s="491">
        <v>92.76</v>
      </c>
      <c r="L23" s="492">
        <v>100</v>
      </c>
      <c r="M23" s="475"/>
      <c r="N23" s="475"/>
      <c r="O23" t="s">
        <v>286</v>
      </c>
    </row>
    <row r="24" spans="2:20" ht="12.15" customHeight="1">
      <c r="B24" s="487">
        <v>3</v>
      </c>
      <c r="C24" s="488" t="s">
        <v>132</v>
      </c>
      <c r="D24" s="630" t="s">
        <v>37</v>
      </c>
      <c r="E24" s="631"/>
      <c r="F24" s="632"/>
      <c r="G24" s="489">
        <v>90.46</v>
      </c>
      <c r="H24" s="490">
        <v>90.46</v>
      </c>
      <c r="K24" s="491">
        <v>90.46</v>
      </c>
      <c r="L24" s="492">
        <v>100</v>
      </c>
      <c r="M24" s="475"/>
      <c r="N24" s="475"/>
      <c r="O24" t="s">
        <v>286</v>
      </c>
    </row>
    <row r="25" spans="2:20" ht="12.15" customHeight="1">
      <c r="B25" s="493">
        <v>4</v>
      </c>
      <c r="C25" s="494" t="s">
        <v>124</v>
      </c>
      <c r="D25" s="633" t="s">
        <v>61</v>
      </c>
      <c r="E25" s="634"/>
      <c r="F25" s="635"/>
      <c r="G25" s="495">
        <v>76.88</v>
      </c>
      <c r="H25" s="496">
        <v>76.88</v>
      </c>
      <c r="K25" s="497">
        <v>76.88</v>
      </c>
      <c r="L25" s="498">
        <v>100</v>
      </c>
      <c r="M25" s="475"/>
      <c r="N25" s="475"/>
      <c r="O25" t="s">
        <v>286</v>
      </c>
    </row>
    <row r="26" spans="2:20" s="474" customFormat="1" ht="4.3499999999999996" customHeight="1">
      <c r="B26" s="636"/>
      <c r="C26" s="636"/>
      <c r="D26" s="636"/>
      <c r="E26" s="636"/>
      <c r="F26" s="636"/>
      <c r="G26" s="636"/>
      <c r="H26" s="636"/>
      <c r="K26" s="608"/>
      <c r="L26" s="608"/>
      <c r="T26"/>
    </row>
    <row r="27" spans="2:20" ht="12.15" customHeight="1">
      <c r="B27" s="625" t="s">
        <v>287</v>
      </c>
      <c r="C27" s="626"/>
      <c r="D27" s="626"/>
      <c r="E27" s="626"/>
      <c r="F27" s="626"/>
      <c r="G27" s="626"/>
      <c r="H27" s="627"/>
      <c r="K27" s="628"/>
      <c r="L27" s="629"/>
    </row>
    <row r="28" spans="2:20" s="474" customFormat="1" ht="14.4">
      <c r="B28" s="499">
        <v>1</v>
      </c>
      <c r="C28" s="500" t="s">
        <v>117</v>
      </c>
      <c r="D28" s="619" t="s">
        <v>54</v>
      </c>
      <c r="E28" s="619"/>
      <c r="F28" s="619"/>
      <c r="G28" s="501">
        <v>100</v>
      </c>
      <c r="H28" s="502">
        <v>100</v>
      </c>
      <c r="K28" s="503">
        <v>100</v>
      </c>
      <c r="L28" s="504">
        <v>100</v>
      </c>
      <c r="O28" s="474" t="s">
        <v>288</v>
      </c>
      <c r="T28"/>
    </row>
    <row r="29" spans="2:20" ht="13.95" customHeight="1">
      <c r="B29" s="487">
        <v>1</v>
      </c>
      <c r="C29" s="488" t="s">
        <v>128</v>
      </c>
      <c r="D29" s="607" t="s">
        <v>49</v>
      </c>
      <c r="E29" s="607"/>
      <c r="F29" s="607"/>
      <c r="G29" s="489">
        <v>100</v>
      </c>
      <c r="H29" s="490">
        <v>100</v>
      </c>
      <c r="K29" s="491">
        <v>100</v>
      </c>
      <c r="L29" s="492">
        <v>100</v>
      </c>
      <c r="M29" s="475"/>
      <c r="N29" s="475"/>
      <c r="O29" s="474" t="s">
        <v>288</v>
      </c>
      <c r="P29" s="474"/>
      <c r="Q29" s="474"/>
      <c r="R29" s="474"/>
    </row>
    <row r="30" spans="2:20" ht="12.15" customHeight="1">
      <c r="B30" s="487">
        <v>3</v>
      </c>
      <c r="C30" s="488" t="s">
        <v>112</v>
      </c>
      <c r="D30" s="607" t="s">
        <v>67</v>
      </c>
      <c r="E30" s="607"/>
      <c r="F30" s="607"/>
      <c r="G30" s="489">
        <v>99.61</v>
      </c>
      <c r="H30" s="490">
        <v>99.61</v>
      </c>
      <c r="K30" s="491">
        <v>99.61</v>
      </c>
      <c r="L30" s="492">
        <v>100</v>
      </c>
      <c r="M30" s="475"/>
      <c r="N30" s="475"/>
      <c r="O30" s="474" t="s">
        <v>288</v>
      </c>
      <c r="P30" s="474"/>
      <c r="Q30" s="474"/>
      <c r="R30" s="474"/>
    </row>
    <row r="31" spans="2:20" ht="12.15" customHeight="1">
      <c r="B31" s="487">
        <v>4</v>
      </c>
      <c r="C31" s="488" t="s">
        <v>120</v>
      </c>
      <c r="D31" s="607" t="s">
        <v>47</v>
      </c>
      <c r="E31" s="607"/>
      <c r="F31" s="607"/>
      <c r="G31" s="489">
        <v>99.56</v>
      </c>
      <c r="H31" s="490">
        <v>99.56</v>
      </c>
      <c r="K31" s="491">
        <v>99.56</v>
      </c>
      <c r="L31" s="492">
        <v>100</v>
      </c>
      <c r="M31" s="475"/>
      <c r="N31" s="475"/>
      <c r="O31" s="474" t="s">
        <v>288</v>
      </c>
      <c r="P31" s="474"/>
      <c r="Q31" s="474"/>
      <c r="R31" s="474"/>
    </row>
    <row r="32" spans="2:20" ht="12.15" customHeight="1">
      <c r="B32" s="487">
        <v>5</v>
      </c>
      <c r="C32" s="488" t="s">
        <v>116</v>
      </c>
      <c r="D32" s="607" t="s">
        <v>279</v>
      </c>
      <c r="E32" s="607"/>
      <c r="F32" s="607"/>
      <c r="G32" s="489">
        <v>99.01</v>
      </c>
      <c r="H32" s="490">
        <v>99.01</v>
      </c>
      <c r="K32" s="491">
        <v>99.01</v>
      </c>
      <c r="L32" s="492">
        <v>100</v>
      </c>
      <c r="O32" s="474" t="s">
        <v>288</v>
      </c>
      <c r="P32" s="474"/>
      <c r="Q32" s="474"/>
      <c r="R32" s="474"/>
    </row>
    <row r="33" spans="2:20" ht="12.15" customHeight="1">
      <c r="B33" s="487">
        <v>6</v>
      </c>
      <c r="C33" s="488" t="s">
        <v>134</v>
      </c>
      <c r="D33" s="607" t="s">
        <v>69</v>
      </c>
      <c r="E33" s="607"/>
      <c r="F33" s="607"/>
      <c r="G33" s="489">
        <v>98.19</v>
      </c>
      <c r="H33" s="490">
        <v>98.19</v>
      </c>
      <c r="K33" s="491">
        <v>98.19</v>
      </c>
      <c r="L33" s="492">
        <v>100</v>
      </c>
      <c r="O33" s="474" t="s">
        <v>288</v>
      </c>
      <c r="P33" s="474"/>
      <c r="Q33" s="474"/>
      <c r="R33" s="474"/>
    </row>
    <row r="34" spans="2:20" s="474" customFormat="1" ht="14.4">
      <c r="B34" s="487">
        <v>7</v>
      </c>
      <c r="C34" s="488" t="s">
        <v>148</v>
      </c>
      <c r="D34" s="607" t="s">
        <v>50</v>
      </c>
      <c r="E34" s="607"/>
      <c r="F34" s="607"/>
      <c r="G34" s="489">
        <v>97.99</v>
      </c>
      <c r="H34" s="490">
        <v>97.99</v>
      </c>
      <c r="K34" s="491">
        <v>97.99</v>
      </c>
      <c r="L34" s="492">
        <v>100</v>
      </c>
      <c r="O34" s="474" t="s">
        <v>288</v>
      </c>
      <c r="T34"/>
    </row>
    <row r="35" spans="2:20" ht="12.15" customHeight="1">
      <c r="B35" s="487">
        <v>8</v>
      </c>
      <c r="C35" s="488" t="s">
        <v>111</v>
      </c>
      <c r="D35" s="607" t="s">
        <v>41</v>
      </c>
      <c r="E35" s="607"/>
      <c r="F35" s="607"/>
      <c r="G35" s="489">
        <v>97.65</v>
      </c>
      <c r="H35" s="490">
        <v>97.65</v>
      </c>
      <c r="K35" s="491">
        <v>97.65</v>
      </c>
      <c r="L35" s="492">
        <v>100</v>
      </c>
      <c r="O35" s="474" t="s">
        <v>288</v>
      </c>
      <c r="P35" s="474"/>
      <c r="Q35" s="474"/>
      <c r="R35" s="474"/>
    </row>
    <row r="36" spans="2:20" ht="12.15" customHeight="1">
      <c r="B36" s="487">
        <v>9</v>
      </c>
      <c r="C36" s="488" t="s">
        <v>146</v>
      </c>
      <c r="D36" s="607" t="s">
        <v>39</v>
      </c>
      <c r="E36" s="607"/>
      <c r="F36" s="607"/>
      <c r="G36" s="489">
        <v>96.77</v>
      </c>
      <c r="H36" s="490">
        <v>96.77</v>
      </c>
      <c r="K36" s="491">
        <v>96.77</v>
      </c>
      <c r="L36" s="492">
        <v>100</v>
      </c>
      <c r="M36" s="475"/>
      <c r="N36" s="475"/>
      <c r="O36" s="474" t="s">
        <v>288</v>
      </c>
      <c r="P36" s="474"/>
      <c r="Q36" s="474"/>
      <c r="R36" s="474"/>
    </row>
    <row r="37" spans="2:20" ht="12.15" customHeight="1">
      <c r="B37" s="487">
        <v>10</v>
      </c>
      <c r="C37" s="488" t="s">
        <v>113</v>
      </c>
      <c r="D37" s="607" t="s">
        <v>63</v>
      </c>
      <c r="E37" s="607"/>
      <c r="F37" s="607"/>
      <c r="G37" s="489">
        <v>94.57</v>
      </c>
      <c r="H37" s="490">
        <v>94.57</v>
      </c>
      <c r="K37" s="491">
        <v>94.57</v>
      </c>
      <c r="L37" s="492">
        <v>100</v>
      </c>
      <c r="M37" s="475"/>
      <c r="N37" s="475"/>
      <c r="O37" s="474" t="s">
        <v>288</v>
      </c>
      <c r="P37" s="474"/>
      <c r="Q37" s="474"/>
      <c r="R37" s="474"/>
    </row>
    <row r="38" spans="2:20" ht="12.15" customHeight="1">
      <c r="B38" s="487">
        <v>11</v>
      </c>
      <c r="C38" s="488" t="s">
        <v>109</v>
      </c>
      <c r="D38" s="607" t="s">
        <v>32</v>
      </c>
      <c r="E38" s="607"/>
      <c r="F38" s="607"/>
      <c r="G38" s="489">
        <v>93.49</v>
      </c>
      <c r="H38" s="490">
        <v>93.49</v>
      </c>
      <c r="K38" s="491">
        <v>93.49</v>
      </c>
      <c r="L38" s="492">
        <v>100</v>
      </c>
      <c r="M38" s="475"/>
      <c r="N38" s="475"/>
      <c r="O38" s="474" t="s">
        <v>288</v>
      </c>
      <c r="P38" s="474"/>
      <c r="Q38" s="474"/>
      <c r="R38" s="474"/>
    </row>
    <row r="39" spans="2:20" ht="12.15" customHeight="1">
      <c r="B39" s="493">
        <v>12</v>
      </c>
      <c r="C39" s="494" t="s">
        <v>107</v>
      </c>
      <c r="D39" s="606" t="s">
        <v>62</v>
      </c>
      <c r="E39" s="606"/>
      <c r="F39" s="606"/>
      <c r="G39" s="495">
        <v>87.81</v>
      </c>
      <c r="H39" s="496">
        <v>87.81</v>
      </c>
      <c r="K39" s="497">
        <v>87.81</v>
      </c>
      <c r="L39" s="498">
        <v>100</v>
      </c>
      <c r="M39" s="475"/>
      <c r="N39" s="475"/>
      <c r="O39" s="474" t="s">
        <v>288</v>
      </c>
      <c r="P39" s="474"/>
      <c r="Q39" s="474"/>
      <c r="R39" s="474"/>
    </row>
    <row r="40" spans="2:20" s="474" customFormat="1" ht="4.3499999999999996" customHeight="1">
      <c r="B40" s="608"/>
      <c r="C40" s="608"/>
      <c r="D40" s="608"/>
      <c r="E40" s="608"/>
      <c r="F40" s="608"/>
      <c r="G40" s="608"/>
      <c r="H40" s="608"/>
      <c r="K40" s="608"/>
      <c r="L40" s="608"/>
      <c r="T40"/>
    </row>
    <row r="41" spans="2:20" ht="12.15" customHeight="1">
      <c r="B41" s="620" t="s">
        <v>289</v>
      </c>
      <c r="C41" s="621"/>
      <c r="D41" s="621"/>
      <c r="E41" s="621"/>
      <c r="F41" s="621"/>
      <c r="G41" s="621"/>
      <c r="H41" s="622"/>
      <c r="I41" s="475"/>
      <c r="J41" s="475"/>
      <c r="K41" s="623"/>
      <c r="L41" s="624"/>
      <c r="M41" s="478"/>
      <c r="N41" s="478"/>
    </row>
    <row r="42" spans="2:20" ht="12.15" customHeight="1">
      <c r="B42" s="487">
        <v>1</v>
      </c>
      <c r="C42" s="488" t="s">
        <v>102</v>
      </c>
      <c r="D42" s="607" t="s">
        <v>38</v>
      </c>
      <c r="E42" s="607"/>
      <c r="F42" s="607"/>
      <c r="G42" s="489">
        <v>99.86</v>
      </c>
      <c r="H42" s="490">
        <v>99.86</v>
      </c>
      <c r="I42" s="475"/>
      <c r="J42" s="475"/>
      <c r="K42" s="491">
        <v>99.86</v>
      </c>
      <c r="L42" s="492">
        <v>100</v>
      </c>
      <c r="O42" t="s">
        <v>290</v>
      </c>
    </row>
    <row r="43" spans="2:20" ht="12.15" customHeight="1">
      <c r="B43" s="487">
        <v>2</v>
      </c>
      <c r="C43" s="488" t="s">
        <v>115</v>
      </c>
      <c r="D43" s="607" t="s">
        <v>74</v>
      </c>
      <c r="E43" s="607"/>
      <c r="F43" s="607"/>
      <c r="G43" s="489">
        <v>99.43</v>
      </c>
      <c r="H43" s="490">
        <v>99.43</v>
      </c>
      <c r="I43" s="475"/>
      <c r="J43" s="475"/>
      <c r="K43" s="491">
        <v>99.43</v>
      </c>
      <c r="L43" s="492">
        <v>100</v>
      </c>
      <c r="M43" s="475"/>
      <c r="N43" s="475"/>
      <c r="O43" t="s">
        <v>290</v>
      </c>
    </row>
    <row r="44" spans="2:20" ht="12.15" customHeight="1">
      <c r="B44" s="487">
        <v>3</v>
      </c>
      <c r="C44" s="488" t="s">
        <v>142</v>
      </c>
      <c r="D44" s="607" t="s">
        <v>70</v>
      </c>
      <c r="E44" s="607"/>
      <c r="F44" s="607"/>
      <c r="G44" s="489">
        <v>98.53</v>
      </c>
      <c r="H44" s="490">
        <v>98.53</v>
      </c>
      <c r="I44" s="475"/>
      <c r="J44" s="475"/>
      <c r="K44" s="491">
        <v>98.53</v>
      </c>
      <c r="L44" s="492">
        <v>100</v>
      </c>
      <c r="M44" s="475"/>
      <c r="N44" s="475"/>
      <c r="O44" t="s">
        <v>290</v>
      </c>
    </row>
    <row r="45" spans="2:20" ht="13.95" customHeight="1">
      <c r="B45" s="487">
        <v>4</v>
      </c>
      <c r="C45" s="488" t="s">
        <v>106</v>
      </c>
      <c r="D45" s="607" t="s">
        <v>45</v>
      </c>
      <c r="E45" s="607"/>
      <c r="F45" s="607"/>
      <c r="G45" s="489">
        <v>96.93</v>
      </c>
      <c r="H45" s="490">
        <v>96.93</v>
      </c>
      <c r="I45" s="478"/>
      <c r="J45" s="478"/>
      <c r="K45" s="491">
        <v>96.93</v>
      </c>
      <c r="L45" s="492">
        <v>100</v>
      </c>
      <c r="O45" t="s">
        <v>290</v>
      </c>
    </row>
    <row r="46" spans="2:20" ht="12.15" customHeight="1">
      <c r="B46" s="487">
        <v>5</v>
      </c>
      <c r="C46" s="488" t="s">
        <v>122</v>
      </c>
      <c r="D46" s="607" t="s">
        <v>68</v>
      </c>
      <c r="E46" s="607"/>
      <c r="F46" s="607"/>
      <c r="G46" s="489">
        <v>95.16</v>
      </c>
      <c r="H46" s="490">
        <v>95.16</v>
      </c>
      <c r="K46" s="491">
        <v>95.16</v>
      </c>
      <c r="L46" s="492">
        <v>100</v>
      </c>
      <c r="O46" t="s">
        <v>290</v>
      </c>
    </row>
    <row r="47" spans="2:20" ht="12.15" customHeight="1">
      <c r="B47" s="493">
        <v>6</v>
      </c>
      <c r="C47" s="494" t="s">
        <v>104</v>
      </c>
      <c r="D47" s="606" t="s">
        <v>35</v>
      </c>
      <c r="E47" s="606"/>
      <c r="F47" s="606"/>
      <c r="G47" s="495">
        <v>94.9</v>
      </c>
      <c r="H47" s="496">
        <v>94.9</v>
      </c>
      <c r="K47" s="497">
        <v>94.9</v>
      </c>
      <c r="L47" s="498">
        <v>100</v>
      </c>
      <c r="O47" t="s">
        <v>290</v>
      </c>
    </row>
    <row r="48" spans="2:20" s="474" customFormat="1" ht="4.3499999999999996" customHeight="1">
      <c r="B48" s="608"/>
      <c r="C48" s="608"/>
      <c r="D48" s="608"/>
      <c r="E48" s="608"/>
      <c r="F48" s="608"/>
      <c r="G48" s="608"/>
      <c r="H48" s="608"/>
      <c r="K48" s="608"/>
      <c r="L48" s="608"/>
    </row>
    <row r="49" spans="2:15" ht="12.15" customHeight="1">
      <c r="B49" s="614" t="s">
        <v>291</v>
      </c>
      <c r="C49" s="615"/>
      <c r="D49" s="615"/>
      <c r="E49" s="615"/>
      <c r="F49" s="615"/>
      <c r="G49" s="615"/>
      <c r="H49" s="616"/>
      <c r="I49" s="475"/>
      <c r="J49" s="475"/>
      <c r="K49" s="617"/>
      <c r="L49" s="618"/>
    </row>
    <row r="50" spans="2:15" ht="12.15" customHeight="1">
      <c r="B50" s="499">
        <v>1</v>
      </c>
      <c r="C50" s="500" t="s">
        <v>147</v>
      </c>
      <c r="D50" s="619" t="s">
        <v>64</v>
      </c>
      <c r="E50" s="619"/>
      <c r="F50" s="619"/>
      <c r="G50" s="501">
        <v>100</v>
      </c>
      <c r="H50" s="502">
        <v>100</v>
      </c>
      <c r="I50" s="475"/>
      <c r="J50" s="475"/>
      <c r="K50" s="503">
        <v>100</v>
      </c>
      <c r="L50" s="504">
        <v>100</v>
      </c>
      <c r="O50" t="s">
        <v>292</v>
      </c>
    </row>
    <row r="51" spans="2:15" ht="12.15" customHeight="1">
      <c r="B51" s="487">
        <v>2</v>
      </c>
      <c r="C51" s="488" t="s">
        <v>137</v>
      </c>
      <c r="D51" s="607" t="s">
        <v>55</v>
      </c>
      <c r="E51" s="607"/>
      <c r="F51" s="607"/>
      <c r="G51" s="489">
        <v>99.71</v>
      </c>
      <c r="H51" s="490">
        <v>99.71</v>
      </c>
      <c r="I51" s="475"/>
      <c r="J51" s="475"/>
      <c r="K51" s="491">
        <v>99.71</v>
      </c>
      <c r="L51" s="492">
        <v>100</v>
      </c>
      <c r="O51" t="s">
        <v>292</v>
      </c>
    </row>
    <row r="52" spans="2:15" ht="12.15" customHeight="1">
      <c r="B52" s="487">
        <v>3</v>
      </c>
      <c r="C52" s="488" t="s">
        <v>145</v>
      </c>
      <c r="D52" s="607" t="s">
        <v>42</v>
      </c>
      <c r="E52" s="607"/>
      <c r="F52" s="607"/>
      <c r="G52" s="489">
        <v>99.52</v>
      </c>
      <c r="H52" s="490">
        <v>99.52</v>
      </c>
      <c r="K52" s="491">
        <v>99.52</v>
      </c>
      <c r="L52" s="492">
        <v>100</v>
      </c>
      <c r="O52" t="s">
        <v>292</v>
      </c>
    </row>
    <row r="53" spans="2:15" ht="12.15" customHeight="1">
      <c r="B53" s="487">
        <v>4</v>
      </c>
      <c r="C53" s="488" t="s">
        <v>133</v>
      </c>
      <c r="D53" s="607" t="s">
        <v>43</v>
      </c>
      <c r="E53" s="607"/>
      <c r="F53" s="607"/>
      <c r="G53" s="489">
        <v>99.43</v>
      </c>
      <c r="H53" s="490">
        <v>99.43</v>
      </c>
      <c r="K53" s="491">
        <v>99.43</v>
      </c>
      <c r="L53" s="492">
        <v>100</v>
      </c>
      <c r="O53" t="s">
        <v>292</v>
      </c>
    </row>
    <row r="54" spans="2:15" ht="12.15" customHeight="1">
      <c r="B54" s="487">
        <v>5</v>
      </c>
      <c r="C54" s="488" t="s">
        <v>141</v>
      </c>
      <c r="D54" s="607" t="s">
        <v>58</v>
      </c>
      <c r="E54" s="607"/>
      <c r="F54" s="607"/>
      <c r="G54" s="489">
        <v>98.96</v>
      </c>
      <c r="H54" s="490">
        <v>98.96</v>
      </c>
      <c r="I54" s="478"/>
      <c r="J54" s="478"/>
      <c r="K54" s="491">
        <v>98.96</v>
      </c>
      <c r="L54" s="492">
        <v>100</v>
      </c>
      <c r="O54" t="s">
        <v>292</v>
      </c>
    </row>
    <row r="55" spans="2:15" ht="12.15" customHeight="1">
      <c r="B55" s="487">
        <v>6</v>
      </c>
      <c r="C55" s="488" t="s">
        <v>108</v>
      </c>
      <c r="D55" s="607" t="s">
        <v>46</v>
      </c>
      <c r="E55" s="607"/>
      <c r="F55" s="607"/>
      <c r="G55" s="489">
        <v>98.26</v>
      </c>
      <c r="H55" s="490">
        <v>98.26</v>
      </c>
      <c r="K55" s="491">
        <v>98.26</v>
      </c>
      <c r="L55" s="492">
        <v>100</v>
      </c>
      <c r="O55" t="s">
        <v>292</v>
      </c>
    </row>
    <row r="56" spans="2:15" ht="14.4">
      <c r="B56" s="487">
        <v>7</v>
      </c>
      <c r="C56" s="488" t="s">
        <v>139</v>
      </c>
      <c r="D56" s="607" t="s">
        <v>140</v>
      </c>
      <c r="E56" s="607"/>
      <c r="F56" s="607"/>
      <c r="G56" s="489">
        <v>97.47</v>
      </c>
      <c r="H56" s="490">
        <v>97.47</v>
      </c>
      <c r="I56" s="475"/>
      <c r="J56" s="475"/>
      <c r="K56" s="491">
        <v>97.47</v>
      </c>
      <c r="L56" s="492">
        <v>100</v>
      </c>
      <c r="O56" t="s">
        <v>292</v>
      </c>
    </row>
    <row r="57" spans="2:15" ht="12.15" customHeight="1">
      <c r="B57" s="487">
        <v>8</v>
      </c>
      <c r="C57" s="488" t="s">
        <v>143</v>
      </c>
      <c r="D57" s="607" t="s">
        <v>73</v>
      </c>
      <c r="E57" s="607"/>
      <c r="F57" s="607"/>
      <c r="G57" s="489">
        <v>97.32</v>
      </c>
      <c r="H57" s="490">
        <v>97.32</v>
      </c>
      <c r="I57" s="475"/>
      <c r="J57" s="475"/>
      <c r="K57" s="491">
        <v>97.32</v>
      </c>
      <c r="L57" s="492">
        <v>100</v>
      </c>
      <c r="O57" t="s">
        <v>292</v>
      </c>
    </row>
    <row r="58" spans="2:15" ht="12.15" customHeight="1">
      <c r="B58" s="487">
        <v>9</v>
      </c>
      <c r="C58" s="488" t="s">
        <v>144</v>
      </c>
      <c r="D58" s="607" t="s">
        <v>65</v>
      </c>
      <c r="E58" s="607"/>
      <c r="F58" s="607"/>
      <c r="G58" s="489">
        <v>96.62</v>
      </c>
      <c r="H58" s="490">
        <v>96.62</v>
      </c>
      <c r="I58" s="475"/>
      <c r="J58" s="475"/>
      <c r="K58" s="491">
        <v>96.62</v>
      </c>
      <c r="L58" s="492">
        <v>100</v>
      </c>
      <c r="O58" t="s">
        <v>292</v>
      </c>
    </row>
    <row r="59" spans="2:15" ht="12.15" customHeight="1">
      <c r="B59" s="487">
        <v>10</v>
      </c>
      <c r="C59" s="488" t="s">
        <v>136</v>
      </c>
      <c r="D59" s="607" t="s">
        <v>60</v>
      </c>
      <c r="E59" s="607"/>
      <c r="F59" s="607"/>
      <c r="G59" s="489">
        <v>96.28</v>
      </c>
      <c r="H59" s="490">
        <v>96.28</v>
      </c>
      <c r="I59" s="475"/>
      <c r="J59" s="475"/>
      <c r="K59" s="491">
        <v>96.28</v>
      </c>
      <c r="L59" s="492">
        <v>100</v>
      </c>
      <c r="O59" t="s">
        <v>292</v>
      </c>
    </row>
    <row r="60" spans="2:15" ht="12.15" customHeight="1">
      <c r="B60" s="487">
        <v>11</v>
      </c>
      <c r="C60" s="488" t="s">
        <v>123</v>
      </c>
      <c r="D60" s="607" t="s">
        <v>31</v>
      </c>
      <c r="E60" s="607"/>
      <c r="F60" s="607"/>
      <c r="G60" s="489">
        <v>95.62</v>
      </c>
      <c r="H60" s="490">
        <v>95.62</v>
      </c>
      <c r="I60" s="478"/>
      <c r="J60" s="478"/>
      <c r="K60" s="491">
        <v>95.62</v>
      </c>
      <c r="L60" s="492">
        <v>100</v>
      </c>
      <c r="O60" t="s">
        <v>292</v>
      </c>
    </row>
    <row r="61" spans="2:15" ht="12.15" customHeight="1">
      <c r="B61" s="487">
        <v>12</v>
      </c>
      <c r="C61" s="488" t="s">
        <v>127</v>
      </c>
      <c r="D61" s="607" t="s">
        <v>280</v>
      </c>
      <c r="E61" s="607"/>
      <c r="F61" s="607"/>
      <c r="G61" s="489">
        <v>95.04</v>
      </c>
      <c r="H61" s="490">
        <v>95.04</v>
      </c>
      <c r="K61" s="491">
        <v>95.04</v>
      </c>
      <c r="L61" s="492">
        <v>100</v>
      </c>
      <c r="O61" t="s">
        <v>292</v>
      </c>
    </row>
    <row r="62" spans="2:15" ht="12.15" customHeight="1">
      <c r="B62" s="487">
        <v>13</v>
      </c>
      <c r="C62" s="488" t="s">
        <v>119</v>
      </c>
      <c r="D62" s="607" t="s">
        <v>481</v>
      </c>
      <c r="E62" s="607"/>
      <c r="F62" s="607"/>
      <c r="G62" s="489">
        <v>88.76</v>
      </c>
      <c r="H62" s="490">
        <v>88.76</v>
      </c>
      <c r="I62" s="475"/>
      <c r="J62" s="475"/>
      <c r="K62" s="491">
        <v>88.76</v>
      </c>
      <c r="L62" s="492">
        <v>100</v>
      </c>
      <c r="O62" t="s">
        <v>292</v>
      </c>
    </row>
    <row r="63" spans="2:15" ht="12.15" customHeight="1">
      <c r="B63" s="493">
        <v>14</v>
      </c>
      <c r="C63" s="494" t="s">
        <v>138</v>
      </c>
      <c r="D63" s="606" t="s">
        <v>40</v>
      </c>
      <c r="E63" s="606"/>
      <c r="F63" s="606"/>
      <c r="G63" s="495">
        <v>87.2</v>
      </c>
      <c r="H63" s="496">
        <v>87.2</v>
      </c>
      <c r="I63" s="475"/>
      <c r="J63" s="475"/>
      <c r="K63" s="497">
        <v>87.2</v>
      </c>
      <c r="L63" s="498">
        <v>100</v>
      </c>
      <c r="O63" t="s">
        <v>292</v>
      </c>
    </row>
    <row r="64" spans="2:15" s="474" customFormat="1" ht="4.3499999999999996" customHeight="1">
      <c r="B64" s="608"/>
      <c r="C64" s="608"/>
      <c r="D64" s="608"/>
      <c r="E64" s="608"/>
      <c r="F64" s="608"/>
      <c r="G64" s="608"/>
      <c r="H64" s="608"/>
      <c r="K64" s="608"/>
      <c r="L64" s="608"/>
    </row>
    <row r="65" spans="2:15" ht="12.15" customHeight="1">
      <c r="B65" s="609" t="s">
        <v>293</v>
      </c>
      <c r="C65" s="610"/>
      <c r="D65" s="610"/>
      <c r="E65" s="610"/>
      <c r="F65" s="610"/>
      <c r="G65" s="610"/>
      <c r="H65" s="611"/>
      <c r="K65" s="612"/>
      <c r="L65" s="613"/>
    </row>
    <row r="66" spans="2:15" ht="12.15" customHeight="1">
      <c r="B66" s="487">
        <v>1</v>
      </c>
      <c r="C66" s="488" t="s">
        <v>189</v>
      </c>
      <c r="D66" s="607" t="s">
        <v>187</v>
      </c>
      <c r="E66" s="607"/>
      <c r="F66" s="607"/>
      <c r="G66" s="489">
        <v>100</v>
      </c>
      <c r="H66" s="490">
        <v>100</v>
      </c>
      <c r="K66" s="491">
        <v>100</v>
      </c>
      <c r="L66" s="492">
        <v>100</v>
      </c>
      <c r="O66" t="s">
        <v>294</v>
      </c>
    </row>
    <row r="67" spans="2:15" ht="12.15" customHeight="1">
      <c r="B67" s="487">
        <v>1</v>
      </c>
      <c r="C67" s="488" t="s">
        <v>281</v>
      </c>
      <c r="D67" s="607" t="s">
        <v>237</v>
      </c>
      <c r="E67" s="607"/>
      <c r="F67" s="607"/>
      <c r="G67" s="489">
        <v>100</v>
      </c>
      <c r="H67" s="490">
        <v>100</v>
      </c>
      <c r="I67" s="479"/>
      <c r="J67" s="479"/>
      <c r="K67" s="491">
        <v>100</v>
      </c>
      <c r="L67" s="492">
        <v>100</v>
      </c>
      <c r="O67" t="s">
        <v>294</v>
      </c>
    </row>
    <row r="68" spans="2:15" ht="12.15" customHeight="1">
      <c r="B68" s="487">
        <v>1</v>
      </c>
      <c r="C68" s="488" t="s">
        <v>235</v>
      </c>
      <c r="D68" s="607" t="s">
        <v>236</v>
      </c>
      <c r="E68" s="607"/>
      <c r="F68" s="607"/>
      <c r="G68" s="489">
        <v>100</v>
      </c>
      <c r="H68" s="490">
        <v>100</v>
      </c>
      <c r="K68" s="491">
        <v>100</v>
      </c>
      <c r="L68" s="492">
        <v>100</v>
      </c>
      <c r="O68" t="s">
        <v>294</v>
      </c>
    </row>
    <row r="69" spans="2:15" ht="12.15" customHeight="1">
      <c r="B69" s="487">
        <v>4</v>
      </c>
      <c r="C69" s="488" t="s">
        <v>135</v>
      </c>
      <c r="D69" s="607" t="s">
        <v>56</v>
      </c>
      <c r="E69" s="607"/>
      <c r="F69" s="607"/>
      <c r="G69" s="489">
        <v>99.32</v>
      </c>
      <c r="H69" s="490">
        <v>99.32</v>
      </c>
      <c r="K69" s="491">
        <v>99.32</v>
      </c>
      <c r="L69" s="492">
        <v>100</v>
      </c>
      <c r="O69" t="s">
        <v>294</v>
      </c>
    </row>
    <row r="70" spans="2:15" ht="12.15" customHeight="1">
      <c r="B70" s="487">
        <v>5</v>
      </c>
      <c r="C70" s="488" t="s">
        <v>121</v>
      </c>
      <c r="D70" s="607" t="s">
        <v>52</v>
      </c>
      <c r="E70" s="607"/>
      <c r="F70" s="607"/>
      <c r="G70" s="489">
        <v>98.97</v>
      </c>
      <c r="H70" s="490">
        <v>98.97</v>
      </c>
      <c r="K70" s="491">
        <v>98.97</v>
      </c>
      <c r="L70" s="492">
        <v>100</v>
      </c>
      <c r="O70" t="s">
        <v>294</v>
      </c>
    </row>
    <row r="71" spans="2:15" ht="12.15" customHeight="1">
      <c r="B71" s="487">
        <v>6</v>
      </c>
      <c r="C71" s="488" t="s">
        <v>130</v>
      </c>
      <c r="D71" s="607" t="s">
        <v>75</v>
      </c>
      <c r="E71" s="607"/>
      <c r="F71" s="607"/>
      <c r="G71" s="489">
        <v>98.84</v>
      </c>
      <c r="H71" s="490">
        <v>98.84</v>
      </c>
      <c r="K71" s="491">
        <v>98.84</v>
      </c>
      <c r="L71" s="492">
        <v>100</v>
      </c>
      <c r="O71" t="s">
        <v>294</v>
      </c>
    </row>
    <row r="72" spans="2:15" ht="12.15" customHeight="1">
      <c r="B72" s="487">
        <v>7</v>
      </c>
      <c r="C72" s="488" t="s">
        <v>125</v>
      </c>
      <c r="D72" s="607" t="s">
        <v>126</v>
      </c>
      <c r="E72" s="607"/>
      <c r="F72" s="607"/>
      <c r="G72" s="489">
        <v>97.3</v>
      </c>
      <c r="H72" s="490">
        <v>97.3</v>
      </c>
      <c r="K72" s="491">
        <v>97.3</v>
      </c>
      <c r="L72" s="492">
        <v>100</v>
      </c>
      <c r="O72" t="s">
        <v>294</v>
      </c>
    </row>
    <row r="73" spans="2:15" ht="12.15" customHeight="1">
      <c r="B73" s="487">
        <v>8</v>
      </c>
      <c r="C73" s="488" t="s">
        <v>118</v>
      </c>
      <c r="D73" s="607" t="s">
        <v>36</v>
      </c>
      <c r="E73" s="607"/>
      <c r="F73" s="607"/>
      <c r="G73" s="489">
        <v>96.12</v>
      </c>
      <c r="H73" s="490">
        <v>96.12</v>
      </c>
      <c r="K73" s="491">
        <v>96.12</v>
      </c>
      <c r="L73" s="492">
        <v>100</v>
      </c>
      <c r="O73" t="s">
        <v>294</v>
      </c>
    </row>
    <row r="74" spans="2:15" ht="12.15" customHeight="1">
      <c r="B74" s="493">
        <v>9</v>
      </c>
      <c r="C74" s="494" t="s">
        <v>129</v>
      </c>
      <c r="D74" s="606" t="s">
        <v>53</v>
      </c>
      <c r="E74" s="606"/>
      <c r="F74" s="606"/>
      <c r="G74" s="495">
        <v>91.5</v>
      </c>
      <c r="H74" s="496">
        <v>91.5</v>
      </c>
      <c r="K74" s="497">
        <v>91.5</v>
      </c>
      <c r="L74" s="498">
        <v>100</v>
      </c>
      <c r="O74" t="s">
        <v>294</v>
      </c>
    </row>
    <row r="75" spans="2:15" ht="14.4"/>
    <row r="76" spans="2:15" ht="14.4"/>
    <row r="77" spans="2:15" ht="14.4"/>
    <row r="78" spans="2:15" ht="14.4"/>
    <row r="79" spans="2:15" ht="14.4"/>
  </sheetData>
  <mergeCells count="80">
    <mergeCell ref="D16:F16"/>
    <mergeCell ref="B7:L7"/>
    <mergeCell ref="B8:L8"/>
    <mergeCell ref="B9:L9"/>
    <mergeCell ref="K10:L10"/>
    <mergeCell ref="C11:F11"/>
    <mergeCell ref="G11:H11"/>
    <mergeCell ref="B12:H12"/>
    <mergeCell ref="K12:L12"/>
    <mergeCell ref="D13:F13"/>
    <mergeCell ref="D14:F14"/>
    <mergeCell ref="D15:F15"/>
    <mergeCell ref="K26:L26"/>
    <mergeCell ref="D17:F17"/>
    <mergeCell ref="D18:F18"/>
    <mergeCell ref="D19:F19"/>
    <mergeCell ref="B20:H20"/>
    <mergeCell ref="K20:L20"/>
    <mergeCell ref="B21:H21"/>
    <mergeCell ref="K21:L21"/>
    <mergeCell ref="D22:F22"/>
    <mergeCell ref="D23:F23"/>
    <mergeCell ref="D24:F24"/>
    <mergeCell ref="D25:F25"/>
    <mergeCell ref="B26:H26"/>
    <mergeCell ref="D37:F37"/>
    <mergeCell ref="B27:H27"/>
    <mergeCell ref="K27:L27"/>
    <mergeCell ref="D28:F28"/>
    <mergeCell ref="D29:F29"/>
    <mergeCell ref="D30:F30"/>
    <mergeCell ref="D31:F31"/>
    <mergeCell ref="D32:F32"/>
    <mergeCell ref="D33:F33"/>
    <mergeCell ref="D34:F34"/>
    <mergeCell ref="D35:F35"/>
    <mergeCell ref="D36:F36"/>
    <mergeCell ref="D47:F47"/>
    <mergeCell ref="D38:F38"/>
    <mergeCell ref="D39:F39"/>
    <mergeCell ref="B40:H40"/>
    <mergeCell ref="K40:L40"/>
    <mergeCell ref="B41:H41"/>
    <mergeCell ref="K41:L41"/>
    <mergeCell ref="D42:F42"/>
    <mergeCell ref="D43:F43"/>
    <mergeCell ref="D44:F44"/>
    <mergeCell ref="D45:F45"/>
    <mergeCell ref="D46:F46"/>
    <mergeCell ref="D57:F57"/>
    <mergeCell ref="B48:H48"/>
    <mergeCell ref="K48:L48"/>
    <mergeCell ref="B49:H49"/>
    <mergeCell ref="K49:L49"/>
    <mergeCell ref="D50:F50"/>
    <mergeCell ref="D51:F51"/>
    <mergeCell ref="D52:F52"/>
    <mergeCell ref="D53:F53"/>
    <mergeCell ref="D54:F54"/>
    <mergeCell ref="D55:F55"/>
    <mergeCell ref="D56:F56"/>
    <mergeCell ref="D67:F67"/>
    <mergeCell ref="D58:F58"/>
    <mergeCell ref="D59:F59"/>
    <mergeCell ref="D60:F60"/>
    <mergeCell ref="D61:F61"/>
    <mergeCell ref="D62:F62"/>
    <mergeCell ref="D63:F63"/>
    <mergeCell ref="B64:H64"/>
    <mergeCell ref="K64:L64"/>
    <mergeCell ref="B65:H65"/>
    <mergeCell ref="K65:L65"/>
    <mergeCell ref="D66:F66"/>
    <mergeCell ref="D74:F74"/>
    <mergeCell ref="D68:F68"/>
    <mergeCell ref="D69:F69"/>
    <mergeCell ref="D70:F70"/>
    <mergeCell ref="D71:F71"/>
    <mergeCell ref="D72:F72"/>
    <mergeCell ref="D73:F73"/>
  </mergeCells>
  <conditionalFormatting sqref="H13:H18 H22 H28:H36 H42:H46 H50:H61 H66:H73">
    <cfRule type="dataBar" priority="3">
      <dataBar showValue="0">
        <cfvo type="num" val="0"/>
        <cfvo type="num" val="100"/>
        <color rgb="FF008066"/>
      </dataBar>
      <extLst>
        <ext xmlns:x14="http://schemas.microsoft.com/office/spreadsheetml/2009/9/main" uri="{B025F937-C7B1-47D3-B67F-A62EFF666E3E}">
          <x14:id>{F24D71B7-2ABB-4745-AA11-5288EF55FF0F}</x14:id>
        </ext>
      </extLst>
    </cfRule>
  </conditionalFormatting>
  <conditionalFormatting sqref="H23:H24 H19 H37:H38 H47 H74">
    <cfRule type="dataBar" priority="2">
      <dataBar showValue="0">
        <cfvo type="num" val="0"/>
        <cfvo type="num" val="100"/>
        <color rgb="FFFFC107"/>
      </dataBar>
      <extLst>
        <ext xmlns:x14="http://schemas.microsoft.com/office/spreadsheetml/2009/9/main" uri="{B025F937-C7B1-47D3-B67F-A62EFF666E3E}">
          <x14:id>{61F32A6C-17B6-4CE8-B424-EC58ADA6DB77}</x14:id>
        </ext>
      </extLst>
    </cfRule>
  </conditionalFormatting>
  <conditionalFormatting sqref="H39 H25 H62:H63">
    <cfRule type="dataBar" priority="1">
      <dataBar showValue="0">
        <cfvo type="num" val="0"/>
        <cfvo type="num" val="100"/>
        <color rgb="FFB30039"/>
      </dataBar>
      <extLst>
        <ext xmlns:x14="http://schemas.microsoft.com/office/spreadsheetml/2009/9/main" uri="{B025F937-C7B1-47D3-B67F-A62EFF666E3E}">
          <x14:id>{FA5A9016-CA3D-4B68-9D5C-DE79A28D0DFB}</x14:id>
        </ext>
      </extLst>
    </cfRule>
  </conditionalFormatting>
  <pageMargins left="0" right="0" top="0" bottom="0" header="0.31496062992125984" footer="0.31496062992125984"/>
  <pageSetup scale="76" orientation="portrait" r:id="rId1"/>
  <drawing r:id="rId2"/>
  <extLst>
    <ext xmlns:x14="http://schemas.microsoft.com/office/spreadsheetml/2009/9/main" uri="{78C0D931-6437-407d-A8EE-F0AAD7539E65}">
      <x14:conditionalFormattings>
        <x14:conditionalFormatting xmlns:xm="http://schemas.microsoft.com/office/excel/2006/main">
          <x14:cfRule type="dataBar" id="{F24D71B7-2ABB-4745-AA11-5288EF55FF0F}">
            <x14:dataBar minLength="0" maxLength="100" gradient="0" negativeBarColorSameAsPositive="1" axisPosition="none">
              <x14:cfvo type="num">
                <xm:f>0</xm:f>
              </x14:cfvo>
              <x14:cfvo type="num">
                <xm:f>100</xm:f>
              </x14:cfvo>
            </x14:dataBar>
          </x14:cfRule>
          <xm:sqref>H13:H18 H22 H28:H36 H42:H46 H50:H61 H66:H73</xm:sqref>
        </x14:conditionalFormatting>
        <x14:conditionalFormatting xmlns:xm="http://schemas.microsoft.com/office/excel/2006/main">
          <x14:cfRule type="dataBar" id="{61F32A6C-17B6-4CE8-B424-EC58ADA6DB77}">
            <x14:dataBar minLength="0" maxLength="100" gradient="0" negativeBarColorSameAsPositive="1" axisPosition="none">
              <x14:cfvo type="num">
                <xm:f>0</xm:f>
              </x14:cfvo>
              <x14:cfvo type="num">
                <xm:f>100</xm:f>
              </x14:cfvo>
            </x14:dataBar>
          </x14:cfRule>
          <xm:sqref>H23:H24 H19 H37:H38 H47 H74</xm:sqref>
        </x14:conditionalFormatting>
        <x14:conditionalFormatting xmlns:xm="http://schemas.microsoft.com/office/excel/2006/main">
          <x14:cfRule type="dataBar" id="{FA5A9016-CA3D-4B68-9D5C-DE79A28D0DFB}">
            <x14:dataBar minLength="0" maxLength="100" gradient="0" negativeBarColorSameAsPositive="1" axisPosition="none">
              <x14:cfvo type="num">
                <xm:f>0</xm:f>
              </x14:cfvo>
              <x14:cfvo type="num">
                <xm:f>100</xm:f>
              </x14:cfvo>
            </x14:dataBar>
          </x14:cfRule>
          <xm:sqref>H39 H25 H62:H63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96DE-445F-4CEC-88E8-DD14D1AEB30D}">
  <sheetPr>
    <tabColor rgb="FF002060"/>
    <pageSetUpPr fitToPage="1"/>
  </sheetPr>
  <dimension ref="A1:U113"/>
  <sheetViews>
    <sheetView showGridLines="0" zoomScale="55" zoomScaleNormal="55" workbookViewId="0"/>
  </sheetViews>
  <sheetFormatPr baseColWidth="10" defaultColWidth="0" defaultRowHeight="19.350000000000001" customHeight="1" zeroHeight="1"/>
  <cols>
    <col min="1" max="1" width="7.109375" style="80" customWidth="1"/>
    <col min="2" max="2" width="14.33203125" style="80" customWidth="1"/>
    <col min="3" max="3" width="15.6640625" style="80" customWidth="1"/>
    <col min="4" max="5" width="25.6640625" style="80" customWidth="1"/>
    <col min="6" max="6" width="4.6640625" style="80" customWidth="1"/>
    <col min="7" max="8" width="20.6640625" style="80" customWidth="1"/>
    <col min="9" max="9" width="4.6640625" style="80" customWidth="1"/>
    <col min="10" max="11" width="20.6640625" style="80" customWidth="1"/>
    <col min="12" max="12" width="4.6640625" style="80" customWidth="1"/>
    <col min="13" max="14" width="20.6640625" style="80" customWidth="1"/>
    <col min="15" max="15" width="4.6640625" style="80" customWidth="1"/>
    <col min="16" max="17" width="20.6640625" style="80" customWidth="1"/>
    <col min="18" max="18" width="4.6640625" style="80" customWidth="1"/>
    <col min="19" max="20" width="20.6640625" style="80" customWidth="1"/>
    <col min="21" max="21" width="7.109375" style="80" customWidth="1"/>
    <col min="22" max="16384" width="15.6640625" style="80" hidden="1"/>
  </cols>
  <sheetData>
    <row r="1" spans="2:20" ht="15.6"/>
    <row r="2" spans="2:20" ht="15.6"/>
    <row r="3" spans="2:20" ht="28.8">
      <c r="B3" s="655" t="s">
        <v>93</v>
      </c>
      <c r="C3" s="655"/>
      <c r="D3" s="655"/>
      <c r="E3" s="655"/>
      <c r="F3" s="655"/>
      <c r="G3" s="655"/>
      <c r="H3" s="655"/>
      <c r="I3" s="655"/>
      <c r="J3" s="655"/>
      <c r="K3" s="655"/>
      <c r="L3" s="655"/>
      <c r="M3" s="655"/>
      <c r="N3" s="655"/>
      <c r="O3" s="655"/>
      <c r="P3" s="655"/>
      <c r="Q3" s="655"/>
      <c r="R3" s="655"/>
      <c r="S3" s="655"/>
      <c r="T3" s="655"/>
    </row>
    <row r="4" spans="2:20" ht="28.8">
      <c r="B4" s="655" t="s">
        <v>94</v>
      </c>
      <c r="C4" s="655"/>
      <c r="D4" s="655"/>
      <c r="E4" s="655"/>
      <c r="F4" s="655"/>
      <c r="G4" s="655"/>
      <c r="H4" s="655"/>
      <c r="I4" s="655"/>
      <c r="J4" s="655"/>
      <c r="K4" s="655"/>
      <c r="L4" s="655"/>
      <c r="M4" s="655"/>
      <c r="N4" s="655"/>
      <c r="O4" s="655"/>
      <c r="P4" s="655"/>
      <c r="Q4" s="655"/>
      <c r="R4" s="655"/>
      <c r="S4" s="655"/>
      <c r="T4" s="655"/>
    </row>
    <row r="5" spans="2:20" ht="28.8">
      <c r="B5" s="656" t="s">
        <v>479</v>
      </c>
      <c r="C5" s="656"/>
      <c r="D5" s="656"/>
      <c r="E5" s="656"/>
      <c r="F5" s="656"/>
      <c r="G5" s="656"/>
      <c r="H5" s="656"/>
      <c r="I5" s="656"/>
      <c r="J5" s="656"/>
      <c r="K5" s="656"/>
      <c r="L5" s="656"/>
      <c r="M5" s="656"/>
      <c r="N5" s="656"/>
      <c r="O5" s="656"/>
      <c r="P5" s="656"/>
      <c r="Q5" s="656"/>
      <c r="R5" s="656"/>
      <c r="S5" s="656"/>
      <c r="T5" s="656"/>
    </row>
    <row r="6" spans="2:20" ht="17.399999999999999">
      <c r="M6" s="657" t="s">
        <v>480</v>
      </c>
      <c r="N6" s="657"/>
      <c r="O6" s="657"/>
      <c r="P6" s="657"/>
      <c r="Q6" s="657"/>
      <c r="R6" s="657"/>
      <c r="S6" s="657"/>
      <c r="T6" s="657"/>
    </row>
    <row r="7" spans="2:20" ht="15.6"/>
    <row r="8" spans="2:20" ht="27.6" customHeight="1">
      <c r="B8" s="658" t="s">
        <v>275</v>
      </c>
      <c r="C8" s="660" t="s">
        <v>96</v>
      </c>
      <c r="D8" s="660"/>
      <c r="E8" s="661"/>
      <c r="F8" s="507"/>
      <c r="G8" s="664" t="s">
        <v>97</v>
      </c>
      <c r="H8" s="665"/>
      <c r="I8" s="507"/>
      <c r="J8" s="666" t="s">
        <v>295</v>
      </c>
      <c r="K8" s="667"/>
      <c r="L8" s="507"/>
      <c r="M8" s="668" t="s">
        <v>296</v>
      </c>
      <c r="N8" s="669"/>
      <c r="O8" s="507"/>
      <c r="P8" s="670" t="s">
        <v>297</v>
      </c>
      <c r="Q8" s="671"/>
      <c r="R8" s="507"/>
      <c r="S8" s="653" t="s">
        <v>298</v>
      </c>
      <c r="T8" s="654"/>
    </row>
    <row r="9" spans="2:20" ht="27.6" customHeight="1">
      <c r="B9" s="659"/>
      <c r="C9" s="662"/>
      <c r="D9" s="662"/>
      <c r="E9" s="663"/>
      <c r="F9" s="507"/>
      <c r="G9" s="508" t="s">
        <v>277</v>
      </c>
      <c r="H9" s="509" t="s">
        <v>278</v>
      </c>
      <c r="I9" s="507"/>
      <c r="J9" s="510" t="s">
        <v>277</v>
      </c>
      <c r="K9" s="511" t="s">
        <v>278</v>
      </c>
      <c r="L9" s="507"/>
      <c r="M9" s="512" t="s">
        <v>277</v>
      </c>
      <c r="N9" s="513" t="s">
        <v>278</v>
      </c>
      <c r="O9" s="507"/>
      <c r="P9" s="514" t="s">
        <v>277</v>
      </c>
      <c r="Q9" s="515" t="s">
        <v>278</v>
      </c>
      <c r="R9" s="507"/>
      <c r="S9" s="516" t="s">
        <v>277</v>
      </c>
      <c r="T9" s="517" t="s">
        <v>278</v>
      </c>
    </row>
    <row r="10" spans="2:20" ht="17.399999999999999">
      <c r="B10" s="518">
        <v>1</v>
      </c>
      <c r="C10" s="519" t="s">
        <v>117</v>
      </c>
      <c r="D10" s="520" t="s">
        <v>54</v>
      </c>
      <c r="E10" s="521"/>
      <c r="F10" s="522"/>
      <c r="G10" s="523">
        <v>100</v>
      </c>
      <c r="H10" s="524">
        <v>100</v>
      </c>
      <c r="I10" s="522"/>
      <c r="J10" s="523" t="s">
        <v>299</v>
      </c>
      <c r="K10" s="524">
        <v>100</v>
      </c>
      <c r="L10" s="522"/>
      <c r="M10" s="523" t="s">
        <v>299</v>
      </c>
      <c r="N10" s="524">
        <v>100</v>
      </c>
      <c r="O10" s="522"/>
      <c r="P10" s="523">
        <v>100</v>
      </c>
      <c r="Q10" s="524">
        <v>100</v>
      </c>
      <c r="R10" s="522"/>
      <c r="S10" s="523">
        <v>100</v>
      </c>
      <c r="T10" s="524">
        <v>100</v>
      </c>
    </row>
    <row r="11" spans="2:20" ht="17.399999999999999">
      <c r="B11" s="525">
        <v>1</v>
      </c>
      <c r="C11" s="526" t="s">
        <v>128</v>
      </c>
      <c r="D11" s="527" t="s">
        <v>49</v>
      </c>
      <c r="E11" s="528"/>
      <c r="F11" s="522"/>
      <c r="G11" s="529">
        <v>100</v>
      </c>
      <c r="H11" s="530">
        <v>100</v>
      </c>
      <c r="I11" s="522"/>
      <c r="J11" s="529">
        <v>100</v>
      </c>
      <c r="K11" s="530">
        <v>100</v>
      </c>
      <c r="L11" s="522"/>
      <c r="M11" s="529" t="s">
        <v>299</v>
      </c>
      <c r="N11" s="530">
        <v>100</v>
      </c>
      <c r="O11" s="522"/>
      <c r="P11" s="529">
        <v>100</v>
      </c>
      <c r="Q11" s="530">
        <v>100</v>
      </c>
      <c r="R11" s="522"/>
      <c r="S11" s="529">
        <v>100</v>
      </c>
      <c r="T11" s="530">
        <v>100</v>
      </c>
    </row>
    <row r="12" spans="2:20" ht="17.399999999999999">
      <c r="B12" s="525">
        <v>1</v>
      </c>
      <c r="C12" s="526" t="s">
        <v>147</v>
      </c>
      <c r="D12" s="527" t="s">
        <v>64</v>
      </c>
      <c r="E12" s="528"/>
      <c r="F12" s="522"/>
      <c r="G12" s="529">
        <v>100</v>
      </c>
      <c r="H12" s="530">
        <v>100</v>
      </c>
      <c r="I12" s="522"/>
      <c r="J12" s="529">
        <v>100</v>
      </c>
      <c r="K12" s="530">
        <v>100</v>
      </c>
      <c r="L12" s="522"/>
      <c r="M12" s="529" t="s">
        <v>299</v>
      </c>
      <c r="N12" s="530">
        <v>100</v>
      </c>
      <c r="O12" s="522"/>
      <c r="P12" s="529">
        <v>100</v>
      </c>
      <c r="Q12" s="530">
        <v>100</v>
      </c>
      <c r="R12" s="522"/>
      <c r="S12" s="529">
        <v>100</v>
      </c>
      <c r="T12" s="530">
        <v>100</v>
      </c>
    </row>
    <row r="13" spans="2:20" ht="17.399999999999999">
      <c r="B13" s="525">
        <v>1</v>
      </c>
      <c r="C13" s="526" t="s">
        <v>189</v>
      </c>
      <c r="D13" s="527" t="s">
        <v>187</v>
      </c>
      <c r="E13" s="528"/>
      <c r="F13" s="522"/>
      <c r="G13" s="529">
        <v>100</v>
      </c>
      <c r="H13" s="530">
        <v>100</v>
      </c>
      <c r="I13" s="522"/>
      <c r="J13" s="529" t="s">
        <v>299</v>
      </c>
      <c r="K13" s="530">
        <v>100</v>
      </c>
      <c r="L13" s="522"/>
      <c r="M13" s="529" t="s">
        <v>299</v>
      </c>
      <c r="N13" s="530">
        <v>100</v>
      </c>
      <c r="O13" s="522"/>
      <c r="P13" s="529">
        <v>100</v>
      </c>
      <c r="Q13" s="530">
        <v>100</v>
      </c>
      <c r="R13" s="522"/>
      <c r="S13" s="529">
        <v>100</v>
      </c>
      <c r="T13" s="530">
        <v>100</v>
      </c>
    </row>
    <row r="14" spans="2:20" ht="17.399999999999999">
      <c r="B14" s="525">
        <v>1</v>
      </c>
      <c r="C14" s="526" t="s">
        <v>281</v>
      </c>
      <c r="D14" s="527" t="s">
        <v>237</v>
      </c>
      <c r="E14" s="528"/>
      <c r="F14" s="522"/>
      <c r="G14" s="529">
        <v>100</v>
      </c>
      <c r="H14" s="530">
        <v>100</v>
      </c>
      <c r="I14" s="522"/>
      <c r="J14" s="529" t="s">
        <v>299</v>
      </c>
      <c r="K14" s="530">
        <v>100</v>
      </c>
      <c r="L14" s="522"/>
      <c r="M14" s="529" t="s">
        <v>299</v>
      </c>
      <c r="N14" s="530">
        <v>100</v>
      </c>
      <c r="O14" s="522"/>
      <c r="P14" s="529">
        <v>100</v>
      </c>
      <c r="Q14" s="530">
        <v>100</v>
      </c>
      <c r="R14" s="522"/>
      <c r="S14" s="529">
        <v>100</v>
      </c>
      <c r="T14" s="530">
        <v>100</v>
      </c>
    </row>
    <row r="15" spans="2:20" ht="17.399999999999999">
      <c r="B15" s="525">
        <v>1</v>
      </c>
      <c r="C15" s="526" t="s">
        <v>235</v>
      </c>
      <c r="D15" s="527" t="s">
        <v>236</v>
      </c>
      <c r="E15" s="528"/>
      <c r="F15" s="522"/>
      <c r="G15" s="529">
        <v>100</v>
      </c>
      <c r="H15" s="530">
        <v>100</v>
      </c>
      <c r="I15" s="522"/>
      <c r="J15" s="529" t="s">
        <v>299</v>
      </c>
      <c r="K15" s="530">
        <v>100</v>
      </c>
      <c r="L15" s="522"/>
      <c r="M15" s="529" t="s">
        <v>299</v>
      </c>
      <c r="N15" s="530">
        <v>100</v>
      </c>
      <c r="O15" s="522"/>
      <c r="P15" s="529">
        <v>100</v>
      </c>
      <c r="Q15" s="530">
        <v>100</v>
      </c>
      <c r="R15" s="522"/>
      <c r="S15" s="529">
        <v>100</v>
      </c>
      <c r="T15" s="530">
        <v>100</v>
      </c>
    </row>
    <row r="16" spans="2:20" ht="17.399999999999999">
      <c r="B16" s="525">
        <v>7</v>
      </c>
      <c r="C16" s="526" t="s">
        <v>98</v>
      </c>
      <c r="D16" s="527" t="s">
        <v>34</v>
      </c>
      <c r="E16" s="528"/>
      <c r="F16" s="522"/>
      <c r="G16" s="529">
        <v>100</v>
      </c>
      <c r="H16" s="530">
        <v>100</v>
      </c>
      <c r="I16" s="522"/>
      <c r="J16" s="529">
        <v>99.76</v>
      </c>
      <c r="K16" s="530">
        <v>100</v>
      </c>
      <c r="L16" s="522"/>
      <c r="M16" s="529">
        <v>100</v>
      </c>
      <c r="N16" s="530">
        <v>100</v>
      </c>
      <c r="O16" s="522"/>
      <c r="P16" s="529">
        <v>100</v>
      </c>
      <c r="Q16" s="530">
        <v>100</v>
      </c>
      <c r="R16" s="522"/>
      <c r="S16" s="529">
        <v>100</v>
      </c>
      <c r="T16" s="530">
        <v>100</v>
      </c>
    </row>
    <row r="17" spans="2:20" ht="17.399999999999999">
      <c r="B17" s="525">
        <v>8</v>
      </c>
      <c r="C17" s="526" t="s">
        <v>102</v>
      </c>
      <c r="D17" s="527" t="s">
        <v>38</v>
      </c>
      <c r="E17" s="528"/>
      <c r="F17" s="522"/>
      <c r="G17" s="529">
        <v>100</v>
      </c>
      <c r="H17" s="530">
        <v>100</v>
      </c>
      <c r="I17" s="522"/>
      <c r="J17" s="529">
        <v>99.52</v>
      </c>
      <c r="K17" s="530">
        <v>100</v>
      </c>
      <c r="L17" s="522"/>
      <c r="M17" s="529">
        <v>100</v>
      </c>
      <c r="N17" s="530">
        <v>100</v>
      </c>
      <c r="O17" s="522"/>
      <c r="P17" s="529">
        <v>100</v>
      </c>
      <c r="Q17" s="530">
        <v>100</v>
      </c>
      <c r="R17" s="522"/>
      <c r="S17" s="529">
        <v>100</v>
      </c>
      <c r="T17" s="530">
        <v>100</v>
      </c>
    </row>
    <row r="18" spans="2:20" ht="17.399999999999999">
      <c r="B18" s="525">
        <v>9</v>
      </c>
      <c r="C18" s="526" t="s">
        <v>137</v>
      </c>
      <c r="D18" s="527" t="s">
        <v>55</v>
      </c>
      <c r="E18" s="528"/>
      <c r="F18" s="522"/>
      <c r="G18" s="529">
        <v>100</v>
      </c>
      <c r="H18" s="530">
        <v>100</v>
      </c>
      <c r="I18" s="522"/>
      <c r="J18" s="529">
        <v>99.54</v>
      </c>
      <c r="K18" s="530">
        <v>100</v>
      </c>
      <c r="L18" s="522"/>
      <c r="M18" s="529" t="s">
        <v>299</v>
      </c>
      <c r="N18" s="530">
        <v>100</v>
      </c>
      <c r="O18" s="522"/>
      <c r="P18" s="529">
        <v>97.44</v>
      </c>
      <c r="Q18" s="530">
        <v>100</v>
      </c>
      <c r="R18" s="522"/>
      <c r="S18" s="529">
        <v>100</v>
      </c>
      <c r="T18" s="530">
        <v>100</v>
      </c>
    </row>
    <row r="19" spans="2:20" ht="17.399999999999999">
      <c r="B19" s="525">
        <v>10</v>
      </c>
      <c r="C19" s="526" t="s">
        <v>112</v>
      </c>
      <c r="D19" s="527" t="s">
        <v>67</v>
      </c>
      <c r="E19" s="528"/>
      <c r="F19" s="522"/>
      <c r="G19" s="529">
        <v>99.73</v>
      </c>
      <c r="H19" s="530">
        <v>100</v>
      </c>
      <c r="I19" s="522"/>
      <c r="J19" s="529">
        <v>99.31</v>
      </c>
      <c r="K19" s="530">
        <v>100</v>
      </c>
      <c r="L19" s="522"/>
      <c r="M19" s="529" t="s">
        <v>299</v>
      </c>
      <c r="N19" s="530">
        <v>100</v>
      </c>
      <c r="O19" s="522"/>
      <c r="P19" s="529">
        <v>100</v>
      </c>
      <c r="Q19" s="530">
        <v>100</v>
      </c>
      <c r="R19" s="522"/>
      <c r="S19" s="529">
        <v>100</v>
      </c>
      <c r="T19" s="530">
        <v>100</v>
      </c>
    </row>
    <row r="20" spans="2:20" ht="17.399999999999999">
      <c r="B20" s="525">
        <v>11</v>
      </c>
      <c r="C20" s="526" t="s">
        <v>120</v>
      </c>
      <c r="D20" s="527" t="s">
        <v>47</v>
      </c>
      <c r="E20" s="528"/>
      <c r="F20" s="522"/>
      <c r="G20" s="529">
        <v>99.1</v>
      </c>
      <c r="H20" s="530">
        <v>100</v>
      </c>
      <c r="I20" s="522"/>
      <c r="J20" s="529" t="s">
        <v>299</v>
      </c>
      <c r="K20" s="530">
        <v>100</v>
      </c>
      <c r="L20" s="522"/>
      <c r="M20" s="529" t="s">
        <v>299</v>
      </c>
      <c r="N20" s="530">
        <v>100</v>
      </c>
      <c r="O20" s="522"/>
      <c r="P20" s="529">
        <v>100</v>
      </c>
      <c r="Q20" s="530">
        <v>100</v>
      </c>
      <c r="R20" s="522"/>
      <c r="S20" s="529">
        <v>100</v>
      </c>
      <c r="T20" s="530">
        <v>100</v>
      </c>
    </row>
    <row r="21" spans="2:20" ht="17.399999999999999">
      <c r="B21" s="525">
        <v>12</v>
      </c>
      <c r="C21" s="526" t="s">
        <v>145</v>
      </c>
      <c r="D21" s="527" t="s">
        <v>42</v>
      </c>
      <c r="E21" s="528"/>
      <c r="F21" s="522"/>
      <c r="G21" s="529">
        <v>99.43</v>
      </c>
      <c r="H21" s="530">
        <v>100</v>
      </c>
      <c r="I21" s="522"/>
      <c r="J21" s="529">
        <v>100</v>
      </c>
      <c r="K21" s="530">
        <v>100</v>
      </c>
      <c r="L21" s="522"/>
      <c r="M21" s="529" t="s">
        <v>299</v>
      </c>
      <c r="N21" s="530">
        <v>100</v>
      </c>
      <c r="O21" s="522"/>
      <c r="P21" s="529">
        <v>92.31</v>
      </c>
      <c r="Q21" s="530">
        <v>100</v>
      </c>
      <c r="R21" s="522"/>
      <c r="S21" s="529">
        <v>100</v>
      </c>
      <c r="T21" s="530">
        <v>100</v>
      </c>
    </row>
    <row r="22" spans="2:20" ht="17.399999999999999">
      <c r="B22" s="525">
        <v>13</v>
      </c>
      <c r="C22" s="526" t="s">
        <v>115</v>
      </c>
      <c r="D22" s="527" t="s">
        <v>74</v>
      </c>
      <c r="E22" s="528"/>
      <c r="F22" s="522"/>
      <c r="G22" s="529">
        <v>100</v>
      </c>
      <c r="H22" s="530">
        <v>100</v>
      </c>
      <c r="I22" s="522"/>
      <c r="J22" s="529">
        <v>98.29</v>
      </c>
      <c r="K22" s="530">
        <v>100</v>
      </c>
      <c r="L22" s="522"/>
      <c r="M22" s="529">
        <v>100</v>
      </c>
      <c r="N22" s="530">
        <v>100</v>
      </c>
      <c r="O22" s="522"/>
      <c r="P22" s="529">
        <v>100</v>
      </c>
      <c r="Q22" s="530">
        <v>100</v>
      </c>
      <c r="R22" s="522"/>
      <c r="S22" s="529">
        <v>99.49</v>
      </c>
      <c r="T22" s="530">
        <v>100</v>
      </c>
    </row>
    <row r="23" spans="2:20" ht="17.399999999999999">
      <c r="B23" s="525">
        <v>14</v>
      </c>
      <c r="C23" s="526" t="s">
        <v>133</v>
      </c>
      <c r="D23" s="527" t="s">
        <v>43</v>
      </c>
      <c r="E23" s="528"/>
      <c r="F23" s="522"/>
      <c r="G23" s="529">
        <v>99.47</v>
      </c>
      <c r="H23" s="530">
        <v>100</v>
      </c>
      <c r="I23" s="522"/>
      <c r="J23" s="529">
        <v>99.31</v>
      </c>
      <c r="K23" s="530">
        <v>100</v>
      </c>
      <c r="L23" s="522"/>
      <c r="M23" s="529" t="s">
        <v>299</v>
      </c>
      <c r="N23" s="530">
        <v>100</v>
      </c>
      <c r="O23" s="522"/>
      <c r="P23" s="529">
        <v>100</v>
      </c>
      <c r="Q23" s="530">
        <v>100</v>
      </c>
      <c r="R23" s="522"/>
      <c r="S23" s="529">
        <v>99.49</v>
      </c>
      <c r="T23" s="530">
        <v>100</v>
      </c>
    </row>
    <row r="24" spans="2:20" ht="17.399999999999999">
      <c r="B24" s="525">
        <v>15</v>
      </c>
      <c r="C24" s="526" t="s">
        <v>135</v>
      </c>
      <c r="D24" s="527" t="s">
        <v>56</v>
      </c>
      <c r="E24" s="528"/>
      <c r="F24" s="522"/>
      <c r="G24" s="529">
        <v>100</v>
      </c>
      <c r="H24" s="530">
        <v>100</v>
      </c>
      <c r="I24" s="522"/>
      <c r="J24" s="529">
        <v>98.38</v>
      </c>
      <c r="K24" s="530">
        <v>100</v>
      </c>
      <c r="L24" s="522"/>
      <c r="M24" s="529" t="s">
        <v>299</v>
      </c>
      <c r="N24" s="530">
        <v>100</v>
      </c>
      <c r="O24" s="522"/>
      <c r="P24" s="529">
        <v>100</v>
      </c>
      <c r="Q24" s="530">
        <v>100</v>
      </c>
      <c r="R24" s="522"/>
      <c r="S24" s="529">
        <v>100</v>
      </c>
      <c r="T24" s="530">
        <v>100</v>
      </c>
    </row>
    <row r="25" spans="2:20" ht="17.399999999999999">
      <c r="B25" s="525">
        <v>16</v>
      </c>
      <c r="C25" s="526" t="s">
        <v>116</v>
      </c>
      <c r="D25" s="527" t="s">
        <v>279</v>
      </c>
      <c r="E25" s="528"/>
      <c r="F25" s="522"/>
      <c r="G25" s="529">
        <v>100</v>
      </c>
      <c r="H25" s="530">
        <v>100</v>
      </c>
      <c r="I25" s="522"/>
      <c r="J25" s="529">
        <v>98.33</v>
      </c>
      <c r="K25" s="530">
        <v>100</v>
      </c>
      <c r="L25" s="522"/>
      <c r="M25" s="529" t="s">
        <v>299</v>
      </c>
      <c r="N25" s="530">
        <v>100</v>
      </c>
      <c r="O25" s="522"/>
      <c r="P25" s="529" t="s">
        <v>299</v>
      </c>
      <c r="Q25" s="530">
        <v>100</v>
      </c>
      <c r="R25" s="522"/>
      <c r="S25" s="529">
        <v>98.46</v>
      </c>
      <c r="T25" s="530">
        <v>100</v>
      </c>
    </row>
    <row r="26" spans="2:20" ht="17.399999999999999">
      <c r="B26" s="525">
        <v>17</v>
      </c>
      <c r="C26" s="526" t="s">
        <v>121</v>
      </c>
      <c r="D26" s="527" t="s">
        <v>52</v>
      </c>
      <c r="E26" s="528"/>
      <c r="F26" s="522"/>
      <c r="G26" s="529">
        <v>99.01</v>
      </c>
      <c r="H26" s="530">
        <v>100</v>
      </c>
      <c r="I26" s="522"/>
      <c r="J26" s="529">
        <v>99.76</v>
      </c>
      <c r="K26" s="530">
        <v>100</v>
      </c>
      <c r="L26" s="522"/>
      <c r="M26" s="529" t="s">
        <v>299</v>
      </c>
      <c r="N26" s="530">
        <v>100</v>
      </c>
      <c r="O26" s="522"/>
      <c r="P26" s="529">
        <v>84.62</v>
      </c>
      <c r="Q26" s="530">
        <v>100</v>
      </c>
      <c r="R26" s="522"/>
      <c r="S26" s="529">
        <v>100</v>
      </c>
      <c r="T26" s="530">
        <v>100</v>
      </c>
    </row>
    <row r="27" spans="2:20" ht="17.399999999999999">
      <c r="B27" s="525">
        <v>18</v>
      </c>
      <c r="C27" s="526" t="s">
        <v>141</v>
      </c>
      <c r="D27" s="527" t="s">
        <v>58</v>
      </c>
      <c r="E27" s="528"/>
      <c r="F27" s="522"/>
      <c r="G27" s="529">
        <v>97.53</v>
      </c>
      <c r="H27" s="530">
        <v>100</v>
      </c>
      <c r="I27" s="522"/>
      <c r="J27" s="529">
        <v>100</v>
      </c>
      <c r="K27" s="530">
        <v>100</v>
      </c>
      <c r="L27" s="522"/>
      <c r="M27" s="529" t="s">
        <v>299</v>
      </c>
      <c r="N27" s="530">
        <v>100</v>
      </c>
      <c r="O27" s="522"/>
      <c r="P27" s="529">
        <v>94.87</v>
      </c>
      <c r="Q27" s="530">
        <v>100</v>
      </c>
      <c r="R27" s="522"/>
      <c r="S27" s="529">
        <v>100</v>
      </c>
      <c r="T27" s="530">
        <v>100</v>
      </c>
    </row>
    <row r="28" spans="2:20" ht="17.399999999999999">
      <c r="B28" s="525">
        <v>19</v>
      </c>
      <c r="C28" s="526" t="s">
        <v>130</v>
      </c>
      <c r="D28" s="527" t="s">
        <v>75</v>
      </c>
      <c r="E28" s="528"/>
      <c r="F28" s="522"/>
      <c r="G28" s="529">
        <v>99.49</v>
      </c>
      <c r="H28" s="530">
        <v>100</v>
      </c>
      <c r="I28" s="522"/>
      <c r="J28" s="529" t="s">
        <v>299</v>
      </c>
      <c r="K28" s="530">
        <v>100</v>
      </c>
      <c r="L28" s="522"/>
      <c r="M28" s="529" t="s">
        <v>299</v>
      </c>
      <c r="N28" s="530">
        <v>100</v>
      </c>
      <c r="O28" s="522"/>
      <c r="P28" s="529">
        <v>100</v>
      </c>
      <c r="Q28" s="530">
        <v>100</v>
      </c>
      <c r="R28" s="522"/>
      <c r="S28" s="529">
        <v>100</v>
      </c>
      <c r="T28" s="530">
        <v>100</v>
      </c>
    </row>
    <row r="29" spans="2:20" ht="17.399999999999999">
      <c r="B29" s="525">
        <v>20</v>
      </c>
      <c r="C29" s="526" t="s">
        <v>142</v>
      </c>
      <c r="D29" s="527" t="s">
        <v>70</v>
      </c>
      <c r="E29" s="528"/>
      <c r="F29" s="522"/>
      <c r="G29" s="529">
        <v>100</v>
      </c>
      <c r="H29" s="530">
        <v>100</v>
      </c>
      <c r="I29" s="522"/>
      <c r="J29" s="529">
        <v>95.21</v>
      </c>
      <c r="K29" s="530">
        <v>100</v>
      </c>
      <c r="L29" s="522"/>
      <c r="M29" s="529">
        <v>100</v>
      </c>
      <c r="N29" s="530">
        <v>100</v>
      </c>
      <c r="O29" s="522"/>
      <c r="P29" s="529">
        <v>100</v>
      </c>
      <c r="Q29" s="530">
        <v>100</v>
      </c>
      <c r="R29" s="522"/>
      <c r="S29" s="529">
        <v>100</v>
      </c>
      <c r="T29" s="530">
        <v>100</v>
      </c>
    </row>
    <row r="30" spans="2:20" ht="17.399999999999999">
      <c r="B30" s="525">
        <v>21</v>
      </c>
      <c r="C30" s="526" t="s">
        <v>108</v>
      </c>
      <c r="D30" s="527" t="s">
        <v>46</v>
      </c>
      <c r="E30" s="528"/>
      <c r="F30" s="522"/>
      <c r="G30" s="529">
        <v>100</v>
      </c>
      <c r="H30" s="530">
        <v>100</v>
      </c>
      <c r="I30" s="522"/>
      <c r="J30" s="529">
        <v>96.38</v>
      </c>
      <c r="K30" s="530">
        <v>100</v>
      </c>
      <c r="L30" s="522"/>
      <c r="M30" s="529">
        <v>100</v>
      </c>
      <c r="N30" s="530">
        <v>100</v>
      </c>
      <c r="O30" s="522"/>
      <c r="P30" s="529">
        <v>100</v>
      </c>
      <c r="Q30" s="530">
        <v>100</v>
      </c>
      <c r="R30" s="522"/>
      <c r="S30" s="529">
        <v>95.38</v>
      </c>
      <c r="T30" s="530">
        <v>100</v>
      </c>
    </row>
    <row r="31" spans="2:20" ht="17.399999999999999">
      <c r="B31" s="525">
        <v>22</v>
      </c>
      <c r="C31" s="526" t="s">
        <v>134</v>
      </c>
      <c r="D31" s="527" t="s">
        <v>69</v>
      </c>
      <c r="E31" s="528"/>
      <c r="F31" s="522"/>
      <c r="G31" s="529">
        <v>100</v>
      </c>
      <c r="H31" s="530">
        <v>100</v>
      </c>
      <c r="I31" s="522"/>
      <c r="J31" s="529" t="s">
        <v>299</v>
      </c>
      <c r="K31" s="530">
        <v>100</v>
      </c>
      <c r="L31" s="522"/>
      <c r="M31" s="529" t="s">
        <v>299</v>
      </c>
      <c r="N31" s="530">
        <v>100</v>
      </c>
      <c r="O31" s="522"/>
      <c r="P31" s="529">
        <v>79.489999999999995</v>
      </c>
      <c r="Q31" s="530">
        <v>100</v>
      </c>
      <c r="R31" s="522"/>
      <c r="S31" s="529">
        <v>100</v>
      </c>
      <c r="T31" s="530">
        <v>100</v>
      </c>
    </row>
    <row r="32" spans="2:20" ht="17.399999999999999">
      <c r="B32" s="525">
        <v>23</v>
      </c>
      <c r="C32" s="526" t="s">
        <v>148</v>
      </c>
      <c r="D32" s="527" t="s">
        <v>50</v>
      </c>
      <c r="E32" s="528"/>
      <c r="F32" s="522"/>
      <c r="G32" s="529">
        <v>96.1</v>
      </c>
      <c r="H32" s="530">
        <v>100</v>
      </c>
      <c r="I32" s="522"/>
      <c r="J32" s="529" t="s">
        <v>299</v>
      </c>
      <c r="K32" s="530">
        <v>100</v>
      </c>
      <c r="L32" s="522"/>
      <c r="M32" s="529" t="s">
        <v>299</v>
      </c>
      <c r="N32" s="530">
        <v>100</v>
      </c>
      <c r="O32" s="522"/>
      <c r="P32" s="529" t="s">
        <v>299</v>
      </c>
      <c r="Q32" s="530">
        <v>100</v>
      </c>
      <c r="R32" s="522"/>
      <c r="S32" s="529">
        <v>100</v>
      </c>
      <c r="T32" s="530">
        <v>100</v>
      </c>
    </row>
    <row r="33" spans="2:20" ht="17.399999999999999">
      <c r="B33" s="525">
        <v>24</v>
      </c>
      <c r="C33" s="526" t="s">
        <v>110</v>
      </c>
      <c r="D33" s="527" t="s">
        <v>44</v>
      </c>
      <c r="E33" s="528"/>
      <c r="F33" s="522"/>
      <c r="G33" s="529">
        <v>100</v>
      </c>
      <c r="H33" s="530">
        <v>100</v>
      </c>
      <c r="I33" s="522"/>
      <c r="J33" s="529">
        <v>96.64</v>
      </c>
      <c r="K33" s="530">
        <v>100</v>
      </c>
      <c r="L33" s="522"/>
      <c r="M33" s="529">
        <v>95.95</v>
      </c>
      <c r="N33" s="530">
        <v>100</v>
      </c>
      <c r="O33" s="522"/>
      <c r="P33" s="529">
        <v>100</v>
      </c>
      <c r="Q33" s="530">
        <v>100</v>
      </c>
      <c r="R33" s="522"/>
      <c r="S33" s="529">
        <v>100</v>
      </c>
      <c r="T33" s="530">
        <v>100</v>
      </c>
    </row>
    <row r="34" spans="2:20" ht="17.399999999999999">
      <c r="B34" s="525">
        <v>25</v>
      </c>
      <c r="C34" s="526" t="s">
        <v>111</v>
      </c>
      <c r="D34" s="527" t="s">
        <v>41</v>
      </c>
      <c r="E34" s="528"/>
      <c r="F34" s="522"/>
      <c r="G34" s="529">
        <v>98.87</v>
      </c>
      <c r="H34" s="530">
        <v>100</v>
      </c>
      <c r="I34" s="522"/>
      <c r="J34" s="529">
        <v>97.9</v>
      </c>
      <c r="K34" s="530">
        <v>100</v>
      </c>
      <c r="L34" s="522"/>
      <c r="M34" s="529" t="s">
        <v>299</v>
      </c>
      <c r="N34" s="530">
        <v>100</v>
      </c>
      <c r="O34" s="522"/>
      <c r="P34" s="529">
        <v>97.44</v>
      </c>
      <c r="Q34" s="530">
        <v>100</v>
      </c>
      <c r="R34" s="522"/>
      <c r="S34" s="529">
        <v>94.87</v>
      </c>
      <c r="T34" s="530">
        <v>100</v>
      </c>
    </row>
    <row r="35" spans="2:20" ht="17.399999999999999">
      <c r="B35" s="525">
        <v>26</v>
      </c>
      <c r="C35" s="526" t="s">
        <v>139</v>
      </c>
      <c r="D35" s="527" t="s">
        <v>140</v>
      </c>
      <c r="E35" s="528"/>
      <c r="F35" s="522"/>
      <c r="G35" s="529">
        <v>98.63</v>
      </c>
      <c r="H35" s="530">
        <v>100</v>
      </c>
      <c r="I35" s="522"/>
      <c r="J35" s="529">
        <v>95.2</v>
      </c>
      <c r="K35" s="530">
        <v>100</v>
      </c>
      <c r="L35" s="522"/>
      <c r="M35" s="529" t="s">
        <v>299</v>
      </c>
      <c r="N35" s="530">
        <v>100</v>
      </c>
      <c r="O35" s="522"/>
      <c r="P35" s="529">
        <v>100</v>
      </c>
      <c r="Q35" s="530">
        <v>100</v>
      </c>
      <c r="R35" s="522"/>
      <c r="S35" s="529">
        <v>100</v>
      </c>
      <c r="T35" s="530">
        <v>100</v>
      </c>
    </row>
    <row r="36" spans="2:20" ht="17.399999999999999">
      <c r="B36" s="525">
        <v>27</v>
      </c>
      <c r="C36" s="526" t="s">
        <v>143</v>
      </c>
      <c r="D36" s="527" t="s">
        <v>73</v>
      </c>
      <c r="E36" s="528"/>
      <c r="F36" s="522"/>
      <c r="G36" s="529">
        <v>100</v>
      </c>
      <c r="H36" s="530">
        <v>100</v>
      </c>
      <c r="I36" s="522"/>
      <c r="J36" s="529">
        <v>93.74</v>
      </c>
      <c r="K36" s="530">
        <v>100</v>
      </c>
      <c r="L36" s="522"/>
      <c r="M36" s="529" t="s">
        <v>299</v>
      </c>
      <c r="N36" s="530">
        <v>100</v>
      </c>
      <c r="O36" s="522"/>
      <c r="P36" s="529">
        <v>100</v>
      </c>
      <c r="Q36" s="530">
        <v>100</v>
      </c>
      <c r="R36" s="522"/>
      <c r="S36" s="529">
        <v>100</v>
      </c>
      <c r="T36" s="530">
        <v>100</v>
      </c>
    </row>
    <row r="37" spans="2:20" ht="17.399999999999999">
      <c r="B37" s="525">
        <v>28</v>
      </c>
      <c r="C37" s="526" t="s">
        <v>125</v>
      </c>
      <c r="D37" s="527" t="s">
        <v>126</v>
      </c>
      <c r="E37" s="528"/>
      <c r="F37" s="522"/>
      <c r="G37" s="529">
        <v>96.4</v>
      </c>
      <c r="H37" s="530">
        <v>100</v>
      </c>
      <c r="I37" s="522"/>
      <c r="J37" s="529">
        <v>96.94</v>
      </c>
      <c r="K37" s="530">
        <v>100</v>
      </c>
      <c r="L37" s="522"/>
      <c r="M37" s="529">
        <v>99.31</v>
      </c>
      <c r="N37" s="530">
        <v>100</v>
      </c>
      <c r="O37" s="522"/>
      <c r="P37" s="529">
        <v>100</v>
      </c>
      <c r="Q37" s="530">
        <v>100</v>
      </c>
      <c r="R37" s="522"/>
      <c r="S37" s="529">
        <v>94.87</v>
      </c>
      <c r="T37" s="530">
        <v>100</v>
      </c>
    </row>
    <row r="38" spans="2:20" ht="17.399999999999999">
      <c r="B38" s="525">
        <v>29</v>
      </c>
      <c r="C38" s="526" t="s">
        <v>106</v>
      </c>
      <c r="D38" s="527" t="s">
        <v>45</v>
      </c>
      <c r="E38" s="528"/>
      <c r="F38" s="522"/>
      <c r="G38" s="529">
        <v>100</v>
      </c>
      <c r="H38" s="530">
        <v>100</v>
      </c>
      <c r="I38" s="522"/>
      <c r="J38" s="529">
        <v>98.04</v>
      </c>
      <c r="K38" s="530">
        <v>100</v>
      </c>
      <c r="L38" s="522"/>
      <c r="M38" s="529">
        <v>91.28</v>
      </c>
      <c r="N38" s="530">
        <v>100</v>
      </c>
      <c r="O38" s="522"/>
      <c r="P38" s="529">
        <v>100</v>
      </c>
      <c r="Q38" s="530">
        <v>100</v>
      </c>
      <c r="R38" s="522"/>
      <c r="S38" s="529">
        <v>100</v>
      </c>
      <c r="T38" s="530">
        <v>100</v>
      </c>
    </row>
    <row r="39" spans="2:20" ht="17.399999999999999">
      <c r="B39" s="525">
        <v>30</v>
      </c>
      <c r="C39" s="526" t="s">
        <v>103</v>
      </c>
      <c r="D39" s="527" t="s">
        <v>59</v>
      </c>
      <c r="E39" s="528"/>
      <c r="F39" s="522"/>
      <c r="G39" s="529">
        <v>99.47</v>
      </c>
      <c r="H39" s="530">
        <v>100</v>
      </c>
      <c r="I39" s="522"/>
      <c r="J39" s="529">
        <v>95.99</v>
      </c>
      <c r="K39" s="530">
        <v>100</v>
      </c>
      <c r="L39" s="522"/>
      <c r="M39" s="529">
        <v>98.68</v>
      </c>
      <c r="N39" s="530">
        <v>100</v>
      </c>
      <c r="O39" s="522"/>
      <c r="P39" s="529">
        <v>66.67</v>
      </c>
      <c r="Q39" s="530">
        <v>100</v>
      </c>
      <c r="R39" s="522"/>
      <c r="S39" s="529">
        <v>95.9</v>
      </c>
      <c r="T39" s="530">
        <v>100</v>
      </c>
    </row>
    <row r="40" spans="2:20" ht="17.399999999999999">
      <c r="B40" s="525">
        <v>31</v>
      </c>
      <c r="C40" s="526" t="s">
        <v>105</v>
      </c>
      <c r="D40" s="527" t="s">
        <v>72</v>
      </c>
      <c r="E40" s="528"/>
      <c r="F40" s="522"/>
      <c r="G40" s="529">
        <v>100</v>
      </c>
      <c r="H40" s="530">
        <v>100</v>
      </c>
      <c r="I40" s="522"/>
      <c r="J40" s="529">
        <v>98.38</v>
      </c>
      <c r="K40" s="530">
        <v>100</v>
      </c>
      <c r="L40" s="522"/>
      <c r="M40" s="529">
        <v>90.81</v>
      </c>
      <c r="N40" s="530">
        <v>100</v>
      </c>
      <c r="O40" s="522"/>
      <c r="P40" s="529">
        <v>100</v>
      </c>
      <c r="Q40" s="530">
        <v>100</v>
      </c>
      <c r="R40" s="522"/>
      <c r="S40" s="529">
        <v>100</v>
      </c>
      <c r="T40" s="530">
        <v>100</v>
      </c>
    </row>
    <row r="41" spans="2:20" ht="17.399999999999999">
      <c r="B41" s="525">
        <v>32</v>
      </c>
      <c r="C41" s="526" t="s">
        <v>146</v>
      </c>
      <c r="D41" s="527" t="s">
        <v>39</v>
      </c>
      <c r="E41" s="528"/>
      <c r="F41" s="522"/>
      <c r="G41" s="529">
        <v>97.55</v>
      </c>
      <c r="H41" s="530">
        <v>100</v>
      </c>
      <c r="I41" s="522"/>
      <c r="J41" s="529">
        <v>96.71</v>
      </c>
      <c r="K41" s="530">
        <v>100</v>
      </c>
      <c r="L41" s="522"/>
      <c r="M41" s="529" t="s">
        <v>299</v>
      </c>
      <c r="N41" s="530">
        <v>100</v>
      </c>
      <c r="O41" s="522"/>
      <c r="P41" s="529">
        <v>100</v>
      </c>
      <c r="Q41" s="530">
        <v>100</v>
      </c>
      <c r="R41" s="522"/>
      <c r="S41" s="529">
        <v>94.87</v>
      </c>
      <c r="T41" s="530">
        <v>100</v>
      </c>
    </row>
    <row r="42" spans="2:20" ht="17.399999999999999">
      <c r="B42" s="525">
        <v>33</v>
      </c>
      <c r="C42" s="526" t="s">
        <v>114</v>
      </c>
      <c r="D42" s="527" t="s">
        <v>66</v>
      </c>
      <c r="E42" s="528"/>
      <c r="F42" s="522"/>
      <c r="G42" s="529">
        <v>100</v>
      </c>
      <c r="H42" s="530">
        <v>100</v>
      </c>
      <c r="I42" s="522"/>
      <c r="J42" s="529">
        <v>91.79</v>
      </c>
      <c r="K42" s="530">
        <v>100</v>
      </c>
      <c r="L42" s="522"/>
      <c r="M42" s="529">
        <v>100</v>
      </c>
      <c r="N42" s="530">
        <v>100</v>
      </c>
      <c r="O42" s="522"/>
      <c r="P42" s="529">
        <v>100</v>
      </c>
      <c r="Q42" s="530">
        <v>100</v>
      </c>
      <c r="R42" s="522"/>
      <c r="S42" s="529">
        <v>93.33</v>
      </c>
      <c r="T42" s="530">
        <v>100</v>
      </c>
    </row>
    <row r="43" spans="2:20" ht="17.399999999999999">
      <c r="B43" s="525">
        <v>34</v>
      </c>
      <c r="C43" s="526" t="s">
        <v>144</v>
      </c>
      <c r="D43" s="527" t="s">
        <v>65</v>
      </c>
      <c r="E43" s="528"/>
      <c r="F43" s="522"/>
      <c r="G43" s="529">
        <v>99.18</v>
      </c>
      <c r="H43" s="530">
        <v>100</v>
      </c>
      <c r="I43" s="522"/>
      <c r="J43" s="529">
        <v>92.76</v>
      </c>
      <c r="K43" s="530">
        <v>100</v>
      </c>
      <c r="L43" s="522"/>
      <c r="M43" s="529" t="s">
        <v>299</v>
      </c>
      <c r="N43" s="530">
        <v>100</v>
      </c>
      <c r="O43" s="522"/>
      <c r="P43" s="529">
        <v>100</v>
      </c>
      <c r="Q43" s="530">
        <v>100</v>
      </c>
      <c r="R43" s="522"/>
      <c r="S43" s="529">
        <v>100</v>
      </c>
      <c r="T43" s="530">
        <v>100</v>
      </c>
    </row>
    <row r="44" spans="2:20" ht="17.399999999999999">
      <c r="B44" s="525">
        <v>35</v>
      </c>
      <c r="C44" s="526" t="s">
        <v>136</v>
      </c>
      <c r="D44" s="527" t="s">
        <v>60</v>
      </c>
      <c r="E44" s="528"/>
      <c r="F44" s="522"/>
      <c r="G44" s="529">
        <v>100</v>
      </c>
      <c r="H44" s="530">
        <v>100</v>
      </c>
      <c r="I44" s="522"/>
      <c r="J44" s="529">
        <v>87.73</v>
      </c>
      <c r="K44" s="530">
        <v>100</v>
      </c>
      <c r="L44" s="522"/>
      <c r="M44" s="529">
        <v>100</v>
      </c>
      <c r="N44" s="530">
        <v>100</v>
      </c>
      <c r="O44" s="522"/>
      <c r="P44" s="529">
        <v>100</v>
      </c>
      <c r="Q44" s="530">
        <v>100</v>
      </c>
      <c r="R44" s="522"/>
      <c r="S44" s="529">
        <v>100</v>
      </c>
      <c r="T44" s="530">
        <v>100</v>
      </c>
    </row>
    <row r="45" spans="2:20" ht="17.399999999999999">
      <c r="B45" s="525">
        <v>36</v>
      </c>
      <c r="C45" s="526" t="s">
        <v>118</v>
      </c>
      <c r="D45" s="527" t="s">
        <v>36</v>
      </c>
      <c r="E45" s="528"/>
      <c r="F45" s="522"/>
      <c r="G45" s="529">
        <v>98.94</v>
      </c>
      <c r="H45" s="530">
        <v>100</v>
      </c>
      <c r="I45" s="522"/>
      <c r="J45" s="529">
        <v>94.43</v>
      </c>
      <c r="K45" s="530">
        <v>100</v>
      </c>
      <c r="L45" s="522"/>
      <c r="M45" s="529">
        <v>93.49</v>
      </c>
      <c r="N45" s="530">
        <v>100</v>
      </c>
      <c r="O45" s="522"/>
      <c r="P45" s="529">
        <v>100</v>
      </c>
      <c r="Q45" s="530">
        <v>100</v>
      </c>
      <c r="R45" s="522"/>
      <c r="S45" s="529">
        <v>99.49</v>
      </c>
      <c r="T45" s="530">
        <v>100</v>
      </c>
    </row>
    <row r="46" spans="2:20" ht="17.399999999999999">
      <c r="B46" s="525">
        <v>37</v>
      </c>
      <c r="C46" s="526" t="s">
        <v>101</v>
      </c>
      <c r="D46" s="527" t="s">
        <v>57</v>
      </c>
      <c r="E46" s="528"/>
      <c r="F46" s="522"/>
      <c r="G46" s="529">
        <v>100</v>
      </c>
      <c r="H46" s="530">
        <v>100</v>
      </c>
      <c r="I46" s="522"/>
      <c r="J46" s="529">
        <v>96.96</v>
      </c>
      <c r="K46" s="530">
        <v>100</v>
      </c>
      <c r="L46" s="522"/>
      <c r="M46" s="529">
        <v>88.06</v>
      </c>
      <c r="N46" s="530">
        <v>100</v>
      </c>
      <c r="O46" s="522"/>
      <c r="P46" s="529">
        <v>100</v>
      </c>
      <c r="Q46" s="530">
        <v>100</v>
      </c>
      <c r="R46" s="522"/>
      <c r="S46" s="529">
        <v>100</v>
      </c>
      <c r="T46" s="530">
        <v>100</v>
      </c>
    </row>
    <row r="47" spans="2:20" ht="17.399999999999999">
      <c r="B47" s="525">
        <v>38</v>
      </c>
      <c r="C47" s="526" t="s">
        <v>123</v>
      </c>
      <c r="D47" s="527" t="s">
        <v>31</v>
      </c>
      <c r="E47" s="528"/>
      <c r="F47" s="522"/>
      <c r="G47" s="529">
        <v>99.73</v>
      </c>
      <c r="H47" s="530">
        <v>100</v>
      </c>
      <c r="I47" s="522"/>
      <c r="J47" s="529">
        <v>90.2</v>
      </c>
      <c r="K47" s="530">
        <v>100</v>
      </c>
      <c r="L47" s="522"/>
      <c r="M47" s="529" t="s">
        <v>299</v>
      </c>
      <c r="N47" s="530">
        <v>100</v>
      </c>
      <c r="O47" s="522"/>
      <c r="P47" s="529">
        <v>97.44</v>
      </c>
      <c r="Q47" s="530">
        <v>100</v>
      </c>
      <c r="R47" s="522"/>
      <c r="S47" s="529">
        <v>100</v>
      </c>
      <c r="T47" s="530">
        <v>100</v>
      </c>
    </row>
    <row r="48" spans="2:20" ht="17.399999999999999">
      <c r="B48" s="525">
        <v>39</v>
      </c>
      <c r="C48" s="526" t="s">
        <v>122</v>
      </c>
      <c r="D48" s="527" t="s">
        <v>68</v>
      </c>
      <c r="E48" s="528"/>
      <c r="F48" s="522"/>
      <c r="G48" s="529">
        <v>100</v>
      </c>
      <c r="H48" s="530">
        <v>100</v>
      </c>
      <c r="I48" s="522"/>
      <c r="J48" s="529">
        <v>86.54</v>
      </c>
      <c r="K48" s="530">
        <v>100</v>
      </c>
      <c r="L48" s="522"/>
      <c r="M48" s="529">
        <v>97.16</v>
      </c>
      <c r="N48" s="530">
        <v>100</v>
      </c>
      <c r="O48" s="522"/>
      <c r="P48" s="529">
        <v>100</v>
      </c>
      <c r="Q48" s="530">
        <v>100</v>
      </c>
      <c r="R48" s="522"/>
      <c r="S48" s="529">
        <v>99.49</v>
      </c>
      <c r="T48" s="530">
        <v>100</v>
      </c>
    </row>
    <row r="49" spans="2:20" ht="17.399999999999999">
      <c r="B49" s="525">
        <v>40</v>
      </c>
      <c r="C49" s="526" t="s">
        <v>99</v>
      </c>
      <c r="D49" s="527" t="s">
        <v>48</v>
      </c>
      <c r="E49" s="528"/>
      <c r="F49" s="522"/>
      <c r="G49" s="529">
        <v>100</v>
      </c>
      <c r="H49" s="530">
        <v>100</v>
      </c>
      <c r="I49" s="522"/>
      <c r="J49" s="529">
        <v>84.09</v>
      </c>
      <c r="K49" s="530">
        <v>100</v>
      </c>
      <c r="L49" s="522"/>
      <c r="M49" s="529">
        <v>100</v>
      </c>
      <c r="N49" s="530">
        <v>100</v>
      </c>
      <c r="O49" s="522"/>
      <c r="P49" s="529">
        <v>100</v>
      </c>
      <c r="Q49" s="530">
        <v>100</v>
      </c>
      <c r="R49" s="522"/>
      <c r="S49" s="529">
        <v>100</v>
      </c>
      <c r="T49" s="530">
        <v>100</v>
      </c>
    </row>
    <row r="50" spans="2:20" ht="17.399999999999999">
      <c r="B50" s="525">
        <v>41</v>
      </c>
      <c r="C50" s="526" t="s">
        <v>127</v>
      </c>
      <c r="D50" s="527" t="s">
        <v>280</v>
      </c>
      <c r="E50" s="528"/>
      <c r="F50" s="522"/>
      <c r="G50" s="529">
        <v>97.08</v>
      </c>
      <c r="H50" s="530">
        <v>100</v>
      </c>
      <c r="I50" s="522"/>
      <c r="J50" s="529">
        <v>90.21</v>
      </c>
      <c r="K50" s="530">
        <v>100</v>
      </c>
      <c r="L50" s="522"/>
      <c r="M50" s="529">
        <v>99.27</v>
      </c>
      <c r="N50" s="530">
        <v>100</v>
      </c>
      <c r="O50" s="522"/>
      <c r="P50" s="529">
        <v>100</v>
      </c>
      <c r="Q50" s="530">
        <v>100</v>
      </c>
      <c r="R50" s="522"/>
      <c r="S50" s="529">
        <v>92.82</v>
      </c>
      <c r="T50" s="530">
        <v>100</v>
      </c>
    </row>
    <row r="51" spans="2:20" ht="17.399999999999999">
      <c r="B51" s="525">
        <v>42</v>
      </c>
      <c r="C51" s="526" t="s">
        <v>104</v>
      </c>
      <c r="D51" s="527" t="s">
        <v>35</v>
      </c>
      <c r="E51" s="528"/>
      <c r="F51" s="522"/>
      <c r="G51" s="529">
        <v>100</v>
      </c>
      <c r="H51" s="530">
        <v>100</v>
      </c>
      <c r="I51" s="522"/>
      <c r="J51" s="529">
        <v>93.15</v>
      </c>
      <c r="K51" s="530">
        <v>100</v>
      </c>
      <c r="L51" s="522"/>
      <c r="M51" s="529">
        <v>91.46</v>
      </c>
      <c r="N51" s="530">
        <v>100</v>
      </c>
      <c r="O51" s="522"/>
      <c r="P51" s="529">
        <v>97.44</v>
      </c>
      <c r="Q51" s="530">
        <v>100</v>
      </c>
      <c r="R51" s="522"/>
      <c r="S51" s="529">
        <v>96.41</v>
      </c>
      <c r="T51" s="530">
        <v>100</v>
      </c>
    </row>
    <row r="52" spans="2:20" ht="17.399999999999999">
      <c r="B52" s="525">
        <v>43</v>
      </c>
      <c r="C52" s="526" t="s">
        <v>113</v>
      </c>
      <c r="D52" s="527" t="s">
        <v>63</v>
      </c>
      <c r="E52" s="528"/>
      <c r="F52" s="522"/>
      <c r="G52" s="529">
        <v>100</v>
      </c>
      <c r="H52" s="530">
        <v>100</v>
      </c>
      <c r="I52" s="522"/>
      <c r="J52" s="529">
        <v>90.69</v>
      </c>
      <c r="K52" s="530">
        <v>100</v>
      </c>
      <c r="L52" s="522"/>
      <c r="M52" s="529" t="s">
        <v>299</v>
      </c>
      <c r="N52" s="530">
        <v>100</v>
      </c>
      <c r="O52" s="522"/>
      <c r="P52" s="529">
        <v>94.87</v>
      </c>
      <c r="Q52" s="530">
        <v>100</v>
      </c>
      <c r="R52" s="522"/>
      <c r="S52" s="529">
        <v>93.33</v>
      </c>
      <c r="T52" s="530">
        <v>100</v>
      </c>
    </row>
    <row r="53" spans="2:20" ht="17.399999999999999">
      <c r="B53" s="525">
        <v>44</v>
      </c>
      <c r="C53" s="526" t="s">
        <v>109</v>
      </c>
      <c r="D53" s="527" t="s">
        <v>32</v>
      </c>
      <c r="E53" s="528"/>
      <c r="F53" s="522"/>
      <c r="G53" s="529">
        <v>100</v>
      </c>
      <c r="H53" s="530">
        <v>100</v>
      </c>
      <c r="I53" s="522"/>
      <c r="J53" s="529">
        <v>86.8</v>
      </c>
      <c r="K53" s="530">
        <v>100</v>
      </c>
      <c r="L53" s="522"/>
      <c r="M53" s="529">
        <v>93.85</v>
      </c>
      <c r="N53" s="530">
        <v>100</v>
      </c>
      <c r="O53" s="522"/>
      <c r="P53" s="529">
        <v>100</v>
      </c>
      <c r="Q53" s="530">
        <v>100</v>
      </c>
      <c r="R53" s="522"/>
      <c r="S53" s="529">
        <v>93.85</v>
      </c>
      <c r="T53" s="530">
        <v>100</v>
      </c>
    </row>
    <row r="54" spans="2:20" ht="17.399999999999999">
      <c r="B54" s="525">
        <v>45</v>
      </c>
      <c r="C54" s="526" t="s">
        <v>131</v>
      </c>
      <c r="D54" s="527" t="s">
        <v>51</v>
      </c>
      <c r="E54" s="528"/>
      <c r="F54" s="522"/>
      <c r="G54" s="529">
        <v>96.05</v>
      </c>
      <c r="H54" s="530">
        <v>100</v>
      </c>
      <c r="I54" s="522"/>
      <c r="J54" s="529">
        <v>94.08</v>
      </c>
      <c r="K54" s="530">
        <v>100</v>
      </c>
      <c r="L54" s="522"/>
      <c r="M54" s="529">
        <v>89.15</v>
      </c>
      <c r="N54" s="530">
        <v>100</v>
      </c>
      <c r="O54" s="522"/>
      <c r="P54" s="529">
        <v>79.489999999999995</v>
      </c>
      <c r="Q54" s="530">
        <v>100</v>
      </c>
      <c r="R54" s="522"/>
      <c r="S54" s="529">
        <v>94.36</v>
      </c>
      <c r="T54" s="530">
        <v>100</v>
      </c>
    </row>
    <row r="55" spans="2:20" ht="17.399999999999999">
      <c r="B55" s="525">
        <v>46</v>
      </c>
      <c r="C55" s="526" t="s">
        <v>129</v>
      </c>
      <c r="D55" s="527" t="s">
        <v>53</v>
      </c>
      <c r="E55" s="528"/>
      <c r="F55" s="522"/>
      <c r="G55" s="529">
        <v>92.31</v>
      </c>
      <c r="H55" s="530">
        <v>100</v>
      </c>
      <c r="I55" s="522"/>
      <c r="J55" s="529">
        <v>87.25</v>
      </c>
      <c r="K55" s="530">
        <v>100</v>
      </c>
      <c r="L55" s="522"/>
      <c r="M55" s="529" t="s">
        <v>299</v>
      </c>
      <c r="N55" s="530">
        <v>100</v>
      </c>
      <c r="O55" s="522"/>
      <c r="P55" s="529">
        <v>97.44</v>
      </c>
      <c r="Q55" s="530">
        <v>100</v>
      </c>
      <c r="R55" s="522"/>
      <c r="S55" s="529">
        <v>98.46</v>
      </c>
      <c r="T55" s="530">
        <v>100</v>
      </c>
    </row>
    <row r="56" spans="2:20" ht="17.399999999999999">
      <c r="B56" s="525">
        <v>47</v>
      </c>
      <c r="C56" s="526" t="s">
        <v>132</v>
      </c>
      <c r="D56" s="527" t="s">
        <v>37</v>
      </c>
      <c r="E56" s="528"/>
      <c r="F56" s="522"/>
      <c r="G56" s="529">
        <v>98.88</v>
      </c>
      <c r="H56" s="530">
        <v>100</v>
      </c>
      <c r="I56" s="522"/>
      <c r="J56" s="529">
        <v>80.78</v>
      </c>
      <c r="K56" s="530">
        <v>100</v>
      </c>
      <c r="L56" s="522"/>
      <c r="M56" s="529" t="s">
        <v>299</v>
      </c>
      <c r="N56" s="530">
        <v>100</v>
      </c>
      <c r="O56" s="522"/>
      <c r="P56" s="529">
        <v>84.62</v>
      </c>
      <c r="Q56" s="530">
        <v>100</v>
      </c>
      <c r="R56" s="522"/>
      <c r="S56" s="529">
        <v>97.95</v>
      </c>
      <c r="T56" s="530">
        <v>100</v>
      </c>
    </row>
    <row r="57" spans="2:20" ht="17.399999999999999">
      <c r="B57" s="525">
        <v>48</v>
      </c>
      <c r="C57" s="526" t="s">
        <v>100</v>
      </c>
      <c r="D57" s="527" t="s">
        <v>71</v>
      </c>
      <c r="E57" s="528"/>
      <c r="F57" s="522"/>
      <c r="G57" s="529">
        <v>100</v>
      </c>
      <c r="H57" s="530">
        <v>100</v>
      </c>
      <c r="I57" s="522"/>
      <c r="J57" s="529">
        <v>82.63</v>
      </c>
      <c r="K57" s="530">
        <v>100</v>
      </c>
      <c r="L57" s="522"/>
      <c r="M57" s="529">
        <v>84.46</v>
      </c>
      <c r="N57" s="530">
        <v>100</v>
      </c>
      <c r="O57" s="522"/>
      <c r="P57" s="529">
        <v>100</v>
      </c>
      <c r="Q57" s="530">
        <v>100</v>
      </c>
      <c r="R57" s="522"/>
      <c r="S57" s="529">
        <v>98.97</v>
      </c>
      <c r="T57" s="530">
        <v>100</v>
      </c>
    </row>
    <row r="58" spans="2:20" ht="17.399999999999999">
      <c r="B58" s="525">
        <v>49</v>
      </c>
      <c r="C58" s="526" t="s">
        <v>119</v>
      </c>
      <c r="D58" s="527" t="s">
        <v>481</v>
      </c>
      <c r="E58" s="528"/>
      <c r="F58" s="522"/>
      <c r="G58" s="529">
        <v>97.59</v>
      </c>
      <c r="H58" s="530">
        <v>100</v>
      </c>
      <c r="I58" s="522"/>
      <c r="J58" s="529">
        <v>76.78</v>
      </c>
      <c r="K58" s="530">
        <v>100</v>
      </c>
      <c r="L58" s="522"/>
      <c r="M58" s="529">
        <v>92.74</v>
      </c>
      <c r="N58" s="530">
        <v>100</v>
      </c>
      <c r="O58" s="522"/>
      <c r="P58" s="529">
        <v>64.099999999999994</v>
      </c>
      <c r="Q58" s="530">
        <v>100</v>
      </c>
      <c r="R58" s="522"/>
      <c r="S58" s="529">
        <v>95.9</v>
      </c>
      <c r="T58" s="530">
        <v>100</v>
      </c>
    </row>
    <row r="59" spans="2:20" ht="17.399999999999999">
      <c r="B59" s="525">
        <v>50</v>
      </c>
      <c r="C59" s="526" t="s">
        <v>107</v>
      </c>
      <c r="D59" s="527" t="s">
        <v>62</v>
      </c>
      <c r="E59" s="528"/>
      <c r="F59" s="522"/>
      <c r="G59" s="529">
        <v>100</v>
      </c>
      <c r="H59" s="530">
        <v>100</v>
      </c>
      <c r="I59" s="522"/>
      <c r="J59" s="529">
        <v>71.349999999999994</v>
      </c>
      <c r="K59" s="530">
        <v>100</v>
      </c>
      <c r="L59" s="522"/>
      <c r="M59" s="529">
        <v>89.23</v>
      </c>
      <c r="N59" s="530">
        <v>100</v>
      </c>
      <c r="O59" s="522"/>
      <c r="P59" s="529">
        <v>87.18</v>
      </c>
      <c r="Q59" s="530">
        <v>100</v>
      </c>
      <c r="R59" s="522"/>
      <c r="S59" s="529">
        <v>99.49</v>
      </c>
      <c r="T59" s="530">
        <v>100</v>
      </c>
    </row>
    <row r="60" spans="2:20" ht="17.399999999999999">
      <c r="B60" s="525">
        <v>51</v>
      </c>
      <c r="C60" s="526" t="s">
        <v>138</v>
      </c>
      <c r="D60" s="527" t="s">
        <v>40</v>
      </c>
      <c r="E60" s="528"/>
      <c r="F60" s="522"/>
      <c r="G60" s="529">
        <v>95.61</v>
      </c>
      <c r="H60" s="530">
        <v>100</v>
      </c>
      <c r="I60" s="522"/>
      <c r="J60" s="529">
        <v>64.16</v>
      </c>
      <c r="K60" s="530">
        <v>100</v>
      </c>
      <c r="L60" s="522"/>
      <c r="M60" s="529">
        <v>100</v>
      </c>
      <c r="N60" s="530">
        <v>100</v>
      </c>
      <c r="O60" s="522"/>
      <c r="P60" s="529">
        <v>71.790000000000006</v>
      </c>
      <c r="Q60" s="530">
        <v>100</v>
      </c>
      <c r="R60" s="522"/>
      <c r="S60" s="529">
        <v>97.95</v>
      </c>
      <c r="T60" s="530">
        <v>100</v>
      </c>
    </row>
    <row r="61" spans="2:20" ht="17.399999999999999">
      <c r="B61" s="531">
        <v>52</v>
      </c>
      <c r="C61" s="532" t="s">
        <v>124</v>
      </c>
      <c r="D61" s="533" t="s">
        <v>61</v>
      </c>
      <c r="E61" s="534"/>
      <c r="F61" s="522"/>
      <c r="G61" s="535">
        <v>94.18</v>
      </c>
      <c r="H61" s="536">
        <v>100</v>
      </c>
      <c r="I61" s="522"/>
      <c r="J61" s="535">
        <v>66.430000000000007</v>
      </c>
      <c r="K61" s="536">
        <v>100</v>
      </c>
      <c r="L61" s="522"/>
      <c r="M61" s="535" t="s">
        <v>299</v>
      </c>
      <c r="N61" s="536">
        <v>100</v>
      </c>
      <c r="O61" s="522"/>
      <c r="P61" s="535">
        <v>89.74</v>
      </c>
      <c r="Q61" s="536">
        <v>100</v>
      </c>
      <c r="R61" s="522"/>
      <c r="S61" s="535">
        <v>92.31</v>
      </c>
      <c r="T61" s="536">
        <v>100</v>
      </c>
    </row>
    <row r="62" spans="2:20" ht="17.399999999999999">
      <c r="B62" s="80" t="s">
        <v>282</v>
      </c>
      <c r="C62" s="80" t="s">
        <v>282</v>
      </c>
      <c r="D62" s="651" t="s">
        <v>282</v>
      </c>
      <c r="E62" s="652"/>
      <c r="G62" t="s">
        <v>282</v>
      </c>
      <c r="H62" t="s">
        <v>282</v>
      </c>
      <c r="J62" t="s">
        <v>282</v>
      </c>
      <c r="K62" t="s">
        <v>282</v>
      </c>
      <c r="M62" t="s">
        <v>282</v>
      </c>
      <c r="N62" t="s">
        <v>282</v>
      </c>
      <c r="P62" t="s">
        <v>282</v>
      </c>
      <c r="Q62" t="s">
        <v>282</v>
      </c>
      <c r="S62" t="s">
        <v>282</v>
      </c>
      <c r="T62" t="s">
        <v>282</v>
      </c>
    </row>
    <row r="63" spans="2:20" ht="17.399999999999999">
      <c r="B63" s="80" t="s">
        <v>282</v>
      </c>
      <c r="C63" s="80" t="s">
        <v>282</v>
      </c>
      <c r="D63" s="651" t="s">
        <v>282</v>
      </c>
      <c r="E63" s="652"/>
      <c r="G63" t="s">
        <v>282</v>
      </c>
      <c r="H63" t="s">
        <v>282</v>
      </c>
      <c r="J63" t="s">
        <v>282</v>
      </c>
      <c r="K63" t="s">
        <v>282</v>
      </c>
      <c r="M63" t="s">
        <v>282</v>
      </c>
      <c r="N63" t="s">
        <v>282</v>
      </c>
      <c r="P63" t="s">
        <v>282</v>
      </c>
      <c r="Q63" t="s">
        <v>282</v>
      </c>
      <c r="S63" t="s">
        <v>282</v>
      </c>
      <c r="T63" t="s">
        <v>282</v>
      </c>
    </row>
    <row r="64" spans="2:20" ht="17.399999999999999" hidden="1" customHeight="1">
      <c r="B64" s="80" t="s">
        <v>282</v>
      </c>
      <c r="C64" s="80" t="s">
        <v>282</v>
      </c>
      <c r="D64" s="651" t="s">
        <v>282</v>
      </c>
      <c r="E64" s="652"/>
      <c r="G64" t="s">
        <v>282</v>
      </c>
      <c r="H64" t="s">
        <v>282</v>
      </c>
      <c r="J64" t="s">
        <v>282</v>
      </c>
      <c r="K64" t="s">
        <v>282</v>
      </c>
      <c r="M64" t="s">
        <v>282</v>
      </c>
      <c r="N64" t="s">
        <v>282</v>
      </c>
      <c r="P64" t="s">
        <v>282</v>
      </c>
      <c r="Q64" t="s">
        <v>282</v>
      </c>
      <c r="S64" t="s">
        <v>282</v>
      </c>
      <c r="T64" t="s">
        <v>282</v>
      </c>
    </row>
    <row r="65" spans="2:20" ht="17.399999999999999" hidden="1">
      <c r="B65" s="80" t="s">
        <v>282</v>
      </c>
      <c r="C65" s="80" t="s">
        <v>282</v>
      </c>
      <c r="D65" s="651" t="s">
        <v>282</v>
      </c>
      <c r="E65" s="652"/>
      <c r="G65" t="s">
        <v>282</v>
      </c>
      <c r="H65" t="s">
        <v>282</v>
      </c>
      <c r="J65" t="s">
        <v>282</v>
      </c>
      <c r="K65" t="s">
        <v>282</v>
      </c>
      <c r="M65" t="s">
        <v>282</v>
      </c>
      <c r="N65" t="s">
        <v>282</v>
      </c>
      <c r="P65" t="s">
        <v>282</v>
      </c>
      <c r="Q65" t="s">
        <v>282</v>
      </c>
      <c r="S65" t="s">
        <v>282</v>
      </c>
      <c r="T65" t="s">
        <v>282</v>
      </c>
    </row>
    <row r="66" spans="2:20" ht="17.399999999999999" hidden="1">
      <c r="B66" s="80" t="s">
        <v>282</v>
      </c>
      <c r="C66" s="80" t="s">
        <v>282</v>
      </c>
      <c r="D66" s="651" t="s">
        <v>282</v>
      </c>
      <c r="E66" s="652"/>
      <c r="G66" t="s">
        <v>282</v>
      </c>
      <c r="H66" t="s">
        <v>282</v>
      </c>
      <c r="J66" t="s">
        <v>282</v>
      </c>
      <c r="K66" t="s">
        <v>282</v>
      </c>
      <c r="M66" t="s">
        <v>282</v>
      </c>
      <c r="N66" t="s">
        <v>282</v>
      </c>
      <c r="P66" t="s">
        <v>282</v>
      </c>
      <c r="Q66" t="s">
        <v>282</v>
      </c>
      <c r="S66" t="s">
        <v>282</v>
      </c>
      <c r="T66" t="s">
        <v>282</v>
      </c>
    </row>
    <row r="67" spans="2:20" ht="17.399999999999999" hidden="1">
      <c r="B67" s="80" t="s">
        <v>282</v>
      </c>
      <c r="C67" s="80" t="s">
        <v>282</v>
      </c>
      <c r="D67" s="651" t="s">
        <v>282</v>
      </c>
      <c r="E67" s="652"/>
      <c r="G67" t="s">
        <v>282</v>
      </c>
      <c r="H67" t="s">
        <v>282</v>
      </c>
      <c r="J67" t="s">
        <v>282</v>
      </c>
      <c r="K67" t="s">
        <v>282</v>
      </c>
      <c r="M67" t="s">
        <v>282</v>
      </c>
      <c r="N67" t="s">
        <v>282</v>
      </c>
      <c r="P67" t="s">
        <v>282</v>
      </c>
      <c r="Q67" t="s">
        <v>282</v>
      </c>
      <c r="S67" t="s">
        <v>282</v>
      </c>
      <c r="T67" t="s">
        <v>282</v>
      </c>
    </row>
    <row r="68" spans="2:20" ht="17.399999999999999" hidden="1">
      <c r="B68" s="80" t="s">
        <v>282</v>
      </c>
      <c r="C68" s="80" t="s">
        <v>282</v>
      </c>
      <c r="D68" s="651" t="s">
        <v>282</v>
      </c>
      <c r="E68" s="652"/>
      <c r="G68" t="s">
        <v>282</v>
      </c>
      <c r="H68" t="s">
        <v>282</v>
      </c>
      <c r="J68" t="s">
        <v>282</v>
      </c>
      <c r="K68" t="s">
        <v>282</v>
      </c>
      <c r="M68" t="s">
        <v>282</v>
      </c>
      <c r="N68" t="s">
        <v>282</v>
      </c>
      <c r="P68" t="s">
        <v>282</v>
      </c>
      <c r="Q68" t="s">
        <v>282</v>
      </c>
      <c r="S68" t="s">
        <v>282</v>
      </c>
      <c r="T68" t="s">
        <v>282</v>
      </c>
    </row>
    <row r="69" spans="2:20" ht="17.399999999999999" hidden="1">
      <c r="B69" s="80" t="s">
        <v>282</v>
      </c>
      <c r="C69" s="80" t="s">
        <v>282</v>
      </c>
      <c r="D69" s="651" t="s">
        <v>282</v>
      </c>
      <c r="E69" s="652"/>
      <c r="G69" t="s">
        <v>282</v>
      </c>
      <c r="H69" t="s">
        <v>282</v>
      </c>
      <c r="J69" t="s">
        <v>282</v>
      </c>
      <c r="K69" t="s">
        <v>282</v>
      </c>
      <c r="M69" t="s">
        <v>282</v>
      </c>
      <c r="N69" t="s">
        <v>282</v>
      </c>
      <c r="P69" t="s">
        <v>282</v>
      </c>
      <c r="Q69" t="s">
        <v>282</v>
      </c>
      <c r="S69" t="s">
        <v>282</v>
      </c>
      <c r="T69" t="s">
        <v>282</v>
      </c>
    </row>
    <row r="70" spans="2:20" ht="17.399999999999999" hidden="1">
      <c r="B70" s="80" t="s">
        <v>282</v>
      </c>
      <c r="C70" s="80" t="s">
        <v>282</v>
      </c>
      <c r="D70" s="651" t="s">
        <v>282</v>
      </c>
      <c r="E70" s="652"/>
      <c r="G70" t="s">
        <v>282</v>
      </c>
      <c r="H70" t="s">
        <v>282</v>
      </c>
      <c r="J70" t="s">
        <v>282</v>
      </c>
      <c r="K70" t="s">
        <v>282</v>
      </c>
      <c r="M70" t="s">
        <v>282</v>
      </c>
      <c r="N70" t="s">
        <v>282</v>
      </c>
      <c r="P70" t="s">
        <v>282</v>
      </c>
      <c r="Q70" t="s">
        <v>282</v>
      </c>
      <c r="S70" t="s">
        <v>282</v>
      </c>
      <c r="T70" t="s">
        <v>282</v>
      </c>
    </row>
    <row r="71" spans="2:20" ht="17.399999999999999" hidden="1">
      <c r="B71" s="80" t="s">
        <v>282</v>
      </c>
      <c r="C71" s="80" t="s">
        <v>282</v>
      </c>
      <c r="D71" s="651" t="s">
        <v>282</v>
      </c>
      <c r="E71" s="652"/>
      <c r="G71" t="s">
        <v>282</v>
      </c>
      <c r="H71" t="s">
        <v>282</v>
      </c>
      <c r="J71" t="s">
        <v>282</v>
      </c>
      <c r="K71" t="s">
        <v>282</v>
      </c>
      <c r="M71" t="s">
        <v>282</v>
      </c>
      <c r="N71" t="s">
        <v>282</v>
      </c>
      <c r="P71" t="s">
        <v>282</v>
      </c>
      <c r="Q71" t="s">
        <v>282</v>
      </c>
      <c r="S71" t="s">
        <v>282</v>
      </c>
      <c r="T71" t="s">
        <v>282</v>
      </c>
    </row>
    <row r="72" spans="2:20" ht="17.399999999999999" hidden="1">
      <c r="B72" s="80" t="s">
        <v>282</v>
      </c>
      <c r="C72" s="80" t="s">
        <v>282</v>
      </c>
      <c r="D72" s="651" t="s">
        <v>282</v>
      </c>
      <c r="E72" s="652"/>
      <c r="G72" t="s">
        <v>282</v>
      </c>
      <c r="H72" t="s">
        <v>282</v>
      </c>
      <c r="J72" t="s">
        <v>282</v>
      </c>
      <c r="K72" t="s">
        <v>282</v>
      </c>
      <c r="M72" t="s">
        <v>282</v>
      </c>
      <c r="N72" t="s">
        <v>282</v>
      </c>
      <c r="P72" t="s">
        <v>282</v>
      </c>
      <c r="Q72" t="s">
        <v>282</v>
      </c>
      <c r="S72" t="s">
        <v>282</v>
      </c>
      <c r="T72" t="s">
        <v>282</v>
      </c>
    </row>
    <row r="73" spans="2:20" ht="17.399999999999999" hidden="1">
      <c r="B73" s="80" t="s">
        <v>282</v>
      </c>
      <c r="C73" s="80" t="s">
        <v>282</v>
      </c>
      <c r="D73" s="651" t="s">
        <v>282</v>
      </c>
      <c r="E73" s="652"/>
      <c r="G73" t="s">
        <v>282</v>
      </c>
      <c r="H73" t="s">
        <v>282</v>
      </c>
      <c r="J73" t="s">
        <v>282</v>
      </c>
      <c r="K73" t="s">
        <v>282</v>
      </c>
      <c r="M73" t="s">
        <v>282</v>
      </c>
      <c r="N73" t="s">
        <v>282</v>
      </c>
      <c r="P73" t="s">
        <v>282</v>
      </c>
      <c r="Q73" t="s">
        <v>282</v>
      </c>
      <c r="S73" t="s">
        <v>282</v>
      </c>
      <c r="T73" t="s">
        <v>282</v>
      </c>
    </row>
    <row r="74" spans="2:20" ht="17.399999999999999" hidden="1">
      <c r="B74" s="80" t="s">
        <v>282</v>
      </c>
      <c r="C74" s="80" t="s">
        <v>282</v>
      </c>
      <c r="D74" s="651" t="s">
        <v>282</v>
      </c>
      <c r="E74" s="652"/>
      <c r="G74" t="s">
        <v>282</v>
      </c>
      <c r="H74" t="s">
        <v>282</v>
      </c>
      <c r="J74" t="s">
        <v>282</v>
      </c>
      <c r="K74" t="s">
        <v>282</v>
      </c>
      <c r="M74" t="s">
        <v>282</v>
      </c>
      <c r="N74" t="s">
        <v>282</v>
      </c>
      <c r="P74" t="s">
        <v>282</v>
      </c>
      <c r="Q74" t="s">
        <v>282</v>
      </c>
      <c r="S74" t="s">
        <v>282</v>
      </c>
      <c r="T74" t="s">
        <v>282</v>
      </c>
    </row>
    <row r="75" spans="2:20" ht="17.399999999999999" hidden="1">
      <c r="B75" s="80" t="s">
        <v>282</v>
      </c>
      <c r="C75" s="80" t="s">
        <v>282</v>
      </c>
      <c r="D75" s="651" t="s">
        <v>282</v>
      </c>
      <c r="E75" s="652"/>
      <c r="G75" t="s">
        <v>282</v>
      </c>
      <c r="H75" t="s">
        <v>282</v>
      </c>
      <c r="J75" t="s">
        <v>282</v>
      </c>
      <c r="K75" t="s">
        <v>282</v>
      </c>
      <c r="M75" t="s">
        <v>282</v>
      </c>
      <c r="N75" t="s">
        <v>282</v>
      </c>
      <c r="P75" t="s">
        <v>282</v>
      </c>
      <c r="Q75" t="s">
        <v>282</v>
      </c>
      <c r="S75" t="s">
        <v>282</v>
      </c>
      <c r="T75" t="s">
        <v>282</v>
      </c>
    </row>
    <row r="76" spans="2:20" ht="17.399999999999999" hidden="1">
      <c r="B76" s="80" t="s">
        <v>282</v>
      </c>
      <c r="C76" s="80" t="s">
        <v>282</v>
      </c>
      <c r="D76" s="651" t="s">
        <v>282</v>
      </c>
      <c r="E76" s="652"/>
      <c r="G76" t="s">
        <v>282</v>
      </c>
      <c r="H76" t="s">
        <v>282</v>
      </c>
      <c r="J76" t="s">
        <v>282</v>
      </c>
      <c r="K76" t="s">
        <v>282</v>
      </c>
      <c r="M76" t="s">
        <v>282</v>
      </c>
      <c r="N76" t="s">
        <v>282</v>
      </c>
      <c r="P76" t="s">
        <v>282</v>
      </c>
      <c r="Q76" t="s">
        <v>282</v>
      </c>
      <c r="S76" t="s">
        <v>282</v>
      </c>
      <c r="T76" t="s">
        <v>282</v>
      </c>
    </row>
    <row r="77" spans="2:20" ht="17.399999999999999" hidden="1">
      <c r="B77" s="80" t="s">
        <v>282</v>
      </c>
      <c r="C77" s="80" t="s">
        <v>282</v>
      </c>
      <c r="D77" s="651" t="s">
        <v>282</v>
      </c>
      <c r="E77" s="652"/>
      <c r="G77" t="s">
        <v>282</v>
      </c>
      <c r="H77" t="s">
        <v>282</v>
      </c>
      <c r="J77" t="s">
        <v>282</v>
      </c>
      <c r="K77" t="s">
        <v>282</v>
      </c>
      <c r="M77" t="s">
        <v>282</v>
      </c>
      <c r="N77" t="s">
        <v>282</v>
      </c>
      <c r="P77" t="s">
        <v>282</v>
      </c>
      <c r="Q77" t="s">
        <v>282</v>
      </c>
      <c r="S77" t="s">
        <v>282</v>
      </c>
      <c r="T77" t="s">
        <v>282</v>
      </c>
    </row>
    <row r="78" spans="2:20" ht="17.399999999999999" hidden="1">
      <c r="B78" s="80" t="s">
        <v>282</v>
      </c>
      <c r="C78" s="80" t="s">
        <v>282</v>
      </c>
      <c r="D78" s="651" t="s">
        <v>282</v>
      </c>
      <c r="E78" s="652"/>
      <c r="G78" t="s">
        <v>282</v>
      </c>
      <c r="H78" t="s">
        <v>282</v>
      </c>
      <c r="J78" t="s">
        <v>282</v>
      </c>
      <c r="K78" t="s">
        <v>282</v>
      </c>
      <c r="M78" t="s">
        <v>282</v>
      </c>
      <c r="N78" t="s">
        <v>282</v>
      </c>
      <c r="P78" t="s">
        <v>282</v>
      </c>
      <c r="Q78" t="s">
        <v>282</v>
      </c>
      <c r="S78" t="s">
        <v>282</v>
      </c>
      <c r="T78" t="s">
        <v>282</v>
      </c>
    </row>
    <row r="79" spans="2:20" ht="17.399999999999999" hidden="1">
      <c r="B79" s="80" t="s">
        <v>282</v>
      </c>
      <c r="C79" s="80" t="s">
        <v>282</v>
      </c>
      <c r="D79" s="651" t="s">
        <v>282</v>
      </c>
      <c r="E79" s="652"/>
      <c r="G79" t="s">
        <v>282</v>
      </c>
      <c r="H79" t="s">
        <v>282</v>
      </c>
      <c r="J79" t="s">
        <v>282</v>
      </c>
      <c r="K79" t="s">
        <v>282</v>
      </c>
      <c r="M79" t="s">
        <v>282</v>
      </c>
      <c r="N79" t="s">
        <v>282</v>
      </c>
      <c r="P79" t="s">
        <v>282</v>
      </c>
      <c r="Q79" t="s">
        <v>282</v>
      </c>
      <c r="S79" t="s">
        <v>282</v>
      </c>
      <c r="T79" t="s">
        <v>282</v>
      </c>
    </row>
    <row r="80" spans="2:20" ht="17.399999999999999" hidden="1">
      <c r="B80" s="80" t="s">
        <v>282</v>
      </c>
      <c r="C80" s="80" t="s">
        <v>282</v>
      </c>
      <c r="D80" s="651" t="s">
        <v>282</v>
      </c>
      <c r="E80" s="652"/>
      <c r="G80" t="s">
        <v>282</v>
      </c>
      <c r="H80" t="s">
        <v>282</v>
      </c>
      <c r="J80" t="s">
        <v>282</v>
      </c>
      <c r="K80" t="s">
        <v>282</v>
      </c>
      <c r="M80" t="s">
        <v>282</v>
      </c>
      <c r="N80" t="s">
        <v>282</v>
      </c>
      <c r="P80" t="s">
        <v>282</v>
      </c>
      <c r="Q80" t="s">
        <v>282</v>
      </c>
      <c r="S80" t="s">
        <v>282</v>
      </c>
      <c r="T80" t="s">
        <v>282</v>
      </c>
    </row>
    <row r="81" spans="2:20" ht="17.399999999999999" hidden="1">
      <c r="B81" s="80" t="s">
        <v>282</v>
      </c>
      <c r="C81" s="80" t="s">
        <v>282</v>
      </c>
      <c r="D81" s="651" t="s">
        <v>282</v>
      </c>
      <c r="E81" s="652"/>
      <c r="G81" t="s">
        <v>282</v>
      </c>
      <c r="H81" t="s">
        <v>282</v>
      </c>
      <c r="J81" t="s">
        <v>282</v>
      </c>
      <c r="K81" t="s">
        <v>282</v>
      </c>
      <c r="M81" t="s">
        <v>282</v>
      </c>
      <c r="N81" t="s">
        <v>282</v>
      </c>
      <c r="P81" t="s">
        <v>282</v>
      </c>
      <c r="Q81" t="s">
        <v>282</v>
      </c>
      <c r="S81" t="s">
        <v>282</v>
      </c>
      <c r="T81" t="s">
        <v>282</v>
      </c>
    </row>
    <row r="82" spans="2:20" ht="17.399999999999999" hidden="1">
      <c r="B82" s="80" t="s">
        <v>282</v>
      </c>
      <c r="C82" s="80" t="s">
        <v>282</v>
      </c>
      <c r="D82" s="651" t="s">
        <v>282</v>
      </c>
      <c r="E82" s="652"/>
      <c r="G82" t="s">
        <v>282</v>
      </c>
      <c r="H82" t="s">
        <v>282</v>
      </c>
      <c r="J82" t="s">
        <v>282</v>
      </c>
      <c r="K82" t="s">
        <v>282</v>
      </c>
      <c r="M82" t="s">
        <v>282</v>
      </c>
      <c r="N82" t="s">
        <v>282</v>
      </c>
      <c r="P82" t="s">
        <v>282</v>
      </c>
      <c r="Q82" t="s">
        <v>282</v>
      </c>
      <c r="S82" t="s">
        <v>282</v>
      </c>
      <c r="T82" t="s">
        <v>282</v>
      </c>
    </row>
    <row r="83" spans="2:20" ht="17.399999999999999" hidden="1">
      <c r="B83" s="80" t="s">
        <v>282</v>
      </c>
      <c r="C83" s="80" t="s">
        <v>282</v>
      </c>
      <c r="D83" s="651" t="s">
        <v>282</v>
      </c>
      <c r="E83" s="652"/>
      <c r="G83" t="s">
        <v>282</v>
      </c>
      <c r="H83" t="s">
        <v>282</v>
      </c>
      <c r="J83" t="s">
        <v>282</v>
      </c>
      <c r="K83" t="s">
        <v>282</v>
      </c>
      <c r="M83" t="s">
        <v>282</v>
      </c>
      <c r="N83" t="s">
        <v>282</v>
      </c>
      <c r="P83" t="s">
        <v>282</v>
      </c>
      <c r="Q83" t="s">
        <v>282</v>
      </c>
      <c r="S83" t="s">
        <v>282</v>
      </c>
      <c r="T83" t="s">
        <v>282</v>
      </c>
    </row>
    <row r="84" spans="2:20" ht="17.399999999999999" hidden="1">
      <c r="B84" s="80" t="s">
        <v>282</v>
      </c>
      <c r="C84" s="80" t="s">
        <v>282</v>
      </c>
      <c r="D84" s="651" t="s">
        <v>282</v>
      </c>
      <c r="E84" s="652"/>
      <c r="G84" t="s">
        <v>282</v>
      </c>
      <c r="H84" t="s">
        <v>282</v>
      </c>
      <c r="J84" t="s">
        <v>282</v>
      </c>
      <c r="K84" t="s">
        <v>282</v>
      </c>
      <c r="M84" t="s">
        <v>282</v>
      </c>
      <c r="N84" t="s">
        <v>282</v>
      </c>
      <c r="P84" t="s">
        <v>282</v>
      </c>
      <c r="Q84" t="s">
        <v>282</v>
      </c>
      <c r="S84" t="s">
        <v>282</v>
      </c>
      <c r="T84" t="s">
        <v>282</v>
      </c>
    </row>
    <row r="85" spans="2:20" ht="17.399999999999999" hidden="1">
      <c r="B85" s="80" t="s">
        <v>282</v>
      </c>
      <c r="C85" s="80" t="s">
        <v>282</v>
      </c>
      <c r="D85" s="651" t="s">
        <v>282</v>
      </c>
      <c r="E85" s="652"/>
      <c r="G85" t="s">
        <v>282</v>
      </c>
      <c r="H85" t="s">
        <v>282</v>
      </c>
      <c r="J85" t="s">
        <v>282</v>
      </c>
      <c r="K85" t="s">
        <v>282</v>
      </c>
      <c r="M85" t="s">
        <v>282</v>
      </c>
      <c r="N85" t="s">
        <v>282</v>
      </c>
      <c r="P85" t="s">
        <v>282</v>
      </c>
      <c r="Q85" t="s">
        <v>282</v>
      </c>
      <c r="S85" t="s">
        <v>282</v>
      </c>
      <c r="T85" t="s">
        <v>282</v>
      </c>
    </row>
    <row r="86" spans="2:20" ht="17.399999999999999" hidden="1">
      <c r="B86" s="80" t="s">
        <v>282</v>
      </c>
      <c r="C86" s="80" t="s">
        <v>282</v>
      </c>
      <c r="D86" s="651" t="s">
        <v>282</v>
      </c>
      <c r="E86" s="652"/>
      <c r="G86" t="s">
        <v>282</v>
      </c>
      <c r="H86" t="s">
        <v>282</v>
      </c>
      <c r="J86" t="s">
        <v>282</v>
      </c>
      <c r="K86" t="s">
        <v>282</v>
      </c>
      <c r="M86" t="s">
        <v>282</v>
      </c>
      <c r="N86" t="s">
        <v>282</v>
      </c>
      <c r="P86" t="s">
        <v>282</v>
      </c>
      <c r="Q86" t="s">
        <v>282</v>
      </c>
      <c r="S86" t="s">
        <v>282</v>
      </c>
      <c r="T86" t="s">
        <v>282</v>
      </c>
    </row>
    <row r="87" spans="2:20" ht="17.399999999999999" hidden="1">
      <c r="B87" s="80" t="s">
        <v>282</v>
      </c>
      <c r="C87" s="80" t="s">
        <v>282</v>
      </c>
      <c r="D87" s="651" t="s">
        <v>282</v>
      </c>
      <c r="E87" s="652"/>
      <c r="G87" t="s">
        <v>282</v>
      </c>
      <c r="H87" t="s">
        <v>282</v>
      </c>
      <c r="J87" t="s">
        <v>282</v>
      </c>
      <c r="K87" t="s">
        <v>282</v>
      </c>
      <c r="M87" t="s">
        <v>282</v>
      </c>
      <c r="N87" t="s">
        <v>282</v>
      </c>
      <c r="P87" t="s">
        <v>282</v>
      </c>
      <c r="Q87" t="s">
        <v>282</v>
      </c>
      <c r="S87" t="s">
        <v>282</v>
      </c>
      <c r="T87" t="s">
        <v>282</v>
      </c>
    </row>
    <row r="88" spans="2:20" ht="17.399999999999999" hidden="1">
      <c r="B88" s="80" t="s">
        <v>282</v>
      </c>
      <c r="C88" s="80" t="s">
        <v>282</v>
      </c>
      <c r="D88" s="651" t="s">
        <v>282</v>
      </c>
      <c r="E88" s="652"/>
      <c r="G88" t="s">
        <v>282</v>
      </c>
      <c r="H88" t="s">
        <v>282</v>
      </c>
      <c r="J88" t="s">
        <v>282</v>
      </c>
      <c r="K88" t="s">
        <v>282</v>
      </c>
      <c r="M88" t="s">
        <v>282</v>
      </c>
      <c r="N88" t="s">
        <v>282</v>
      </c>
      <c r="P88" t="s">
        <v>282</v>
      </c>
      <c r="Q88" t="s">
        <v>282</v>
      </c>
      <c r="S88" t="s">
        <v>282</v>
      </c>
      <c r="T88" t="s">
        <v>282</v>
      </c>
    </row>
    <row r="89" spans="2:20" ht="17.399999999999999" hidden="1">
      <c r="B89" s="80" t="s">
        <v>282</v>
      </c>
      <c r="C89" s="80" t="s">
        <v>282</v>
      </c>
      <c r="D89" s="651" t="s">
        <v>282</v>
      </c>
      <c r="E89" s="652"/>
      <c r="G89" t="s">
        <v>282</v>
      </c>
      <c r="H89" t="s">
        <v>282</v>
      </c>
      <c r="J89" t="s">
        <v>282</v>
      </c>
      <c r="K89" t="s">
        <v>282</v>
      </c>
      <c r="M89" t="s">
        <v>282</v>
      </c>
      <c r="N89" t="s">
        <v>282</v>
      </c>
      <c r="P89" t="s">
        <v>282</v>
      </c>
      <c r="Q89" t="s">
        <v>282</v>
      </c>
      <c r="S89" t="s">
        <v>282</v>
      </c>
      <c r="T89" t="s">
        <v>282</v>
      </c>
    </row>
    <row r="90" spans="2:20" ht="17.399999999999999" hidden="1">
      <c r="B90" s="80" t="s">
        <v>282</v>
      </c>
      <c r="C90" s="80" t="s">
        <v>282</v>
      </c>
      <c r="D90" s="651" t="s">
        <v>282</v>
      </c>
      <c r="E90" s="652"/>
      <c r="G90" t="s">
        <v>282</v>
      </c>
      <c r="H90" t="s">
        <v>282</v>
      </c>
      <c r="J90" t="s">
        <v>282</v>
      </c>
      <c r="K90" t="s">
        <v>282</v>
      </c>
      <c r="M90" t="s">
        <v>282</v>
      </c>
      <c r="N90" t="s">
        <v>282</v>
      </c>
      <c r="P90" t="s">
        <v>282</v>
      </c>
      <c r="Q90" t="s">
        <v>282</v>
      </c>
      <c r="S90" t="s">
        <v>282</v>
      </c>
      <c r="T90" t="s">
        <v>282</v>
      </c>
    </row>
    <row r="91" spans="2:20" ht="17.399999999999999" hidden="1">
      <c r="B91" s="80" t="s">
        <v>282</v>
      </c>
      <c r="C91" s="80" t="s">
        <v>282</v>
      </c>
      <c r="D91" s="651" t="s">
        <v>282</v>
      </c>
      <c r="E91" s="652"/>
      <c r="G91" t="s">
        <v>282</v>
      </c>
      <c r="H91" t="s">
        <v>282</v>
      </c>
      <c r="J91" t="s">
        <v>282</v>
      </c>
      <c r="K91" t="s">
        <v>282</v>
      </c>
      <c r="M91" t="s">
        <v>282</v>
      </c>
      <c r="N91" t="s">
        <v>282</v>
      </c>
      <c r="P91" t="s">
        <v>282</v>
      </c>
      <c r="Q91" t="s">
        <v>282</v>
      </c>
      <c r="S91" t="s">
        <v>282</v>
      </c>
      <c r="T91" t="s">
        <v>282</v>
      </c>
    </row>
    <row r="92" spans="2:20" ht="17.399999999999999" hidden="1">
      <c r="B92" s="80" t="s">
        <v>282</v>
      </c>
      <c r="C92" s="80" t="s">
        <v>282</v>
      </c>
      <c r="D92" s="651" t="s">
        <v>282</v>
      </c>
      <c r="E92" s="652"/>
      <c r="G92" t="s">
        <v>282</v>
      </c>
      <c r="H92" t="s">
        <v>282</v>
      </c>
      <c r="J92" t="s">
        <v>282</v>
      </c>
      <c r="K92" t="s">
        <v>282</v>
      </c>
      <c r="M92" t="s">
        <v>282</v>
      </c>
      <c r="N92" t="s">
        <v>282</v>
      </c>
      <c r="P92" t="s">
        <v>282</v>
      </c>
      <c r="Q92" t="s">
        <v>282</v>
      </c>
      <c r="S92" t="s">
        <v>282</v>
      </c>
      <c r="T92" t="s">
        <v>282</v>
      </c>
    </row>
    <row r="93" spans="2:20" ht="17.399999999999999" hidden="1">
      <c r="B93" s="80" t="s">
        <v>282</v>
      </c>
      <c r="C93" s="80" t="s">
        <v>282</v>
      </c>
      <c r="D93" s="651" t="s">
        <v>282</v>
      </c>
      <c r="E93" s="652"/>
      <c r="G93" t="s">
        <v>282</v>
      </c>
      <c r="H93" t="s">
        <v>282</v>
      </c>
      <c r="J93" t="s">
        <v>282</v>
      </c>
      <c r="K93" t="s">
        <v>282</v>
      </c>
      <c r="M93" t="s">
        <v>282</v>
      </c>
      <c r="N93" t="s">
        <v>282</v>
      </c>
      <c r="P93" t="s">
        <v>282</v>
      </c>
      <c r="Q93" t="s">
        <v>282</v>
      </c>
      <c r="S93" t="s">
        <v>282</v>
      </c>
      <c r="T93" t="s">
        <v>282</v>
      </c>
    </row>
    <row r="94" spans="2:20" ht="17.399999999999999" hidden="1">
      <c r="B94" s="80" t="s">
        <v>282</v>
      </c>
      <c r="C94" s="80" t="s">
        <v>282</v>
      </c>
      <c r="D94" s="651" t="s">
        <v>282</v>
      </c>
      <c r="E94" s="652"/>
      <c r="G94" t="s">
        <v>282</v>
      </c>
      <c r="H94" t="s">
        <v>282</v>
      </c>
      <c r="J94" t="s">
        <v>282</v>
      </c>
      <c r="K94" t="s">
        <v>282</v>
      </c>
      <c r="M94" t="s">
        <v>282</v>
      </c>
      <c r="N94" t="s">
        <v>282</v>
      </c>
      <c r="P94" t="s">
        <v>282</v>
      </c>
      <c r="Q94" t="s">
        <v>282</v>
      </c>
      <c r="S94" t="s">
        <v>282</v>
      </c>
      <c r="T94" t="s">
        <v>282</v>
      </c>
    </row>
    <row r="95" spans="2:20" ht="17.399999999999999" hidden="1">
      <c r="B95" s="80" t="s">
        <v>282</v>
      </c>
      <c r="C95" s="80" t="s">
        <v>282</v>
      </c>
      <c r="D95" s="651" t="s">
        <v>282</v>
      </c>
      <c r="E95" s="652"/>
      <c r="G95" t="s">
        <v>282</v>
      </c>
      <c r="H95" t="s">
        <v>282</v>
      </c>
      <c r="J95" t="s">
        <v>282</v>
      </c>
      <c r="K95" t="s">
        <v>282</v>
      </c>
      <c r="M95" t="s">
        <v>282</v>
      </c>
      <c r="N95" t="s">
        <v>282</v>
      </c>
      <c r="P95" t="s">
        <v>282</v>
      </c>
      <c r="Q95" t="s">
        <v>282</v>
      </c>
      <c r="S95" t="s">
        <v>282</v>
      </c>
      <c r="T95" t="s">
        <v>282</v>
      </c>
    </row>
    <row r="96" spans="2:20" ht="17.399999999999999" hidden="1">
      <c r="B96" s="80" t="s">
        <v>282</v>
      </c>
      <c r="C96" s="80" t="s">
        <v>282</v>
      </c>
      <c r="D96" s="651" t="s">
        <v>282</v>
      </c>
      <c r="E96" s="652"/>
      <c r="G96" t="s">
        <v>282</v>
      </c>
      <c r="H96" t="s">
        <v>282</v>
      </c>
      <c r="J96" t="s">
        <v>282</v>
      </c>
      <c r="K96" t="s">
        <v>282</v>
      </c>
      <c r="M96" t="s">
        <v>282</v>
      </c>
      <c r="N96" t="s">
        <v>282</v>
      </c>
      <c r="P96" t="s">
        <v>282</v>
      </c>
      <c r="Q96" t="s">
        <v>282</v>
      </c>
      <c r="S96" t="s">
        <v>282</v>
      </c>
      <c r="T96" t="s">
        <v>282</v>
      </c>
    </row>
    <row r="97" spans="2:20" ht="17.399999999999999" hidden="1">
      <c r="B97" s="80" t="s">
        <v>282</v>
      </c>
      <c r="C97" s="80" t="s">
        <v>282</v>
      </c>
      <c r="D97" s="651" t="s">
        <v>282</v>
      </c>
      <c r="E97" s="652"/>
      <c r="G97" t="s">
        <v>282</v>
      </c>
      <c r="H97" t="s">
        <v>282</v>
      </c>
      <c r="J97" t="s">
        <v>282</v>
      </c>
      <c r="K97" t="s">
        <v>282</v>
      </c>
      <c r="M97" t="s">
        <v>282</v>
      </c>
      <c r="N97" t="s">
        <v>282</v>
      </c>
      <c r="P97" t="s">
        <v>282</v>
      </c>
      <c r="Q97" t="s">
        <v>282</v>
      </c>
      <c r="S97" t="s">
        <v>282</v>
      </c>
      <c r="T97" t="s">
        <v>282</v>
      </c>
    </row>
    <row r="98" spans="2:20" ht="17.399999999999999" hidden="1">
      <c r="B98" s="80" t="s">
        <v>282</v>
      </c>
      <c r="C98" s="80" t="s">
        <v>282</v>
      </c>
      <c r="D98" s="651" t="s">
        <v>282</v>
      </c>
      <c r="E98" s="652"/>
      <c r="G98" t="s">
        <v>282</v>
      </c>
      <c r="H98" t="s">
        <v>282</v>
      </c>
      <c r="J98" t="s">
        <v>282</v>
      </c>
      <c r="K98" t="s">
        <v>282</v>
      </c>
      <c r="M98" t="s">
        <v>282</v>
      </c>
      <c r="N98" t="s">
        <v>282</v>
      </c>
      <c r="P98" t="s">
        <v>282</v>
      </c>
      <c r="Q98" t="s">
        <v>282</v>
      </c>
      <c r="S98" t="s">
        <v>282</v>
      </c>
      <c r="T98" t="s">
        <v>282</v>
      </c>
    </row>
    <row r="99" spans="2:20" ht="17.399999999999999" hidden="1">
      <c r="B99" s="80" t="s">
        <v>282</v>
      </c>
      <c r="C99" s="80" t="s">
        <v>282</v>
      </c>
      <c r="D99" s="651" t="s">
        <v>282</v>
      </c>
      <c r="E99" s="652"/>
      <c r="G99" t="s">
        <v>282</v>
      </c>
      <c r="H99" t="s">
        <v>282</v>
      </c>
      <c r="J99" t="s">
        <v>282</v>
      </c>
      <c r="K99" t="s">
        <v>282</v>
      </c>
      <c r="M99" t="s">
        <v>282</v>
      </c>
      <c r="N99" t="s">
        <v>282</v>
      </c>
      <c r="P99" t="s">
        <v>282</v>
      </c>
      <c r="Q99" t="s">
        <v>282</v>
      </c>
      <c r="S99" t="s">
        <v>282</v>
      </c>
      <c r="T99" t="s">
        <v>282</v>
      </c>
    </row>
    <row r="100" spans="2:20" ht="17.399999999999999" hidden="1">
      <c r="B100" s="80" t="s">
        <v>282</v>
      </c>
      <c r="C100" s="80" t="s">
        <v>282</v>
      </c>
      <c r="D100" s="651" t="s">
        <v>282</v>
      </c>
      <c r="E100" s="652"/>
      <c r="G100" t="s">
        <v>282</v>
      </c>
      <c r="H100" t="s">
        <v>282</v>
      </c>
      <c r="J100" t="s">
        <v>282</v>
      </c>
      <c r="K100" t="s">
        <v>282</v>
      </c>
      <c r="M100" t="s">
        <v>282</v>
      </c>
      <c r="N100" t="s">
        <v>282</v>
      </c>
      <c r="P100" t="s">
        <v>282</v>
      </c>
      <c r="Q100" t="s">
        <v>282</v>
      </c>
      <c r="S100" t="s">
        <v>282</v>
      </c>
      <c r="T100" t="s">
        <v>282</v>
      </c>
    </row>
    <row r="101" spans="2:20" ht="17.399999999999999" hidden="1">
      <c r="B101" s="80" t="str">
        <f>_xlfn.XLOOKUP(C101,[1]Calificación!D:D,[1]Calificación!A:A,"",0,1)</f>
        <v/>
      </c>
      <c r="C101" s="80" t="str">
        <f>IF([1]Calificación!D90=0,"",[1]Calificación!D90)</f>
        <v/>
      </c>
      <c r="D101" s="651" t="str">
        <f>IFERROR(VLOOKUP(C101,[1]Calificación!$D$1:$X$53,2,0),"")</f>
        <v/>
      </c>
      <c r="E101" s="652"/>
      <c r="G101" t="str">
        <f>IFERROR(VLOOKUP(C101,[1]Calificación!$D$1:$X$53,12,0),"")</f>
        <v/>
      </c>
      <c r="H101" t="str">
        <f>IFERROR(IF(VLOOKUP(C101,[1]Calificación!$D$1:$X$53,13,0)=0,"n.a",VLOOKUP(C101,[1]Calificación!$D$1:$X$53,13,0)),"")</f>
        <v/>
      </c>
      <c r="J101" t="str">
        <f>IFERROR(IF(VLOOKUP(C101,[1]Calificación!$D$1:$X$53,14,0)=0,"n.a",VLOOKUP(C101,[1]Calificación!$D$1:$X$53,14,0)),"")</f>
        <v/>
      </c>
      <c r="K101" t="str">
        <f>IFERROR(IF(VLOOKUP(C101,[1]Calificación!$D$1:$X$53,15,0)=0,"n.a",VLOOKUP(C101,[1]Calificación!$D$1:$X$53,15,0)),"")</f>
        <v/>
      </c>
      <c r="M101" t="str">
        <f>IFERROR(IF(VLOOKUP(C101,[1]Calificación!$D$1:$X$53,16,0)=0,"n.a",VLOOKUP(C101,[1]Calificación!$D$1:$X$53,16,0)),"")</f>
        <v/>
      </c>
      <c r="N101" t="str">
        <f>IFERROR(IF(VLOOKUP(C101,[1]Calificación!$D$1:$X$53,17,0)=0,"n.a",VLOOKUP(C101,[1]Calificación!$D$1:$X$53,17,0)),"")</f>
        <v/>
      </c>
      <c r="P101" t="str">
        <f>IFERROR(IF(VLOOKUP(C101,[1]Calificación!$D$1:$X$53,18,0)=0,"n.a",VLOOKUP(C101,[1]Calificación!$D$1:$X$53,18,0)),"")</f>
        <v/>
      </c>
      <c r="Q101" t="str">
        <f>IFERROR(IF(VLOOKUP(C101,[1]Calificación!$D$1:$X$53,19,0)=0,"n.a",VLOOKUP(C101,[1]Calificación!$D$1:$X$53,19,0)),"")</f>
        <v/>
      </c>
      <c r="S101" t="str">
        <f>IFERROR(IF(VLOOKUP(C101,[1]Calificación!$D$1:$X$53,20,0)=0,"n.a",VLOOKUP(C101,[1]Calificación!$D$1:$X$53,20,0)),"")</f>
        <v/>
      </c>
      <c r="T101" t="str">
        <f>IFERROR(IF(VLOOKUP(C101,[1]Calificación!$D$1:$X$53,21,0)=0,"n.a",VLOOKUP(C101,[1]Calificación!$D$1:$X$53,21,0)),"")</f>
        <v/>
      </c>
    </row>
    <row r="102" spans="2:20" ht="17.399999999999999" hidden="1">
      <c r="B102" s="80" t="str">
        <f>_xlfn.XLOOKUP(C102,[1]Calificación!D:D,[1]Calificación!A:A,"",0,1)</f>
        <v/>
      </c>
      <c r="C102" s="80" t="str">
        <f>IF([1]Calificación!D91=0,"",[1]Calificación!D91)</f>
        <v/>
      </c>
      <c r="D102" s="651" t="str">
        <f>IFERROR(VLOOKUP(C102,[1]Calificación!$D$1:$X$53,2,0),"")</f>
        <v/>
      </c>
      <c r="E102" s="652"/>
      <c r="G102" t="str">
        <f>IFERROR(VLOOKUP(C102,[1]Calificación!$D$1:$X$53,12,0),"")</f>
        <v/>
      </c>
      <c r="H102" t="str">
        <f>IFERROR(IF(VLOOKUP(C102,[1]Calificación!$D$1:$X$53,13,0)=0,"n.a",VLOOKUP(C102,[1]Calificación!$D$1:$X$53,13,0)),"")</f>
        <v/>
      </c>
      <c r="J102" t="str">
        <f>IFERROR(IF(VLOOKUP(C102,[1]Calificación!$D$1:$X$53,14,0)=0,"n.a",VLOOKUP(C102,[1]Calificación!$D$1:$X$53,14,0)),"")</f>
        <v/>
      </c>
      <c r="K102" t="str">
        <f>IFERROR(IF(VLOOKUP(C102,[1]Calificación!$D$1:$X$53,15,0)=0,"n.a",VLOOKUP(C102,[1]Calificación!$D$1:$X$53,15,0)),"")</f>
        <v/>
      </c>
      <c r="M102" t="str">
        <f>IFERROR(IF(VLOOKUP(C102,[1]Calificación!$D$1:$X$53,16,0)=0,"n.a",VLOOKUP(C102,[1]Calificación!$D$1:$X$53,16,0)),"")</f>
        <v/>
      </c>
      <c r="N102" t="str">
        <f>IFERROR(IF(VLOOKUP(C102,[1]Calificación!$D$1:$X$53,17,0)=0,"n.a",VLOOKUP(C102,[1]Calificación!$D$1:$X$53,17,0)),"")</f>
        <v/>
      </c>
      <c r="P102" t="str">
        <f>IFERROR(IF(VLOOKUP(C102,[1]Calificación!$D$1:$X$53,18,0)=0,"n.a",VLOOKUP(C102,[1]Calificación!$D$1:$X$53,18,0)),"")</f>
        <v/>
      </c>
      <c r="Q102" t="str">
        <f>IFERROR(IF(VLOOKUP(C102,[1]Calificación!$D$1:$X$53,19,0)=0,"n.a",VLOOKUP(C102,[1]Calificación!$D$1:$X$53,19,0)),"")</f>
        <v/>
      </c>
      <c r="S102" t="str">
        <f>IFERROR(IF(VLOOKUP(C102,[1]Calificación!$D$1:$X$53,20,0)=0,"n.a",VLOOKUP(C102,[1]Calificación!$D$1:$X$53,20,0)),"")</f>
        <v/>
      </c>
      <c r="T102" t="str">
        <f>IFERROR(IF(VLOOKUP(C102,[1]Calificación!$D$1:$X$53,21,0)=0,"n.a",VLOOKUP(C102,[1]Calificación!$D$1:$X$53,21,0)),"")</f>
        <v/>
      </c>
    </row>
    <row r="103" spans="2:20" ht="17.399999999999999" hidden="1">
      <c r="B103" s="80" t="str">
        <f>_xlfn.XLOOKUP(C103,[1]Calificación!D:D,[1]Calificación!A:A,"",0,1)</f>
        <v/>
      </c>
      <c r="C103" s="80" t="str">
        <f>IF([1]Calificación!D92=0,"",[1]Calificación!D92)</f>
        <v/>
      </c>
      <c r="D103" s="651" t="str">
        <f>IFERROR(VLOOKUP(C103,[1]Calificación!$D$1:$X$53,2,0),"")</f>
        <v/>
      </c>
      <c r="E103" s="652"/>
      <c r="G103" t="str">
        <f>IFERROR(VLOOKUP(C103,[1]Calificación!$D$1:$X$53,12,0),"")</f>
        <v/>
      </c>
      <c r="H103" t="str">
        <f>IFERROR(IF(VLOOKUP(C103,[1]Calificación!$D$1:$X$53,13,0)=0,"n.a",VLOOKUP(C103,[1]Calificación!$D$1:$X$53,13,0)),"")</f>
        <v/>
      </c>
      <c r="J103" t="str">
        <f>IFERROR(IF(VLOOKUP(C103,[1]Calificación!$D$1:$X$53,14,0)=0,"n.a",VLOOKUP(C103,[1]Calificación!$D$1:$X$53,14,0)),"")</f>
        <v/>
      </c>
      <c r="K103" t="str">
        <f>IFERROR(IF(VLOOKUP(C103,[1]Calificación!$D$1:$X$53,15,0)=0,"n.a",VLOOKUP(C103,[1]Calificación!$D$1:$X$53,15,0)),"")</f>
        <v/>
      </c>
      <c r="M103" t="str">
        <f>IFERROR(IF(VLOOKUP(C103,[1]Calificación!$D$1:$X$53,16,0)=0,"n.a",VLOOKUP(C103,[1]Calificación!$D$1:$X$53,16,0)),"")</f>
        <v/>
      </c>
      <c r="N103" t="str">
        <f>IFERROR(IF(VLOOKUP(C103,[1]Calificación!$D$1:$X$53,17,0)=0,"n.a",VLOOKUP(C103,[1]Calificación!$D$1:$X$53,17,0)),"")</f>
        <v/>
      </c>
      <c r="P103" t="str">
        <f>IFERROR(IF(VLOOKUP(C103,[1]Calificación!$D$1:$X$53,18,0)=0,"n.a",VLOOKUP(C103,[1]Calificación!$D$1:$X$53,18,0)),"")</f>
        <v/>
      </c>
      <c r="Q103" t="str">
        <f>IFERROR(IF(VLOOKUP(C103,[1]Calificación!$D$1:$X$53,19,0)=0,"n.a",VLOOKUP(C103,[1]Calificación!$D$1:$X$53,19,0)),"")</f>
        <v/>
      </c>
      <c r="S103" t="str">
        <f>IFERROR(IF(VLOOKUP(C103,[1]Calificación!$D$1:$X$53,20,0)=0,"n.a",VLOOKUP(C103,[1]Calificación!$D$1:$X$53,20,0)),"")</f>
        <v/>
      </c>
      <c r="T103" t="str">
        <f>IFERROR(IF(VLOOKUP(C103,[1]Calificación!$D$1:$X$53,21,0)=0,"n.a",VLOOKUP(C103,[1]Calificación!$D$1:$X$53,21,0)),"")</f>
        <v/>
      </c>
    </row>
    <row r="104" spans="2:20" ht="17.399999999999999" hidden="1">
      <c r="B104" s="80" t="str">
        <f>_xlfn.XLOOKUP(C104,[1]Calificación!D:D,[1]Calificación!A:A,"",0,1)</f>
        <v/>
      </c>
      <c r="C104" s="80" t="str">
        <f>IF([1]Calificación!D93=0,"",[1]Calificación!D93)</f>
        <v/>
      </c>
      <c r="D104" s="651" t="str">
        <f>IFERROR(VLOOKUP(C104,[1]Calificación!$D$1:$X$53,2,0),"")</f>
        <v/>
      </c>
      <c r="E104" s="652"/>
      <c r="G104" t="str">
        <f>IFERROR(VLOOKUP(C104,[1]Calificación!$D$1:$X$53,12,0),"")</f>
        <v/>
      </c>
      <c r="H104" t="str">
        <f>IFERROR(IF(VLOOKUP(C104,[1]Calificación!$D$1:$X$53,13,0)=0,"n.a",VLOOKUP(C104,[1]Calificación!$D$1:$X$53,13,0)),"")</f>
        <v/>
      </c>
      <c r="J104" t="str">
        <f>IFERROR(IF(VLOOKUP(C104,[1]Calificación!$D$1:$X$53,14,0)=0,"n.a",VLOOKUP(C104,[1]Calificación!$D$1:$X$53,14,0)),"")</f>
        <v/>
      </c>
      <c r="K104" t="str">
        <f>IFERROR(IF(VLOOKUP(C104,[1]Calificación!$D$1:$X$53,15,0)=0,"n.a",VLOOKUP(C104,[1]Calificación!$D$1:$X$53,15,0)),"")</f>
        <v/>
      </c>
      <c r="M104" t="str">
        <f>IFERROR(IF(VLOOKUP(C104,[1]Calificación!$D$1:$X$53,16,0)=0,"n.a",VLOOKUP(C104,[1]Calificación!$D$1:$X$53,16,0)),"")</f>
        <v/>
      </c>
      <c r="N104" t="str">
        <f>IFERROR(IF(VLOOKUP(C104,[1]Calificación!$D$1:$X$53,17,0)=0,"n.a",VLOOKUP(C104,[1]Calificación!$D$1:$X$53,17,0)),"")</f>
        <v/>
      </c>
      <c r="P104" t="str">
        <f>IFERROR(IF(VLOOKUP(C104,[1]Calificación!$D$1:$X$53,18,0)=0,"n.a",VLOOKUP(C104,[1]Calificación!$D$1:$X$53,18,0)),"")</f>
        <v/>
      </c>
      <c r="Q104" t="str">
        <f>IFERROR(IF(VLOOKUP(C104,[1]Calificación!$D$1:$X$53,19,0)=0,"n.a",VLOOKUP(C104,[1]Calificación!$D$1:$X$53,19,0)),"")</f>
        <v/>
      </c>
      <c r="S104" t="str">
        <f>IFERROR(IF(VLOOKUP(C104,[1]Calificación!$D$1:$X$53,20,0)=0,"n.a",VLOOKUP(C104,[1]Calificación!$D$1:$X$53,20,0)),"")</f>
        <v/>
      </c>
      <c r="T104" t="str">
        <f>IFERROR(IF(VLOOKUP(C104,[1]Calificación!$D$1:$X$53,21,0)=0,"n.a",VLOOKUP(C104,[1]Calificación!$D$1:$X$53,21,0)),"")</f>
        <v/>
      </c>
    </row>
    <row r="105" spans="2:20" ht="17.399999999999999" hidden="1">
      <c r="B105" s="80" t="str">
        <f>_xlfn.XLOOKUP(C105,[1]Calificación!D:D,[1]Calificación!A:A,"",0,1)</f>
        <v/>
      </c>
      <c r="C105" s="80" t="str">
        <f>IF([1]Calificación!D94=0,"",[1]Calificación!D94)</f>
        <v/>
      </c>
      <c r="D105" s="651" t="str">
        <f>IFERROR(VLOOKUP(C105,[1]Calificación!$D$1:$X$53,2,0),"")</f>
        <v/>
      </c>
      <c r="E105" s="652"/>
      <c r="G105" t="str">
        <f>IFERROR(VLOOKUP(C105,[1]Calificación!$D$1:$X$53,12,0),"")</f>
        <v/>
      </c>
      <c r="H105" t="str">
        <f>IFERROR(IF(VLOOKUP(C105,[1]Calificación!$D$1:$X$53,13,0)=0,"n.a",VLOOKUP(C105,[1]Calificación!$D$1:$X$53,13,0)),"")</f>
        <v/>
      </c>
      <c r="J105" t="str">
        <f>IFERROR(IF(VLOOKUP(C105,[1]Calificación!$D$1:$X$53,14,0)=0,"n.a",VLOOKUP(C105,[1]Calificación!$D$1:$X$53,14,0)),"")</f>
        <v/>
      </c>
      <c r="K105" t="str">
        <f>IFERROR(IF(VLOOKUP(C105,[1]Calificación!$D$1:$X$53,15,0)=0,"n.a",VLOOKUP(C105,[1]Calificación!$D$1:$X$53,15,0)),"")</f>
        <v/>
      </c>
      <c r="M105" t="str">
        <f>IFERROR(IF(VLOOKUP(C105,[1]Calificación!$D$1:$X$53,16,0)=0,"n.a",VLOOKUP(C105,[1]Calificación!$D$1:$X$53,16,0)),"")</f>
        <v/>
      </c>
      <c r="N105" t="str">
        <f>IFERROR(IF(VLOOKUP(C105,[1]Calificación!$D$1:$X$53,17,0)=0,"n.a",VLOOKUP(C105,[1]Calificación!$D$1:$X$53,17,0)),"")</f>
        <v/>
      </c>
      <c r="P105" t="str">
        <f>IFERROR(IF(VLOOKUP(C105,[1]Calificación!$D$1:$X$53,18,0)=0,"n.a",VLOOKUP(C105,[1]Calificación!$D$1:$X$53,18,0)),"")</f>
        <v/>
      </c>
      <c r="Q105" t="str">
        <f>IFERROR(IF(VLOOKUP(C105,[1]Calificación!$D$1:$X$53,19,0)=0,"n.a",VLOOKUP(C105,[1]Calificación!$D$1:$X$53,19,0)),"")</f>
        <v/>
      </c>
      <c r="S105" t="str">
        <f>IFERROR(IF(VLOOKUP(C105,[1]Calificación!$D$1:$X$53,20,0)=0,"n.a",VLOOKUP(C105,[1]Calificación!$D$1:$X$53,20,0)),"")</f>
        <v/>
      </c>
      <c r="T105" t="str">
        <f>IFERROR(IF(VLOOKUP(C105,[1]Calificación!$D$1:$X$53,21,0)=0,"n.a",VLOOKUP(C105,[1]Calificación!$D$1:$X$53,21,0)),"")</f>
        <v/>
      </c>
    </row>
    <row r="106" spans="2:20" ht="17.399999999999999" hidden="1">
      <c r="B106" s="80" t="str">
        <f>_xlfn.XLOOKUP(C106,[1]Calificación!D:D,[1]Calificación!A:A,"",0,1)</f>
        <v/>
      </c>
      <c r="C106" s="80" t="str">
        <f>IF([1]Calificación!D95=0,"",[1]Calificación!D95)</f>
        <v/>
      </c>
      <c r="D106" s="651" t="str">
        <f>IFERROR(VLOOKUP(C106,[1]Calificación!$D$1:$X$53,2,0),"")</f>
        <v/>
      </c>
      <c r="E106" s="652"/>
      <c r="G106" t="str">
        <f>IFERROR(VLOOKUP(C106,[1]Calificación!$D$1:$X$53,12,0),"")</f>
        <v/>
      </c>
      <c r="H106" t="str">
        <f>IFERROR(IF(VLOOKUP(C106,[1]Calificación!$D$1:$X$53,13,0)=0,"n.a",VLOOKUP(C106,[1]Calificación!$D$1:$X$53,13,0)),"")</f>
        <v/>
      </c>
      <c r="J106" t="str">
        <f>IFERROR(IF(VLOOKUP(C106,[1]Calificación!$D$1:$X$53,14,0)=0,"n.a",VLOOKUP(C106,[1]Calificación!$D$1:$X$53,14,0)),"")</f>
        <v/>
      </c>
      <c r="K106" t="str">
        <f>IFERROR(IF(VLOOKUP(C106,[1]Calificación!$D$1:$X$53,15,0)=0,"n.a",VLOOKUP(C106,[1]Calificación!$D$1:$X$53,15,0)),"")</f>
        <v/>
      </c>
      <c r="M106" t="str">
        <f>IFERROR(IF(VLOOKUP(C106,[1]Calificación!$D$1:$X$53,16,0)=0,"n.a",VLOOKUP(C106,[1]Calificación!$D$1:$X$53,16,0)),"")</f>
        <v/>
      </c>
      <c r="N106" t="str">
        <f>IFERROR(IF(VLOOKUP(C106,[1]Calificación!$D$1:$X$53,17,0)=0,"n.a",VLOOKUP(C106,[1]Calificación!$D$1:$X$53,17,0)),"")</f>
        <v/>
      </c>
      <c r="P106" t="str">
        <f>IFERROR(IF(VLOOKUP(C106,[1]Calificación!$D$1:$X$53,18,0)=0,"n.a",VLOOKUP(C106,[1]Calificación!$D$1:$X$53,18,0)),"")</f>
        <v/>
      </c>
      <c r="Q106" t="str">
        <f>IFERROR(IF(VLOOKUP(C106,[1]Calificación!$D$1:$X$53,19,0)=0,"n.a",VLOOKUP(C106,[1]Calificación!$D$1:$X$53,19,0)),"")</f>
        <v/>
      </c>
      <c r="S106" t="str">
        <f>IFERROR(IF(VLOOKUP(C106,[1]Calificación!$D$1:$X$53,20,0)=0,"n.a",VLOOKUP(C106,[1]Calificación!$D$1:$X$53,20,0)),"")</f>
        <v/>
      </c>
      <c r="T106" t="str">
        <f>IFERROR(IF(VLOOKUP(C106,[1]Calificación!$D$1:$X$53,21,0)=0,"n.a",VLOOKUP(C106,[1]Calificación!$D$1:$X$53,21,0)),"")</f>
        <v/>
      </c>
    </row>
    <row r="107" spans="2:20" ht="17.399999999999999" hidden="1">
      <c r="B107" s="80" t="str">
        <f>_xlfn.XLOOKUP(C107,[1]Calificación!D:D,[1]Calificación!A:A,"",0,1)</f>
        <v/>
      </c>
      <c r="C107" s="80" t="str">
        <f>IF([1]Calificación!D96=0,"",[1]Calificación!D96)</f>
        <v/>
      </c>
      <c r="D107" s="651" t="str">
        <f>IFERROR(VLOOKUP(C107,[1]Calificación!$D$1:$X$53,2,0),"")</f>
        <v/>
      </c>
      <c r="E107" s="652"/>
      <c r="G107" t="str">
        <f>IFERROR(VLOOKUP(C107,[1]Calificación!$D$1:$X$53,12,0),"")</f>
        <v/>
      </c>
      <c r="H107" t="str">
        <f>IFERROR(IF(VLOOKUP(C107,[1]Calificación!$D$1:$X$53,13,0)=0,"n.a",VLOOKUP(C107,[1]Calificación!$D$1:$X$53,13,0)),"")</f>
        <v/>
      </c>
      <c r="J107" t="str">
        <f>IFERROR(IF(VLOOKUP(C107,[1]Calificación!$D$1:$X$53,14,0)=0,"n.a",VLOOKUP(C107,[1]Calificación!$D$1:$X$53,14,0)),"")</f>
        <v/>
      </c>
      <c r="K107" t="str">
        <f>IFERROR(IF(VLOOKUP(C107,[1]Calificación!$D$1:$X$53,15,0)=0,"n.a",VLOOKUP(C107,[1]Calificación!$D$1:$X$53,15,0)),"")</f>
        <v/>
      </c>
      <c r="M107" t="str">
        <f>IFERROR(IF(VLOOKUP(C107,[1]Calificación!$D$1:$X$53,16,0)=0,"n.a",VLOOKUP(C107,[1]Calificación!$D$1:$X$53,16,0)),"")</f>
        <v/>
      </c>
      <c r="N107" t="str">
        <f>IFERROR(IF(VLOOKUP(C107,[1]Calificación!$D$1:$X$53,17,0)=0,"n.a",VLOOKUP(C107,[1]Calificación!$D$1:$X$53,17,0)),"")</f>
        <v/>
      </c>
      <c r="P107" t="str">
        <f>IFERROR(IF(VLOOKUP(C107,[1]Calificación!$D$1:$X$53,18,0)=0,"n.a",VLOOKUP(C107,[1]Calificación!$D$1:$X$53,18,0)),"")</f>
        <v/>
      </c>
      <c r="Q107" t="str">
        <f>IFERROR(IF(VLOOKUP(C107,[1]Calificación!$D$1:$X$53,19,0)=0,"n.a",VLOOKUP(C107,[1]Calificación!$D$1:$X$53,19,0)),"")</f>
        <v/>
      </c>
      <c r="S107" t="str">
        <f>IFERROR(IF(VLOOKUP(C107,[1]Calificación!$D$1:$X$53,20,0)=0,"n.a",VLOOKUP(C107,[1]Calificación!$D$1:$X$53,20,0)),"")</f>
        <v/>
      </c>
      <c r="T107" t="str">
        <f>IFERROR(IF(VLOOKUP(C107,[1]Calificación!$D$1:$X$53,21,0)=0,"n.a",VLOOKUP(C107,[1]Calificación!$D$1:$X$53,21,0)),"")</f>
        <v/>
      </c>
    </row>
    <row r="108" spans="2:20" ht="17.399999999999999" hidden="1">
      <c r="B108" s="80" t="str">
        <f>_xlfn.XLOOKUP(C108,[1]Calificación!D:D,[1]Calificación!A:A,"",0,1)</f>
        <v/>
      </c>
      <c r="C108" s="80" t="str">
        <f>IF([1]Calificación!D97=0,"",[1]Calificación!D97)</f>
        <v/>
      </c>
      <c r="D108" s="651" t="str">
        <f>IFERROR(VLOOKUP(C108,[1]Calificación!$D$1:$X$53,2,0),"")</f>
        <v/>
      </c>
      <c r="E108" s="652"/>
      <c r="G108" t="str">
        <f>IFERROR(VLOOKUP(C108,[1]Calificación!$D$1:$X$53,12,0),"")</f>
        <v/>
      </c>
      <c r="H108" t="str">
        <f>IFERROR(IF(VLOOKUP(C108,[1]Calificación!$D$1:$X$53,13,0)=0,"n.a",VLOOKUP(C108,[1]Calificación!$D$1:$X$53,13,0)),"")</f>
        <v/>
      </c>
      <c r="J108" t="str">
        <f>IFERROR(IF(VLOOKUP(C108,[1]Calificación!$D$1:$X$53,14,0)=0,"n.a",VLOOKUP(C108,[1]Calificación!$D$1:$X$53,14,0)),"")</f>
        <v/>
      </c>
      <c r="K108" t="str">
        <f>IFERROR(IF(VLOOKUP(C108,[1]Calificación!$D$1:$X$53,15,0)=0,"n.a",VLOOKUP(C108,[1]Calificación!$D$1:$X$53,15,0)),"")</f>
        <v/>
      </c>
      <c r="M108" t="str">
        <f>IFERROR(IF(VLOOKUP(C108,[1]Calificación!$D$1:$X$53,16,0)=0,"n.a",VLOOKUP(C108,[1]Calificación!$D$1:$X$53,16,0)),"")</f>
        <v/>
      </c>
      <c r="N108" t="str">
        <f>IFERROR(IF(VLOOKUP(C108,[1]Calificación!$D$1:$X$53,17,0)=0,"n.a",VLOOKUP(C108,[1]Calificación!$D$1:$X$53,17,0)),"")</f>
        <v/>
      </c>
      <c r="P108" t="str">
        <f>IFERROR(IF(VLOOKUP(C108,[1]Calificación!$D$1:$X$53,18,0)=0,"n.a",VLOOKUP(C108,[1]Calificación!$D$1:$X$53,18,0)),"")</f>
        <v/>
      </c>
      <c r="Q108" t="str">
        <f>IFERROR(IF(VLOOKUP(C108,[1]Calificación!$D$1:$X$53,19,0)=0,"n.a",VLOOKUP(C108,[1]Calificación!$D$1:$X$53,19,0)),"")</f>
        <v/>
      </c>
      <c r="S108" t="str">
        <f>IFERROR(IF(VLOOKUP(C108,[1]Calificación!$D$1:$X$53,20,0)=0,"n.a",VLOOKUP(C108,[1]Calificación!$D$1:$X$53,20,0)),"")</f>
        <v/>
      </c>
      <c r="T108" t="str">
        <f>IFERROR(IF(VLOOKUP(C108,[1]Calificación!$D$1:$X$53,21,0)=0,"n.a",VLOOKUP(C108,[1]Calificación!$D$1:$X$53,21,0)),"")</f>
        <v/>
      </c>
    </row>
    <row r="109" spans="2:20" ht="17.399999999999999" hidden="1">
      <c r="B109" s="80" t="str">
        <f>_xlfn.XLOOKUP(C109,[1]Calificación!D:D,[1]Calificación!A:A,"",0,1)</f>
        <v/>
      </c>
      <c r="C109" s="80" t="str">
        <f>IF([1]Calificación!D98=0,"",[1]Calificación!D98)</f>
        <v/>
      </c>
      <c r="D109" s="651" t="str">
        <f>IFERROR(VLOOKUP(C109,[1]Calificación!$D$1:$X$53,2,0),"")</f>
        <v/>
      </c>
      <c r="E109" s="652"/>
      <c r="G109" t="str">
        <f>IFERROR(VLOOKUP(C109,[1]Calificación!$D$1:$X$53,12,0),"")</f>
        <v/>
      </c>
      <c r="H109" t="str">
        <f>IFERROR(IF(VLOOKUP(C109,[1]Calificación!$D$1:$X$53,13,0)=0,"n.a",VLOOKUP(C109,[1]Calificación!$D$1:$X$53,13,0)),"")</f>
        <v/>
      </c>
      <c r="J109" t="str">
        <f>IFERROR(IF(VLOOKUP(C109,[1]Calificación!$D$1:$X$53,14,0)=0,"n.a",VLOOKUP(C109,[1]Calificación!$D$1:$X$53,14,0)),"")</f>
        <v/>
      </c>
      <c r="K109" t="str">
        <f>IFERROR(IF(VLOOKUP(C109,[1]Calificación!$D$1:$X$53,15,0)=0,"n.a",VLOOKUP(C109,[1]Calificación!$D$1:$X$53,15,0)),"")</f>
        <v/>
      </c>
      <c r="M109" t="str">
        <f>IFERROR(IF(VLOOKUP(C109,[1]Calificación!$D$1:$X$53,16,0)=0,"n.a",VLOOKUP(C109,[1]Calificación!$D$1:$X$53,16,0)),"")</f>
        <v/>
      </c>
      <c r="N109" t="str">
        <f>IFERROR(IF(VLOOKUP(C109,[1]Calificación!$D$1:$X$53,17,0)=0,"n.a",VLOOKUP(C109,[1]Calificación!$D$1:$X$53,17,0)),"")</f>
        <v/>
      </c>
      <c r="P109" t="str">
        <f>IFERROR(IF(VLOOKUP(C109,[1]Calificación!$D$1:$X$53,18,0)=0,"n.a",VLOOKUP(C109,[1]Calificación!$D$1:$X$53,18,0)),"")</f>
        <v/>
      </c>
      <c r="Q109" t="str">
        <f>IFERROR(IF(VLOOKUP(C109,[1]Calificación!$D$1:$X$53,19,0)=0,"n.a",VLOOKUP(C109,[1]Calificación!$D$1:$X$53,19,0)),"")</f>
        <v/>
      </c>
      <c r="S109" t="str">
        <f>IFERROR(IF(VLOOKUP(C109,[1]Calificación!$D$1:$X$53,20,0)=0,"n.a",VLOOKUP(C109,[1]Calificación!$D$1:$X$53,20,0)),"")</f>
        <v/>
      </c>
      <c r="T109" t="str">
        <f>IFERROR(IF(VLOOKUP(C109,[1]Calificación!$D$1:$X$53,21,0)=0,"n.a",VLOOKUP(C109,[1]Calificación!$D$1:$X$53,21,0)),"")</f>
        <v/>
      </c>
    </row>
    <row r="110" spans="2:20" ht="17.399999999999999" hidden="1">
      <c r="B110" s="80" t="str">
        <f>_xlfn.XLOOKUP(C110,[1]Calificación!D:D,[1]Calificación!A:A,"",0,1)</f>
        <v/>
      </c>
      <c r="C110" s="80" t="str">
        <f>IF([1]Calificación!D99=0,"",[1]Calificación!D99)</f>
        <v/>
      </c>
      <c r="D110" s="651" t="str">
        <f>IFERROR(VLOOKUP(C110,[1]Calificación!$D$1:$X$53,2,0),"")</f>
        <v/>
      </c>
      <c r="E110" s="652"/>
      <c r="G110" t="str">
        <f>IFERROR(VLOOKUP(C110,[1]Calificación!$D$1:$X$53,12,0),"")</f>
        <v/>
      </c>
      <c r="H110" t="str">
        <f>IFERROR(IF(VLOOKUP(C110,[1]Calificación!$D$1:$X$53,13,0)=0,"n.a",VLOOKUP(C110,[1]Calificación!$D$1:$X$53,13,0)),"")</f>
        <v/>
      </c>
      <c r="J110" t="str">
        <f>IFERROR(IF(VLOOKUP(C110,[1]Calificación!$D$1:$X$53,14,0)=0,"n.a",VLOOKUP(C110,[1]Calificación!$D$1:$X$53,14,0)),"")</f>
        <v/>
      </c>
      <c r="K110" t="str">
        <f>IFERROR(IF(VLOOKUP(C110,[1]Calificación!$D$1:$X$53,15,0)=0,"n.a",VLOOKUP(C110,[1]Calificación!$D$1:$X$53,15,0)),"")</f>
        <v/>
      </c>
      <c r="M110" t="str">
        <f>IFERROR(IF(VLOOKUP(C110,[1]Calificación!$D$1:$X$53,16,0)=0,"n.a",VLOOKUP(C110,[1]Calificación!$D$1:$X$53,16,0)),"")</f>
        <v/>
      </c>
      <c r="N110" t="str">
        <f>IFERROR(IF(VLOOKUP(C110,[1]Calificación!$D$1:$X$53,17,0)=0,"n.a",VLOOKUP(C110,[1]Calificación!$D$1:$X$53,17,0)),"")</f>
        <v/>
      </c>
      <c r="P110" t="str">
        <f>IFERROR(IF(VLOOKUP(C110,[1]Calificación!$D$1:$X$53,18,0)=0,"n.a",VLOOKUP(C110,[1]Calificación!$D$1:$X$53,18,0)),"")</f>
        <v/>
      </c>
      <c r="Q110" t="str">
        <f>IFERROR(IF(VLOOKUP(C110,[1]Calificación!$D$1:$X$53,19,0)=0,"n.a",VLOOKUP(C110,[1]Calificación!$D$1:$X$53,19,0)),"")</f>
        <v/>
      </c>
      <c r="S110" t="str">
        <f>IFERROR(IF(VLOOKUP(C110,[1]Calificación!$D$1:$X$53,20,0)=0,"n.a",VLOOKUP(C110,[1]Calificación!$D$1:$X$53,20,0)),"")</f>
        <v/>
      </c>
      <c r="T110" t="str">
        <f>IFERROR(IF(VLOOKUP(C110,[1]Calificación!$D$1:$X$53,21,0)=0,"n.a",VLOOKUP(C110,[1]Calificación!$D$1:$X$53,21,0)),"")</f>
        <v/>
      </c>
    </row>
    <row r="111" spans="2:20" ht="17.399999999999999" hidden="1">
      <c r="B111" s="80" t="str">
        <f>_xlfn.XLOOKUP(C111,[1]Calificación!D:D,[1]Calificación!A:A,"",0,1)</f>
        <v/>
      </c>
      <c r="C111" s="80" t="str">
        <f>IF([1]Calificación!D100=0,"",[1]Calificación!D100)</f>
        <v/>
      </c>
      <c r="D111" s="651" t="str">
        <f>IFERROR(VLOOKUP(C111,[1]Calificación!$D$1:$X$53,2,0),"")</f>
        <v/>
      </c>
      <c r="E111" s="652"/>
      <c r="G111" t="str">
        <f>IFERROR(VLOOKUP(C111,[1]Calificación!$D$1:$X$53,12,0),"")</f>
        <v/>
      </c>
      <c r="H111" t="str">
        <f>IFERROR(IF(VLOOKUP(C111,[1]Calificación!$D$1:$X$53,13,0)=0,"n.a",VLOOKUP(C111,[1]Calificación!$D$1:$X$53,13,0)),"")</f>
        <v/>
      </c>
      <c r="J111" t="str">
        <f>IFERROR(IF(VLOOKUP(C111,[1]Calificación!$D$1:$X$53,14,0)=0,"n.a",VLOOKUP(C111,[1]Calificación!$D$1:$X$53,14,0)),"")</f>
        <v/>
      </c>
      <c r="K111" t="str">
        <f>IFERROR(IF(VLOOKUP(C111,[1]Calificación!$D$1:$X$53,15,0)=0,"n.a",VLOOKUP(C111,[1]Calificación!$D$1:$X$53,15,0)),"")</f>
        <v/>
      </c>
      <c r="M111" t="str">
        <f>IFERROR(IF(VLOOKUP(C111,[1]Calificación!$D$1:$X$53,16,0)=0,"n.a",VLOOKUP(C111,[1]Calificación!$D$1:$X$53,16,0)),"")</f>
        <v/>
      </c>
      <c r="N111" t="str">
        <f>IFERROR(IF(VLOOKUP(C111,[1]Calificación!$D$1:$X$53,17,0)=0,"n.a",VLOOKUP(C111,[1]Calificación!$D$1:$X$53,17,0)),"")</f>
        <v/>
      </c>
      <c r="P111" t="str">
        <f>IFERROR(IF(VLOOKUP(C111,[1]Calificación!$D$1:$X$53,18,0)=0,"n.a",VLOOKUP(C111,[1]Calificación!$D$1:$X$53,18,0)),"")</f>
        <v/>
      </c>
      <c r="Q111" t="str">
        <f>IFERROR(IF(VLOOKUP(C111,[1]Calificación!$D$1:$X$53,19,0)=0,"n.a",VLOOKUP(C111,[1]Calificación!$D$1:$X$53,19,0)),"")</f>
        <v/>
      </c>
      <c r="S111" t="str">
        <f>IFERROR(IF(VLOOKUP(C111,[1]Calificación!$D$1:$X$53,20,0)=0,"n.a",VLOOKUP(C111,[1]Calificación!$D$1:$X$53,20,0)),"")</f>
        <v/>
      </c>
      <c r="T111" t="str">
        <f>IFERROR(IF(VLOOKUP(C111,[1]Calificación!$D$1:$X$53,21,0)=0,"n.a",VLOOKUP(C111,[1]Calificación!$D$1:$X$53,21,0)),"")</f>
        <v/>
      </c>
    </row>
    <row r="112" spans="2:20" ht="17.399999999999999" hidden="1">
      <c r="B112" s="80" t="str">
        <f>_xlfn.XLOOKUP(C112,[1]Calificación!D:D,[1]Calificación!A:A,"",0,1)</f>
        <v/>
      </c>
      <c r="C112" s="80" t="str">
        <f>IF([1]Calificación!D101=0,"",[1]Calificación!D101)</f>
        <v/>
      </c>
      <c r="D112" s="651" t="str">
        <f>IFERROR(VLOOKUP(C112,[1]Calificación!$D$1:$X$53,2,0),"")</f>
        <v/>
      </c>
      <c r="E112" s="652"/>
      <c r="G112" t="str">
        <f>IFERROR(VLOOKUP(C112,[1]Calificación!$D$1:$X$53,12,0),"")</f>
        <v/>
      </c>
      <c r="H112" t="str">
        <f>IFERROR(IF(VLOOKUP(C112,[1]Calificación!$D$1:$X$53,13,0)=0,"n.a",VLOOKUP(C112,[1]Calificación!$D$1:$X$53,13,0)),"")</f>
        <v/>
      </c>
      <c r="J112" t="str">
        <f>IFERROR(IF(VLOOKUP(C112,[1]Calificación!$D$1:$X$53,14,0)=0,"n.a",VLOOKUP(C112,[1]Calificación!$D$1:$X$53,14,0)),"")</f>
        <v/>
      </c>
      <c r="K112" t="str">
        <f>IFERROR(IF(VLOOKUP(C112,[1]Calificación!$D$1:$X$53,15,0)=0,"n.a",VLOOKUP(C112,[1]Calificación!$D$1:$X$53,15,0)),"")</f>
        <v/>
      </c>
      <c r="M112" t="str">
        <f>IFERROR(IF(VLOOKUP(C112,[1]Calificación!$D$1:$X$53,16,0)=0,"n.a",VLOOKUP(C112,[1]Calificación!$D$1:$X$53,16,0)),"")</f>
        <v/>
      </c>
      <c r="N112" t="str">
        <f>IFERROR(IF(VLOOKUP(C112,[1]Calificación!$D$1:$X$53,17,0)=0,"n.a",VLOOKUP(C112,[1]Calificación!$D$1:$X$53,17,0)),"")</f>
        <v/>
      </c>
      <c r="P112" t="str">
        <f>IFERROR(IF(VLOOKUP(C112,[1]Calificación!$D$1:$X$53,18,0)=0,"n.a",VLOOKUP(C112,[1]Calificación!$D$1:$X$53,18,0)),"")</f>
        <v/>
      </c>
      <c r="Q112" t="str">
        <f>IFERROR(IF(VLOOKUP(C112,[1]Calificación!$D$1:$X$53,19,0)=0,"n.a",VLOOKUP(C112,[1]Calificación!$D$1:$X$53,19,0)),"")</f>
        <v/>
      </c>
      <c r="S112" t="str">
        <f>IFERROR(IF(VLOOKUP(C112,[1]Calificación!$D$1:$X$53,20,0)=0,"n.a",VLOOKUP(C112,[1]Calificación!$D$1:$X$53,20,0)),"")</f>
        <v/>
      </c>
      <c r="T112" t="str">
        <f>IFERROR(IF(VLOOKUP(C112,[1]Calificación!$D$1:$X$53,21,0)=0,"n.a",VLOOKUP(C112,[1]Calificación!$D$1:$X$53,21,0)),"")</f>
        <v/>
      </c>
    </row>
    <row r="113" spans="2:20" ht="17.399999999999999" hidden="1">
      <c r="B113" s="80" t="str">
        <f>_xlfn.XLOOKUP(C113,[1]Calificación!D:D,[1]Calificación!A:A,"",0,1)</f>
        <v/>
      </c>
      <c r="C113" s="537" t="str">
        <f>IF([1]Calificación!D102=0,"",[1]Calificación!D102)</f>
        <v/>
      </c>
      <c r="D113" s="651" t="str">
        <f>IFERROR(VLOOKUP(C113,[1]Calificación!$D$1:$X$53,2,0),"")</f>
        <v/>
      </c>
      <c r="E113" s="652"/>
      <c r="G113" t="str">
        <f>IFERROR(VLOOKUP(C113,[1]Calificación!$D$1:$X$53,12,0),"")</f>
        <v/>
      </c>
      <c r="H113" t="str">
        <f>IFERROR(IF(VLOOKUP(C113,[1]Calificación!$D$1:$X$53,13,0)=0,"n.a",VLOOKUP(C113,[1]Calificación!$D$1:$X$53,13,0)),"")</f>
        <v/>
      </c>
      <c r="J113" t="str">
        <f>IFERROR(IF(VLOOKUP(C113,[1]Calificación!$D$1:$X$53,14,0)=0,"n.a",VLOOKUP(C113,[1]Calificación!$D$1:$X$53,14,0)),"")</f>
        <v/>
      </c>
      <c r="K113" t="str">
        <f>IFERROR(IF(VLOOKUP(C113,[1]Calificación!$D$1:$X$53,15,0)=0,"n.a",VLOOKUP(C113,[1]Calificación!$D$1:$X$53,15,0)),"")</f>
        <v/>
      </c>
      <c r="M113" t="str">
        <f>IFERROR(IF(VLOOKUP(C113,[1]Calificación!$D$1:$X$53,16,0)=0,"n.a",VLOOKUP(C113,[1]Calificación!$D$1:$X$53,16,0)),"")</f>
        <v/>
      </c>
      <c r="N113" t="str">
        <f>IFERROR(IF(VLOOKUP(C113,[1]Calificación!$D$1:$X$53,17,0)=0,"n.a",VLOOKUP(C113,[1]Calificación!$D$1:$X$53,17,0)),"")</f>
        <v/>
      </c>
      <c r="P113" t="str">
        <f>IFERROR(IF(VLOOKUP(C113,[1]Calificación!$D$1:$X$53,18,0)=0,"n.a",VLOOKUP(C113,[1]Calificación!$D$1:$X$53,18,0)),"")</f>
        <v/>
      </c>
      <c r="Q113" t="str">
        <f>IFERROR(IF(VLOOKUP(C113,[1]Calificación!$D$1:$X$53,19,0)=0,"n.a",VLOOKUP(C113,[1]Calificación!$D$1:$X$53,19,0)),"")</f>
        <v/>
      </c>
      <c r="S113" t="str">
        <f>IFERROR(IF(VLOOKUP(C113,[1]Calificación!$D$1:$X$53,20,0)=0,"n.a",VLOOKUP(C113,[1]Calificación!$D$1:$X$53,20,0)),"")</f>
        <v/>
      </c>
      <c r="T113" t="str">
        <f>IFERROR(IF(VLOOKUP(C113,[1]Calificación!$D$1:$X$53,21,0)=0,"n.a",VLOOKUP(C113,[1]Calificación!$D$1:$X$53,21,0)),"")</f>
        <v/>
      </c>
    </row>
  </sheetData>
  <mergeCells count="63">
    <mergeCell ref="B3:T3"/>
    <mergeCell ref="B4:T4"/>
    <mergeCell ref="B5:T5"/>
    <mergeCell ref="M6:T6"/>
    <mergeCell ref="B8:B9"/>
    <mergeCell ref="C8:E9"/>
    <mergeCell ref="G8:H8"/>
    <mergeCell ref="J8:K8"/>
    <mergeCell ref="M8:N8"/>
    <mergeCell ref="P8:Q8"/>
    <mergeCell ref="D72:E72"/>
    <mergeCell ref="S8:T8"/>
    <mergeCell ref="D62:E62"/>
    <mergeCell ref="D63:E63"/>
    <mergeCell ref="D64:E64"/>
    <mergeCell ref="D65:E65"/>
    <mergeCell ref="D66:E66"/>
    <mergeCell ref="D67:E67"/>
    <mergeCell ref="D68:E68"/>
    <mergeCell ref="D69:E69"/>
    <mergeCell ref="D70:E70"/>
    <mergeCell ref="D71:E71"/>
    <mergeCell ref="D84:E84"/>
    <mergeCell ref="D73:E73"/>
    <mergeCell ref="D74:E74"/>
    <mergeCell ref="D75:E75"/>
    <mergeCell ref="D76:E76"/>
    <mergeCell ref="D77:E77"/>
    <mergeCell ref="D78:E78"/>
    <mergeCell ref="D79:E79"/>
    <mergeCell ref="D80:E80"/>
    <mergeCell ref="D81:E81"/>
    <mergeCell ref="D82:E82"/>
    <mergeCell ref="D83:E83"/>
    <mergeCell ref="D96:E96"/>
    <mergeCell ref="D85:E85"/>
    <mergeCell ref="D86:E86"/>
    <mergeCell ref="D87:E87"/>
    <mergeCell ref="D88:E88"/>
    <mergeCell ref="D89:E89"/>
    <mergeCell ref="D90:E90"/>
    <mergeCell ref="D91:E91"/>
    <mergeCell ref="D92:E92"/>
    <mergeCell ref="D93:E93"/>
    <mergeCell ref="D94:E94"/>
    <mergeCell ref="D95:E95"/>
    <mergeCell ref="D108:E108"/>
    <mergeCell ref="D97:E97"/>
    <mergeCell ref="D98:E98"/>
    <mergeCell ref="D99:E99"/>
    <mergeCell ref="D100:E100"/>
    <mergeCell ref="D101:E101"/>
    <mergeCell ref="D102:E102"/>
    <mergeCell ref="D103:E103"/>
    <mergeCell ref="D104:E104"/>
    <mergeCell ref="D105:E105"/>
    <mergeCell ref="D106:E106"/>
    <mergeCell ref="D107:E107"/>
    <mergeCell ref="D109:E109"/>
    <mergeCell ref="D110:E110"/>
    <mergeCell ref="D111:E111"/>
    <mergeCell ref="D112:E112"/>
    <mergeCell ref="D113:E113"/>
  </mergeCells>
  <pageMargins left="0" right="0" top="0" bottom="0" header="0.31496062992125984" footer="0.31496062992125984"/>
  <pageSetup scale="4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heetViews>
  <sheetFormatPr baseColWidth="10" defaultColWidth="0" defaultRowHeight="13.8" zeroHeight="1"/>
  <cols>
    <col min="1" max="1" width="5.6640625" style="2" customWidth="1"/>
    <col min="2" max="2" width="138.44140625" style="2" customWidth="1"/>
    <col min="3" max="3" width="2.6640625" style="2" customWidth="1"/>
    <col min="4" max="5" width="11.5546875" style="2" customWidth="1"/>
    <col min="6" max="102" width="11.5546875" style="2" hidden="1"/>
    <col min="103" max="256" width="11.5546875" style="3" hidden="1"/>
    <col min="257" max="257" width="5.6640625" style="3" hidden="1"/>
    <col min="258" max="258" width="125.6640625" style="3" hidden="1"/>
    <col min="259" max="259" width="5.6640625" style="3" hidden="1"/>
    <col min="260" max="512" width="11.5546875" style="3" hidden="1"/>
    <col min="513" max="513" width="5.6640625" style="3" hidden="1"/>
    <col min="514" max="514" width="125.6640625" style="3" hidden="1"/>
    <col min="515" max="515" width="5.6640625" style="3" hidden="1"/>
    <col min="516" max="768" width="11.5546875" style="3" hidden="1"/>
    <col min="769" max="769" width="5.6640625" style="3" hidden="1"/>
    <col min="770" max="770" width="125.6640625" style="3" hidden="1"/>
    <col min="771" max="771" width="5.6640625" style="3" hidden="1"/>
    <col min="772" max="1024" width="11.5546875" style="3" hidden="1"/>
    <col min="1025" max="1025" width="5.6640625" style="3" hidden="1"/>
    <col min="1026" max="1026" width="125.6640625" style="3" hidden="1"/>
    <col min="1027" max="1027" width="5.6640625" style="3" hidden="1"/>
    <col min="1028" max="1280" width="11.5546875" style="3" hidden="1"/>
    <col min="1281" max="1281" width="5.6640625" style="3" hidden="1"/>
    <col min="1282" max="1282" width="125.6640625" style="3" hidden="1"/>
    <col min="1283" max="1283" width="5.6640625" style="3" hidden="1"/>
    <col min="1284" max="1536" width="11.5546875" style="3" hidden="1"/>
    <col min="1537" max="1537" width="5.6640625" style="3" hidden="1"/>
    <col min="1538" max="1538" width="125.6640625" style="3" hidden="1"/>
    <col min="1539" max="1539" width="5.6640625" style="3" hidden="1"/>
    <col min="1540" max="1792" width="11.5546875" style="3" hidden="1"/>
    <col min="1793" max="1793" width="5.6640625" style="3" hidden="1"/>
    <col min="1794" max="1794" width="125.6640625" style="3" hidden="1"/>
    <col min="1795" max="1795" width="5.6640625" style="3" hidden="1"/>
    <col min="1796" max="2048" width="11.5546875" style="3" hidden="1"/>
    <col min="2049" max="2049" width="5.6640625" style="3" hidden="1"/>
    <col min="2050" max="2050" width="125.6640625" style="3" hidden="1"/>
    <col min="2051" max="2051" width="5.6640625" style="3" hidden="1"/>
    <col min="2052" max="2304" width="11.5546875" style="3" hidden="1"/>
    <col min="2305" max="2305" width="5.6640625" style="3" hidden="1"/>
    <col min="2306" max="2306" width="125.6640625" style="3" hidden="1"/>
    <col min="2307" max="2307" width="5.6640625" style="3" hidden="1"/>
    <col min="2308" max="2560" width="11.5546875" style="3" hidden="1"/>
    <col min="2561" max="2561" width="5.6640625" style="3" hidden="1"/>
    <col min="2562" max="2562" width="125.6640625" style="3" hidden="1"/>
    <col min="2563" max="2563" width="5.6640625" style="3" hidden="1"/>
    <col min="2564" max="2816" width="11.5546875" style="3" hidden="1"/>
    <col min="2817" max="2817" width="5.6640625" style="3" hidden="1"/>
    <col min="2818" max="2818" width="125.6640625" style="3" hidden="1"/>
    <col min="2819" max="2819" width="5.6640625" style="3" hidden="1"/>
    <col min="2820" max="3072" width="11.5546875" style="3" hidden="1"/>
    <col min="3073" max="3073" width="5.6640625" style="3" hidden="1"/>
    <col min="3074" max="3074" width="125.6640625" style="3" hidden="1"/>
    <col min="3075" max="3075" width="5.6640625" style="3" hidden="1"/>
    <col min="3076" max="3328" width="11.5546875" style="3" hidden="1"/>
    <col min="3329" max="3329" width="5.6640625" style="3" hidden="1"/>
    <col min="3330" max="3330" width="125.6640625" style="3" hidden="1"/>
    <col min="3331" max="3331" width="5.6640625" style="3" hidden="1"/>
    <col min="3332" max="3584" width="11.5546875" style="3" hidden="1"/>
    <col min="3585" max="3585" width="5.6640625" style="3" hidden="1"/>
    <col min="3586" max="3586" width="125.6640625" style="3" hidden="1"/>
    <col min="3587" max="3587" width="5.6640625" style="3" hidden="1"/>
    <col min="3588" max="3840" width="11.5546875" style="3" hidden="1"/>
    <col min="3841" max="3841" width="5.6640625" style="3" hidden="1"/>
    <col min="3842" max="3842" width="125.6640625" style="3" hidden="1"/>
    <col min="3843" max="3843" width="5.6640625" style="3" hidden="1"/>
    <col min="3844" max="4096" width="11.5546875" style="3" hidden="1"/>
    <col min="4097" max="4097" width="5.6640625" style="3" hidden="1"/>
    <col min="4098" max="4098" width="125.6640625" style="3" hidden="1"/>
    <col min="4099" max="4099" width="5.6640625" style="3" hidden="1"/>
    <col min="4100" max="4352" width="11.5546875" style="3" hidden="1"/>
    <col min="4353" max="4353" width="5.6640625" style="3" hidden="1"/>
    <col min="4354" max="4354" width="125.6640625" style="3" hidden="1"/>
    <col min="4355" max="4355" width="5.6640625" style="3" hidden="1"/>
    <col min="4356" max="4608" width="11.5546875" style="3" hidden="1"/>
    <col min="4609" max="4609" width="5.6640625" style="3" hidden="1"/>
    <col min="4610" max="4610" width="125.6640625" style="3" hidden="1"/>
    <col min="4611" max="4611" width="5.6640625" style="3" hidden="1"/>
    <col min="4612" max="4864" width="11.5546875" style="3" hidden="1"/>
    <col min="4865" max="4865" width="5.6640625" style="3" hidden="1"/>
    <col min="4866" max="4866" width="125.6640625" style="3" hidden="1"/>
    <col min="4867" max="4867" width="5.6640625" style="3" hidden="1"/>
    <col min="4868" max="5120" width="11.5546875" style="3" hidden="1"/>
    <col min="5121" max="5121" width="5.6640625" style="3" hidden="1"/>
    <col min="5122" max="5122" width="125.6640625" style="3" hidden="1"/>
    <col min="5123" max="5123" width="5.6640625" style="3" hidden="1"/>
    <col min="5124" max="5376" width="11.5546875" style="3" hidden="1"/>
    <col min="5377" max="5377" width="5.6640625" style="3" hidden="1"/>
    <col min="5378" max="5378" width="125.6640625" style="3" hidden="1"/>
    <col min="5379" max="5379" width="5.6640625" style="3" hidden="1"/>
    <col min="5380" max="5632" width="11.5546875" style="3" hidden="1"/>
    <col min="5633" max="5633" width="5.6640625" style="3" hidden="1"/>
    <col min="5634" max="5634" width="125.6640625" style="3" hidden="1"/>
    <col min="5635" max="5635" width="5.6640625" style="3" hidden="1"/>
    <col min="5636" max="5888" width="11.5546875" style="3" hidden="1"/>
    <col min="5889" max="5889" width="5.6640625" style="3" hidden="1"/>
    <col min="5890" max="5890" width="125.6640625" style="3" hidden="1"/>
    <col min="5891" max="5891" width="5.6640625" style="3" hidden="1"/>
    <col min="5892" max="6144" width="11.5546875" style="3" hidden="1"/>
    <col min="6145" max="6145" width="5.6640625" style="3" hidden="1"/>
    <col min="6146" max="6146" width="125.6640625" style="3" hidden="1"/>
    <col min="6147" max="6147" width="5.6640625" style="3" hidden="1"/>
    <col min="6148" max="6400" width="11.5546875" style="3" hidden="1"/>
    <col min="6401" max="6401" width="5.6640625" style="3" hidden="1"/>
    <col min="6402" max="6402" width="125.6640625" style="3" hidden="1"/>
    <col min="6403" max="6403" width="5.6640625" style="3" hidden="1"/>
    <col min="6404" max="6656" width="11.5546875" style="3" hidden="1"/>
    <col min="6657" max="6657" width="5.6640625" style="3" hidden="1"/>
    <col min="6658" max="6658" width="125.6640625" style="3" hidden="1"/>
    <col min="6659" max="6659" width="5.6640625" style="3" hidden="1"/>
    <col min="6660" max="6912" width="11.5546875" style="3" hidden="1"/>
    <col min="6913" max="6913" width="5.6640625" style="3" hidden="1"/>
    <col min="6914" max="6914" width="125.6640625" style="3" hidden="1"/>
    <col min="6915" max="6915" width="5.6640625" style="3" hidden="1"/>
    <col min="6916" max="7168" width="11.5546875" style="3" hidden="1"/>
    <col min="7169" max="7169" width="5.6640625" style="3" hidden="1"/>
    <col min="7170" max="7170" width="125.6640625" style="3" hidden="1"/>
    <col min="7171" max="7171" width="5.6640625" style="3" hidden="1"/>
    <col min="7172" max="7424" width="11.5546875" style="3" hidden="1"/>
    <col min="7425" max="7425" width="5.6640625" style="3" hidden="1"/>
    <col min="7426" max="7426" width="125.6640625" style="3" hidden="1"/>
    <col min="7427" max="7427" width="5.6640625" style="3" hidden="1"/>
    <col min="7428" max="7680" width="11.5546875" style="3" hidden="1"/>
    <col min="7681" max="7681" width="5.6640625" style="3" hidden="1"/>
    <col min="7682" max="7682" width="125.6640625" style="3" hidden="1"/>
    <col min="7683" max="7683" width="5.6640625" style="3" hidden="1"/>
    <col min="7684" max="7936" width="11.5546875" style="3" hidden="1"/>
    <col min="7937" max="7937" width="5.6640625" style="3" hidden="1"/>
    <col min="7938" max="7938" width="125.6640625" style="3" hidden="1"/>
    <col min="7939" max="7939" width="5.6640625" style="3" hidden="1"/>
    <col min="7940" max="8192" width="11.5546875" style="3" hidden="1"/>
    <col min="8193" max="8193" width="5.6640625" style="3" hidden="1"/>
    <col min="8194" max="8194" width="125.6640625" style="3" hidden="1"/>
    <col min="8195" max="8195" width="5.6640625" style="3" hidden="1"/>
    <col min="8196" max="8448" width="11.5546875" style="3" hidden="1"/>
    <col min="8449" max="8449" width="5.6640625" style="3" hidden="1"/>
    <col min="8450" max="8450" width="125.6640625" style="3" hidden="1"/>
    <col min="8451" max="8451" width="5.6640625" style="3" hidden="1"/>
    <col min="8452" max="8704" width="11.5546875" style="3" hidden="1"/>
    <col min="8705" max="8705" width="5.6640625" style="3" hidden="1"/>
    <col min="8706" max="8706" width="125.6640625" style="3" hidden="1"/>
    <col min="8707" max="8707" width="5.6640625" style="3" hidden="1"/>
    <col min="8708" max="8960" width="11.5546875" style="3" hidden="1"/>
    <col min="8961" max="8961" width="5.6640625" style="3" hidden="1"/>
    <col min="8962" max="8962" width="125.6640625" style="3" hidden="1"/>
    <col min="8963" max="8963" width="5.6640625" style="3" hidden="1"/>
    <col min="8964" max="9216" width="11.5546875" style="3" hidden="1"/>
    <col min="9217" max="9217" width="5.6640625" style="3" hidden="1"/>
    <col min="9218" max="9218" width="125.6640625" style="3" hidden="1"/>
    <col min="9219" max="9219" width="5.6640625" style="3" hidden="1"/>
    <col min="9220" max="9472" width="11.5546875" style="3" hidden="1"/>
    <col min="9473" max="9473" width="5.6640625" style="3" hidden="1"/>
    <col min="9474" max="9474" width="125.6640625" style="3" hidden="1"/>
    <col min="9475" max="9475" width="5.6640625" style="3" hidden="1"/>
    <col min="9476" max="9728" width="11.5546875" style="3" hidden="1"/>
    <col min="9729" max="9729" width="5.6640625" style="3" hidden="1"/>
    <col min="9730" max="9730" width="125.6640625" style="3" hidden="1"/>
    <col min="9731" max="9731" width="5.6640625" style="3" hidden="1"/>
    <col min="9732" max="9984" width="11.5546875" style="3" hidden="1"/>
    <col min="9985" max="9985" width="5.6640625" style="3" hidden="1"/>
    <col min="9986" max="9986" width="125.6640625" style="3" hidden="1"/>
    <col min="9987" max="9987" width="5.6640625" style="3" hidden="1"/>
    <col min="9988" max="10240" width="11.5546875" style="3" hidden="1"/>
    <col min="10241" max="10241" width="5.6640625" style="3" hidden="1"/>
    <col min="10242" max="10242" width="125.6640625" style="3" hidden="1"/>
    <col min="10243" max="10243" width="5.6640625" style="3" hidden="1"/>
    <col min="10244" max="10496" width="11.5546875" style="3" hidden="1"/>
    <col min="10497" max="10497" width="5.6640625" style="3" hidden="1"/>
    <col min="10498" max="10498" width="125.6640625" style="3" hidden="1"/>
    <col min="10499" max="10499" width="5.6640625" style="3" hidden="1"/>
    <col min="10500" max="10752" width="11.5546875" style="3" hidden="1"/>
    <col min="10753" max="10753" width="5.6640625" style="3" hidden="1"/>
    <col min="10754" max="10754" width="125.6640625" style="3" hidden="1"/>
    <col min="10755" max="10755" width="5.6640625" style="3" hidden="1"/>
    <col min="10756" max="11008" width="11.5546875" style="3" hidden="1"/>
    <col min="11009" max="11009" width="5.6640625" style="3" hidden="1"/>
    <col min="11010" max="11010" width="125.6640625" style="3" hidden="1"/>
    <col min="11011" max="11011" width="5.6640625" style="3" hidden="1"/>
    <col min="11012" max="11264" width="11.5546875" style="3" hidden="1"/>
    <col min="11265" max="11265" width="5.6640625" style="3" hidden="1"/>
    <col min="11266" max="11266" width="125.6640625" style="3" hidden="1"/>
    <col min="11267" max="11267" width="5.6640625" style="3" hidden="1"/>
    <col min="11268" max="11520" width="11.5546875" style="3" hidden="1"/>
    <col min="11521" max="11521" width="5.6640625" style="3" hidden="1"/>
    <col min="11522" max="11522" width="125.6640625" style="3" hidden="1"/>
    <col min="11523" max="11523" width="5.6640625" style="3" hidden="1"/>
    <col min="11524" max="11776" width="11.5546875" style="3" hidden="1"/>
    <col min="11777" max="11777" width="5.6640625" style="3" hidden="1"/>
    <col min="11778" max="11778" width="125.6640625" style="3" hidden="1"/>
    <col min="11779" max="11779" width="5.6640625" style="3" hidden="1"/>
    <col min="11780" max="12032" width="11.5546875" style="3" hidden="1"/>
    <col min="12033" max="12033" width="5.6640625" style="3" hidden="1"/>
    <col min="12034" max="12034" width="125.6640625" style="3" hidden="1"/>
    <col min="12035" max="12035" width="5.6640625" style="3" hidden="1"/>
    <col min="12036" max="12288" width="11.5546875" style="3" hidden="1"/>
    <col min="12289" max="12289" width="5.6640625" style="3" hidden="1"/>
    <col min="12290" max="12290" width="125.6640625" style="3" hidden="1"/>
    <col min="12291" max="12291" width="5.6640625" style="3" hidden="1"/>
    <col min="12292" max="12544" width="11.5546875" style="3" hidden="1"/>
    <col min="12545" max="12545" width="5.6640625" style="3" hidden="1"/>
    <col min="12546" max="12546" width="125.6640625" style="3" hidden="1"/>
    <col min="12547" max="12547" width="5.6640625" style="3" hidden="1"/>
    <col min="12548" max="12800" width="11.5546875" style="3" hidden="1"/>
    <col min="12801" max="12801" width="5.6640625" style="3" hidden="1"/>
    <col min="12802" max="12802" width="125.6640625" style="3" hidden="1"/>
    <col min="12803" max="12803" width="5.6640625" style="3" hidden="1"/>
    <col min="12804" max="13056" width="11.5546875" style="3" hidden="1"/>
    <col min="13057" max="13057" width="5.6640625" style="3" hidden="1"/>
    <col min="13058" max="13058" width="125.6640625" style="3" hidden="1"/>
    <col min="13059" max="13059" width="5.6640625" style="3" hidden="1"/>
    <col min="13060" max="13312" width="11.5546875" style="3" hidden="1"/>
    <col min="13313" max="13313" width="5.6640625" style="3" hidden="1"/>
    <col min="13314" max="13314" width="125.6640625" style="3" hidden="1"/>
    <col min="13315" max="13315" width="5.6640625" style="3" hidden="1"/>
    <col min="13316" max="13568" width="11.5546875" style="3" hidden="1"/>
    <col min="13569" max="13569" width="5.6640625" style="3" hidden="1"/>
    <col min="13570" max="13570" width="125.6640625" style="3" hidden="1"/>
    <col min="13571" max="13571" width="5.6640625" style="3" hidden="1"/>
    <col min="13572" max="13824" width="11.5546875" style="3" hidden="1"/>
    <col min="13825" max="13825" width="5.6640625" style="3" hidden="1"/>
    <col min="13826" max="13826" width="125.6640625" style="3" hidden="1"/>
    <col min="13827" max="13827" width="5.6640625" style="3" hidden="1"/>
    <col min="13828" max="14080" width="11.5546875" style="3" hidden="1"/>
    <col min="14081" max="14081" width="5.6640625" style="3" hidden="1"/>
    <col min="14082" max="14082" width="125.6640625" style="3" hidden="1"/>
    <col min="14083" max="14083" width="5.6640625" style="3" hidden="1"/>
    <col min="14084" max="14336" width="11.5546875" style="3" hidden="1"/>
    <col min="14337" max="14337" width="5.6640625" style="3" hidden="1"/>
    <col min="14338" max="14338" width="125.6640625" style="3" hidden="1"/>
    <col min="14339" max="14339" width="5.6640625" style="3" hidden="1"/>
    <col min="14340" max="14592" width="11.5546875" style="3" hidden="1"/>
    <col min="14593" max="14593" width="5.6640625" style="3" hidden="1"/>
    <col min="14594" max="14594" width="125.6640625" style="3" hidden="1"/>
    <col min="14595" max="14595" width="5.6640625" style="3" hidden="1"/>
    <col min="14596" max="14848" width="11.5546875" style="3" hidden="1"/>
    <col min="14849" max="14849" width="5.6640625" style="3" hidden="1"/>
    <col min="14850" max="14850" width="125.6640625" style="3" hidden="1"/>
    <col min="14851" max="14851" width="5.6640625" style="3" hidden="1"/>
    <col min="14852" max="15104" width="11.5546875" style="3" hidden="1"/>
    <col min="15105" max="15105" width="5.6640625" style="3" hidden="1"/>
    <col min="15106" max="15106" width="125.6640625" style="3" hidden="1"/>
    <col min="15107" max="15107" width="5.6640625" style="3" hidden="1"/>
    <col min="15108" max="15360" width="11.5546875" style="3" hidden="1"/>
    <col min="15361" max="15361" width="5.6640625" style="3" hidden="1"/>
    <col min="15362" max="15362" width="125.6640625" style="3" hidden="1"/>
    <col min="15363" max="15363" width="5.6640625" style="3" hidden="1"/>
    <col min="15364" max="15616" width="11.5546875" style="3" hidden="1"/>
    <col min="15617" max="15617" width="5.6640625" style="3" hidden="1"/>
    <col min="15618" max="15618" width="125.6640625" style="3" hidden="1"/>
    <col min="15619" max="15619" width="5.6640625" style="3" hidden="1"/>
    <col min="15620" max="15872" width="11.5546875" style="3" hidden="1"/>
    <col min="15873" max="15873" width="5.6640625" style="3" hidden="1"/>
    <col min="15874" max="15874" width="125.6640625" style="3" hidden="1"/>
    <col min="15875" max="15875" width="5.6640625" style="3" hidden="1"/>
    <col min="15876" max="16128" width="11.5546875" style="3" hidden="1"/>
    <col min="16129" max="16129" width="5.6640625" style="3" hidden="1"/>
    <col min="16130" max="16130" width="125.6640625" style="3" hidden="1"/>
    <col min="16131" max="16131" width="5.6640625" style="3" hidden="1"/>
    <col min="16132" max="16384" width="11.5546875" style="3" hidden="1"/>
  </cols>
  <sheetData>
    <row r="1" spans="1:102" ht="81.599999999999994" customHeight="1"/>
    <row r="2" spans="1:102" s="52" customFormat="1" ht="52.2" customHeight="1">
      <c r="A2" s="44"/>
      <c r="B2" s="81" t="s">
        <v>24</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234.75" customHeight="1">
      <c r="A3" s="44"/>
      <c r="B3" s="542" t="s">
        <v>246</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2" customFormat="1" ht="18" customHeight="1">
      <c r="A4" s="44"/>
      <c r="B4" s="82"/>
      <c r="C4" s="44"/>
      <c r="D4" s="44"/>
      <c r="E4" s="44"/>
      <c r="F4" s="7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19.5" customHeight="1">
      <c r="A5" s="44"/>
      <c r="B5" s="83" t="s">
        <v>78</v>
      </c>
      <c r="C5" s="44"/>
      <c r="D5" s="44"/>
      <c r="E5" s="44"/>
      <c r="F5" s="7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2" customHeight="1">
      <c r="A6" s="44"/>
      <c r="B6" s="44"/>
      <c r="C6" s="44"/>
      <c r="D6" s="44"/>
      <c r="E6" s="44"/>
      <c r="F6" s="7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6" customFormat="1" ht="64.5" customHeight="1">
      <c r="A7" s="85"/>
      <c r="B7" s="672" t="s">
        <v>214</v>
      </c>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50.25" customHeight="1">
      <c r="A8" s="85"/>
      <c r="B8" s="672"/>
      <c r="C8" s="85"/>
      <c r="D8" s="85"/>
      <c r="E8" s="31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33" customHeight="1">
      <c r="A9" s="85"/>
      <c r="B9" s="444" t="s">
        <v>215</v>
      </c>
      <c r="C9" s="85"/>
      <c r="D9" s="85"/>
      <c r="E9" s="31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33" customHeight="1">
      <c r="A10" s="85"/>
      <c r="B10" s="445" t="s">
        <v>216</v>
      </c>
      <c r="C10" s="85"/>
      <c r="D10" s="85"/>
      <c r="E10" s="31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33.6" customHeight="1">
      <c r="A11" s="85"/>
      <c r="B11" s="445" t="s">
        <v>217</v>
      </c>
      <c r="C11" s="85"/>
      <c r="D11" s="85"/>
      <c r="E11" s="31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103.95" customHeight="1">
      <c r="A12" s="85"/>
      <c r="B12" s="73" t="s">
        <v>218</v>
      </c>
      <c r="C12" s="85"/>
      <c r="D12" s="85"/>
      <c r="E12" s="446"/>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87.6" customHeight="1">
      <c r="A13" s="85"/>
      <c r="B13" s="73" t="s">
        <v>219</v>
      </c>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45" customHeight="1">
      <c r="A14" s="85"/>
      <c r="B14" s="673" t="s">
        <v>220</v>
      </c>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45" customHeight="1">
      <c r="A15" s="85"/>
      <c r="B15" s="674"/>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6.1" customHeight="1">
      <c r="A16" s="85"/>
      <c r="B16" s="675" t="s">
        <v>79</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6.1" customHeight="1">
      <c r="A17" s="85"/>
      <c r="B17" s="675"/>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6.1" customHeight="1">
      <c r="A18" s="85"/>
      <c r="B18" s="315" t="s">
        <v>80</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6.1" customHeight="1">
      <c r="A19" s="85"/>
      <c r="B19" s="315" t="s">
        <v>81</v>
      </c>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6.1" customHeight="1">
      <c r="A20" s="85"/>
      <c r="B20" s="315" t="s">
        <v>82</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6.1" customHeight="1">
      <c r="A21" s="85"/>
      <c r="B21" s="315" t="s">
        <v>83</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 customHeight="1">
      <c r="B26" s="17"/>
      <c r="F26" s="4"/>
    </row>
    <row r="27" spans="1:102"/>
    <row r="28" spans="1:102"/>
    <row r="29" spans="1:102"/>
    <row r="30" spans="1:102"/>
    <row r="39" spans="7:7" ht="15.6"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85" customWidth="1"/>
    <col min="2" max="2" width="35.6640625" style="85" customWidth="1"/>
    <col min="3" max="38" width="16.6640625" style="85" customWidth="1"/>
    <col min="39" max="39" width="15.6640625" style="85" customWidth="1"/>
    <col min="40" max="43" width="0" style="85" hidden="1" customWidth="1"/>
    <col min="44" max="102" width="15.6640625" style="85" hidden="1" customWidth="1"/>
    <col min="103" max="16384" width="15.6640625" style="86" hidden="1"/>
  </cols>
  <sheetData>
    <row r="1" spans="1:102" ht="84.9" customHeight="1">
      <c r="I1" s="462"/>
      <c r="J1" s="462"/>
      <c r="K1" s="462"/>
    </row>
    <row r="2" spans="1:102" ht="5.0999999999999996" customHeight="1"/>
    <row r="3" spans="1:102" ht="20.100000000000001" customHeight="1">
      <c r="B3" s="87" t="s">
        <v>5</v>
      </c>
      <c r="C3" s="88"/>
      <c r="D3" s="88"/>
      <c r="E3" s="88"/>
      <c r="F3" s="88"/>
      <c r="G3" s="88"/>
      <c r="H3" s="109"/>
      <c r="I3" s="109"/>
      <c r="K3" s="89"/>
      <c r="L3" s="89"/>
      <c r="M3" s="89"/>
      <c r="N3" s="88"/>
      <c r="O3" s="88"/>
      <c r="P3" s="88"/>
      <c r="Q3" s="88"/>
      <c r="R3" s="88"/>
      <c r="S3" s="88"/>
      <c r="T3" s="88"/>
      <c r="U3" s="88"/>
      <c r="V3" s="88"/>
      <c r="W3" s="88"/>
      <c r="X3" s="88"/>
      <c r="Y3" s="90"/>
      <c r="Z3" s="88"/>
      <c r="AA3" s="89"/>
      <c r="AB3" s="89"/>
      <c r="AC3" s="89"/>
      <c r="AD3" s="88"/>
      <c r="AE3" s="88"/>
      <c r="AF3" s="88"/>
      <c r="AG3" s="89"/>
      <c r="AH3" s="89"/>
      <c r="AI3" s="89"/>
      <c r="AJ3" s="88"/>
      <c r="AK3" s="88"/>
      <c r="AL3" s="88"/>
    </row>
    <row r="4" spans="1:102" ht="20.100000000000001" customHeight="1">
      <c r="B4" s="91" t="s">
        <v>2</v>
      </c>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row>
    <row r="5" spans="1:102" s="95" customFormat="1" ht="52.95" customHeight="1">
      <c r="A5" s="93"/>
      <c r="B5" s="94"/>
      <c r="C5" s="676" t="s">
        <v>6</v>
      </c>
      <c r="D5" s="677"/>
      <c r="E5" s="678"/>
      <c r="F5" s="678"/>
      <c r="G5" s="678"/>
      <c r="H5" s="679"/>
      <c r="I5" s="681" t="s">
        <v>3</v>
      </c>
      <c r="J5" s="682"/>
      <c r="K5" s="682"/>
      <c r="L5" s="682"/>
      <c r="M5" s="682"/>
      <c r="N5" s="683"/>
      <c r="O5" s="680" t="s">
        <v>192</v>
      </c>
      <c r="P5" s="680"/>
      <c r="Q5" s="680"/>
      <c r="R5" s="680"/>
      <c r="S5" s="680"/>
      <c r="T5" s="680"/>
      <c r="U5" s="680" t="s">
        <v>7</v>
      </c>
      <c r="V5" s="680"/>
      <c r="W5" s="680"/>
      <c r="X5" s="680"/>
      <c r="Y5" s="680"/>
      <c r="Z5" s="680"/>
      <c r="AA5" s="680" t="s">
        <v>8</v>
      </c>
      <c r="AB5" s="680"/>
      <c r="AC5" s="680"/>
      <c r="AD5" s="680"/>
      <c r="AE5" s="680"/>
      <c r="AF5" s="680"/>
      <c r="AG5" s="680" t="s">
        <v>193</v>
      </c>
      <c r="AH5" s="680"/>
      <c r="AI5" s="680"/>
      <c r="AJ5" s="680"/>
      <c r="AK5" s="680"/>
      <c r="AL5" s="680"/>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96"/>
      <c r="C6" s="684">
        <v>45505</v>
      </c>
      <c r="D6" s="685"/>
      <c r="E6" s="684">
        <v>45839</v>
      </c>
      <c r="F6" s="685"/>
      <c r="G6" s="684">
        <v>45870</v>
      </c>
      <c r="H6" s="685"/>
      <c r="I6" s="684">
        <f>+$C$6</f>
        <v>45505</v>
      </c>
      <c r="J6" s="685"/>
      <c r="K6" s="684">
        <f>+$E$6</f>
        <v>45839</v>
      </c>
      <c r="L6" s="685"/>
      <c r="M6" s="684">
        <f>+$G$6</f>
        <v>45870</v>
      </c>
      <c r="N6" s="685"/>
      <c r="O6" s="684">
        <f>+$C$6</f>
        <v>45505</v>
      </c>
      <c r="P6" s="685"/>
      <c r="Q6" s="684">
        <f>+$E$6</f>
        <v>45839</v>
      </c>
      <c r="R6" s="685"/>
      <c r="S6" s="684">
        <f>+$G$6</f>
        <v>45870</v>
      </c>
      <c r="T6" s="685"/>
      <c r="U6" s="684">
        <f>+$C$6</f>
        <v>45505</v>
      </c>
      <c r="V6" s="685"/>
      <c r="W6" s="684">
        <f>+$E$6</f>
        <v>45839</v>
      </c>
      <c r="X6" s="685"/>
      <c r="Y6" s="684">
        <f>+$G$6</f>
        <v>45870</v>
      </c>
      <c r="Z6" s="685"/>
      <c r="AA6" s="684">
        <f>+$C$6</f>
        <v>45505</v>
      </c>
      <c r="AB6" s="685"/>
      <c r="AC6" s="684">
        <f>+$E$6</f>
        <v>45839</v>
      </c>
      <c r="AD6" s="685"/>
      <c r="AE6" s="684">
        <f>+$G$6</f>
        <v>45870</v>
      </c>
      <c r="AF6" s="685"/>
      <c r="AG6" s="684">
        <f>+$C$6</f>
        <v>45505</v>
      </c>
      <c r="AH6" s="685"/>
      <c r="AI6" s="684">
        <f>+$E$6</f>
        <v>45839</v>
      </c>
      <c r="AJ6" s="685"/>
      <c r="AK6" s="684">
        <f>+$G$6</f>
        <v>45870</v>
      </c>
      <c r="AL6" s="685"/>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303</v>
      </c>
      <c r="C7" s="98">
        <v>14453699.256357452</v>
      </c>
      <c r="D7" s="99">
        <v>99.999999999999943</v>
      </c>
      <c r="E7" s="100">
        <v>15389124.179033881</v>
      </c>
      <c r="F7" s="101">
        <v>99.999999999999986</v>
      </c>
      <c r="G7" s="102">
        <v>15431059.822311813</v>
      </c>
      <c r="H7" s="99">
        <v>99.999999999999986</v>
      </c>
      <c r="I7" s="100">
        <v>3799962.37298918</v>
      </c>
      <c r="J7" s="101">
        <v>100</v>
      </c>
      <c r="K7" s="102">
        <v>4053496.7418600703</v>
      </c>
      <c r="L7" s="103">
        <v>99.999999999999972</v>
      </c>
      <c r="M7" s="100">
        <v>4023367.4676661808</v>
      </c>
      <c r="N7" s="101">
        <v>100.00000000000004</v>
      </c>
      <c r="O7" s="102">
        <v>7351193.139673451</v>
      </c>
      <c r="P7" s="103">
        <v>99.999999999999972</v>
      </c>
      <c r="Q7" s="100">
        <v>7839661.6369481804</v>
      </c>
      <c r="R7" s="101">
        <v>99.999999999999957</v>
      </c>
      <c r="S7" s="102">
        <v>7858406.0026484197</v>
      </c>
      <c r="T7" s="101">
        <v>100</v>
      </c>
      <c r="U7" s="100">
        <v>8556208.0357268117</v>
      </c>
      <c r="V7" s="101">
        <v>100.00000000000001</v>
      </c>
      <c r="W7" s="102">
        <v>9174885.6934360377</v>
      </c>
      <c r="X7" s="103">
        <v>100.00000000000007</v>
      </c>
      <c r="Y7" s="100">
        <v>9233014.2163666487</v>
      </c>
      <c r="Z7" s="101">
        <v>100</v>
      </c>
      <c r="AA7" s="102">
        <v>1620356.6461111798</v>
      </c>
      <c r="AB7" s="103">
        <v>100.00000000000003</v>
      </c>
      <c r="AC7" s="100">
        <v>1775851.14889846</v>
      </c>
      <c r="AD7" s="101">
        <v>99.999999999999957</v>
      </c>
      <c r="AE7" s="102">
        <v>1804585.8065044605</v>
      </c>
      <c r="AF7" s="101">
        <v>99.999999999999929</v>
      </c>
      <c r="AG7" s="100">
        <v>195972.34836585002</v>
      </c>
      <c r="AH7" s="101">
        <v>100.00000000000006</v>
      </c>
      <c r="AI7" s="102">
        <v>178430.47081820003</v>
      </c>
      <c r="AJ7" s="103">
        <v>99.999999999999972</v>
      </c>
      <c r="AK7" s="100">
        <v>203173.59618613005</v>
      </c>
      <c r="AL7" s="101">
        <v>99.999999999999972</v>
      </c>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ht="20.100000000000001" customHeight="1">
      <c r="A8" s="93"/>
      <c r="B8" s="104" t="s">
        <v>48</v>
      </c>
      <c r="C8" s="105">
        <v>3197252.1308372598</v>
      </c>
      <c r="D8" s="106">
        <v>22.120649351624984</v>
      </c>
      <c r="E8" s="105">
        <v>3340530.3634662097</v>
      </c>
      <c r="F8" s="106">
        <v>21.707085631405477</v>
      </c>
      <c r="G8" s="105">
        <v>3334146.8763038199</v>
      </c>
      <c r="H8" s="106">
        <v>21.606726399200188</v>
      </c>
      <c r="I8" s="105">
        <v>669721.11192733992</v>
      </c>
      <c r="J8" s="106">
        <v>17.624414301779375</v>
      </c>
      <c r="K8" s="105">
        <v>598949.40934580006</v>
      </c>
      <c r="L8" s="107">
        <v>14.776116708334985</v>
      </c>
      <c r="M8" s="105">
        <v>563805.88155186002</v>
      </c>
      <c r="N8" s="106">
        <v>14.013283302678408</v>
      </c>
      <c r="O8" s="105">
        <v>1848362.9719746201</v>
      </c>
      <c r="P8" s="107">
        <v>25.143713909504584</v>
      </c>
      <c r="Q8" s="105">
        <v>2015513.16367129</v>
      </c>
      <c r="R8" s="106">
        <v>25.709185638474676</v>
      </c>
      <c r="S8" s="105">
        <v>2012068.8829599801</v>
      </c>
      <c r="T8" s="106">
        <v>25.604033213375306</v>
      </c>
      <c r="U8" s="105">
        <v>1854174.8010255101</v>
      </c>
      <c r="V8" s="106">
        <v>21.670520320255466</v>
      </c>
      <c r="W8" s="105">
        <v>2036733.9416592699</v>
      </c>
      <c r="X8" s="107">
        <v>22.199011624923074</v>
      </c>
      <c r="Y8" s="105">
        <v>2053500.29504395</v>
      </c>
      <c r="Z8" s="106">
        <v>22.240844072392623</v>
      </c>
      <c r="AA8" s="105">
        <v>359852.84190855001</v>
      </c>
      <c r="AB8" s="107">
        <v>22.208249200704604</v>
      </c>
      <c r="AC8" s="105">
        <v>390680.59185053996</v>
      </c>
      <c r="AD8" s="106">
        <v>21.999624917486731</v>
      </c>
      <c r="AE8" s="105">
        <v>401144.42362890998</v>
      </c>
      <c r="AF8" s="106">
        <v>22.229168720213941</v>
      </c>
      <c r="AG8" s="108">
        <v>61691.600069280001</v>
      </c>
      <c r="AH8" s="106">
        <v>31.479747313182848</v>
      </c>
      <c r="AI8" s="108">
        <v>57711.876671749997</v>
      </c>
      <c r="AJ8" s="107">
        <v>32.344182250436198</v>
      </c>
      <c r="AK8" s="108">
        <v>66280.765550879994</v>
      </c>
      <c r="AL8" s="106">
        <v>32.622725981657233</v>
      </c>
      <c r="AM8" s="109"/>
    </row>
    <row r="9" spans="1:102" ht="20.100000000000001" customHeight="1">
      <c r="A9" s="93"/>
      <c r="B9" s="104" t="s">
        <v>71</v>
      </c>
      <c r="C9" s="105">
        <v>1910817.704746</v>
      </c>
      <c r="D9" s="106">
        <v>13.220267495918236</v>
      </c>
      <c r="E9" s="105">
        <v>1974060.0194039999</v>
      </c>
      <c r="F9" s="106">
        <v>12.827630711391985</v>
      </c>
      <c r="G9" s="105">
        <v>1991916.736797</v>
      </c>
      <c r="H9" s="106">
        <v>12.908489499320597</v>
      </c>
      <c r="I9" s="105">
        <v>593748.52853200003</v>
      </c>
      <c r="J9" s="106">
        <v>15.625115994633839</v>
      </c>
      <c r="K9" s="105">
        <v>593626.64614099998</v>
      </c>
      <c r="L9" s="107">
        <v>14.644803830990533</v>
      </c>
      <c r="M9" s="105">
        <v>599303.737922</v>
      </c>
      <c r="N9" s="106">
        <v>14.895575478459486</v>
      </c>
      <c r="O9" s="105">
        <v>897751.35488899995</v>
      </c>
      <c r="P9" s="107">
        <v>12.212321698418593</v>
      </c>
      <c r="Q9" s="105">
        <v>934236.43448299996</v>
      </c>
      <c r="R9" s="106">
        <v>11.916795363717751</v>
      </c>
      <c r="S9" s="105">
        <v>929316.63250099996</v>
      </c>
      <c r="T9" s="106">
        <v>11.825765074848563</v>
      </c>
      <c r="U9" s="105">
        <v>1042644.276523</v>
      </c>
      <c r="V9" s="106">
        <v>12.185821945532346</v>
      </c>
      <c r="W9" s="105">
        <v>1098918.513785</v>
      </c>
      <c r="X9" s="107">
        <v>11.977462722736657</v>
      </c>
      <c r="Y9" s="105">
        <v>1104934.0156119999</v>
      </c>
      <c r="Z9" s="106">
        <v>11.96720799642406</v>
      </c>
      <c r="AA9" s="105">
        <v>165286.28572000001</v>
      </c>
      <c r="AB9" s="107">
        <v>10.200611459007094</v>
      </c>
      <c r="AC9" s="105">
        <v>161669.97169499999</v>
      </c>
      <c r="AD9" s="106">
        <v>9.1038019597127846</v>
      </c>
      <c r="AE9" s="105">
        <v>164899.948829</v>
      </c>
      <c r="AF9" s="106">
        <v>9.137828095213516</v>
      </c>
      <c r="AG9" s="108">
        <v>19919.507515000001</v>
      </c>
      <c r="AH9" s="106">
        <v>10.1644480362165</v>
      </c>
      <c r="AI9" s="108">
        <v>18535.11637</v>
      </c>
      <c r="AJ9" s="107">
        <v>10.387864967797531</v>
      </c>
      <c r="AK9" s="108">
        <v>21432.466118</v>
      </c>
      <c r="AL9" s="106">
        <v>10.548844200387846</v>
      </c>
      <c r="AM9" s="109"/>
    </row>
    <row r="10" spans="1:102" ht="20.100000000000001" customHeight="1">
      <c r="A10" s="93"/>
      <c r="B10" s="104" t="s">
        <v>44</v>
      </c>
      <c r="C10" s="105">
        <v>1779664.90084692</v>
      </c>
      <c r="D10" s="106">
        <v>12.312867932852106</v>
      </c>
      <c r="E10" s="105">
        <v>1887469.3917534801</v>
      </c>
      <c r="F10" s="106">
        <v>12.264956535505544</v>
      </c>
      <c r="G10" s="105">
        <v>1862911.98097546</v>
      </c>
      <c r="H10" s="106">
        <v>12.07248239866111</v>
      </c>
      <c r="I10" s="105">
        <v>406145.19270140998</v>
      </c>
      <c r="J10" s="106">
        <v>10.688137219156786</v>
      </c>
      <c r="K10" s="105">
        <v>451283.26704359998</v>
      </c>
      <c r="L10" s="107">
        <v>11.133184403067139</v>
      </c>
      <c r="M10" s="105">
        <v>443714.16775999998</v>
      </c>
      <c r="N10" s="106">
        <v>11.028427587733704</v>
      </c>
      <c r="O10" s="105">
        <v>1077778.11871328</v>
      </c>
      <c r="P10" s="107">
        <v>14.661267881762608</v>
      </c>
      <c r="Q10" s="105">
        <v>1148959.58536824</v>
      </c>
      <c r="R10" s="106">
        <v>14.655729272207548</v>
      </c>
      <c r="S10" s="105">
        <v>1158655.4508026498</v>
      </c>
      <c r="T10" s="106">
        <v>14.744153590590289</v>
      </c>
      <c r="U10" s="105">
        <v>1142322.7937361</v>
      </c>
      <c r="V10" s="106">
        <v>13.350806677049956</v>
      </c>
      <c r="W10" s="105">
        <v>1186183.1047258899</v>
      </c>
      <c r="X10" s="107">
        <v>12.92858728010658</v>
      </c>
      <c r="Y10" s="105">
        <v>1193359.6036431801</v>
      </c>
      <c r="Z10" s="106">
        <v>12.924918944972532</v>
      </c>
      <c r="AA10" s="105">
        <v>152101.54916226998</v>
      </c>
      <c r="AB10" s="107">
        <v>9.3869179681714119</v>
      </c>
      <c r="AC10" s="105">
        <v>166405.23162787</v>
      </c>
      <c r="AD10" s="106">
        <v>9.3704493043287584</v>
      </c>
      <c r="AE10" s="105">
        <v>170852.08568911999</v>
      </c>
      <c r="AF10" s="106">
        <v>9.4676620570382219</v>
      </c>
      <c r="AG10" s="108">
        <v>30488.224865479999</v>
      </c>
      <c r="AH10" s="106">
        <v>15.55741160409182</v>
      </c>
      <c r="AI10" s="108">
        <v>27354.420107990001</v>
      </c>
      <c r="AJ10" s="107">
        <v>15.3305766568654</v>
      </c>
      <c r="AK10" s="108">
        <v>31389.193638689998</v>
      </c>
      <c r="AL10" s="106">
        <v>15.44944531568656</v>
      </c>
      <c r="AM10" s="109"/>
    </row>
    <row r="11" spans="1:102" ht="20.100000000000001" customHeight="1">
      <c r="A11" s="93"/>
      <c r="B11" s="104" t="s">
        <v>34</v>
      </c>
      <c r="C11" s="105">
        <v>1557957.78603846</v>
      </c>
      <c r="D11" s="106">
        <v>10.778955327669442</v>
      </c>
      <c r="E11" s="105">
        <v>1106121.0833428898</v>
      </c>
      <c r="F11" s="106">
        <v>7.1876805364262859</v>
      </c>
      <c r="G11" s="105">
        <v>1110881.54282368</v>
      </c>
      <c r="H11" s="106">
        <v>7.1989970592781534</v>
      </c>
      <c r="I11" s="105">
        <v>579217.32496820996</v>
      </c>
      <c r="J11" s="106">
        <v>15.242712114345961</v>
      </c>
      <c r="K11" s="105">
        <v>416428.74464684003</v>
      </c>
      <c r="L11" s="107">
        <v>10.273321311607839</v>
      </c>
      <c r="M11" s="105">
        <v>402823.79334567999</v>
      </c>
      <c r="N11" s="106">
        <v>10.012105446071631</v>
      </c>
      <c r="O11" s="105">
        <v>615260.36501486995</v>
      </c>
      <c r="P11" s="107">
        <v>8.3695306778757903</v>
      </c>
      <c r="Q11" s="105">
        <v>486300.07212031999</v>
      </c>
      <c r="R11" s="106">
        <v>6.2030747580788015</v>
      </c>
      <c r="S11" s="105">
        <v>492087.33762934001</v>
      </c>
      <c r="T11" s="106">
        <v>6.2619230600136717</v>
      </c>
      <c r="U11" s="105">
        <v>975268.78938752995</v>
      </c>
      <c r="V11" s="106">
        <v>11.398376305429386</v>
      </c>
      <c r="W11" s="105">
        <v>763127.05811712006</v>
      </c>
      <c r="X11" s="107">
        <v>8.3175647481154105</v>
      </c>
      <c r="Y11" s="105">
        <v>773161.29672955011</v>
      </c>
      <c r="Z11" s="106">
        <v>8.3738774641874478</v>
      </c>
      <c r="AA11" s="105">
        <v>229099.80299239</v>
      </c>
      <c r="AB11" s="107">
        <v>14.138850452597856</v>
      </c>
      <c r="AC11" s="105">
        <v>177913.34579866001</v>
      </c>
      <c r="AD11" s="106">
        <v>10.018483019199982</v>
      </c>
      <c r="AE11" s="105">
        <v>179568.57357012</v>
      </c>
      <c r="AF11" s="106">
        <v>9.9506808112355696</v>
      </c>
      <c r="AG11" s="108">
        <v>16168.76219709</v>
      </c>
      <c r="AH11" s="106">
        <v>8.2505324510912246</v>
      </c>
      <c r="AI11" s="108">
        <v>8553.0559377400004</v>
      </c>
      <c r="AJ11" s="107">
        <v>4.7934951348385848</v>
      </c>
      <c r="AK11" s="108">
        <v>9664.7346728400007</v>
      </c>
      <c r="AL11" s="106">
        <v>4.756885173202333</v>
      </c>
      <c r="AM11" s="109"/>
    </row>
    <row r="12" spans="1:102" ht="20.100000000000001" customHeight="1">
      <c r="A12" s="93"/>
      <c r="B12" s="104" t="s">
        <v>57</v>
      </c>
      <c r="C12" s="105">
        <v>892827.588659</v>
      </c>
      <c r="D12" s="106">
        <v>6.1771562616835984</v>
      </c>
      <c r="E12" s="105">
        <v>907745.98529500002</v>
      </c>
      <c r="F12" s="106">
        <v>5.8986201861423133</v>
      </c>
      <c r="G12" s="105">
        <v>890120.35063600005</v>
      </c>
      <c r="H12" s="106">
        <v>5.7683682189409478</v>
      </c>
      <c r="I12" s="105">
        <v>177627.01053699999</v>
      </c>
      <c r="J12" s="106">
        <v>4.6744412997245686</v>
      </c>
      <c r="K12" s="105">
        <v>210476.26592999999</v>
      </c>
      <c r="L12" s="107">
        <v>5.1924617024218103</v>
      </c>
      <c r="M12" s="105">
        <v>218382.91323000001</v>
      </c>
      <c r="N12" s="106">
        <v>5.4278639717857171</v>
      </c>
      <c r="O12" s="105">
        <v>497798.398376</v>
      </c>
      <c r="P12" s="107">
        <v>6.7716680669080178</v>
      </c>
      <c r="Q12" s="105">
        <v>493741.75073700002</v>
      </c>
      <c r="R12" s="106">
        <v>6.2979982249489472</v>
      </c>
      <c r="S12" s="105">
        <v>490989.81406200002</v>
      </c>
      <c r="T12" s="106">
        <v>6.2479568235152003</v>
      </c>
      <c r="U12" s="105">
        <v>607280.22159199999</v>
      </c>
      <c r="V12" s="106">
        <v>7.0975392259780916</v>
      </c>
      <c r="W12" s="105">
        <v>574253.190283</v>
      </c>
      <c r="X12" s="107">
        <v>6.2589683345465152</v>
      </c>
      <c r="Y12" s="105">
        <v>560878.44368800009</v>
      </c>
      <c r="Z12" s="106">
        <v>6.0747057303753991</v>
      </c>
      <c r="AA12" s="105">
        <v>82274.002955999997</v>
      </c>
      <c r="AB12" s="107">
        <v>5.0775243310450069</v>
      </c>
      <c r="AC12" s="105">
        <v>86701.785961000001</v>
      </c>
      <c r="AD12" s="106">
        <v>4.8822665128651197</v>
      </c>
      <c r="AE12" s="105">
        <v>87796.546573</v>
      </c>
      <c r="AF12" s="106">
        <v>4.8651910181574953</v>
      </c>
      <c r="AG12" s="108">
        <v>5963.8352459999996</v>
      </c>
      <c r="AH12" s="106">
        <v>3.0432024189792548</v>
      </c>
      <c r="AI12" s="108">
        <v>5108.3383560000002</v>
      </c>
      <c r="AJ12" s="107">
        <v>2.8629293710740722</v>
      </c>
      <c r="AK12" s="108">
        <v>5896.0555569999997</v>
      </c>
      <c r="AL12" s="106">
        <v>2.9019792274575602</v>
      </c>
      <c r="AM12" s="109"/>
    </row>
    <row r="13" spans="1:102" ht="20.100000000000001" customHeight="1">
      <c r="A13" s="93"/>
      <c r="B13" s="104" t="s">
        <v>72</v>
      </c>
      <c r="C13" s="105">
        <v>844413.08064399997</v>
      </c>
      <c r="D13" s="106">
        <v>5.8421935150794377</v>
      </c>
      <c r="E13" s="105">
        <v>861735.42867000005</v>
      </c>
      <c r="F13" s="106">
        <v>5.5996391909295724</v>
      </c>
      <c r="G13" s="105">
        <v>871850.27708499995</v>
      </c>
      <c r="H13" s="106">
        <v>5.6499701713578299</v>
      </c>
      <c r="I13" s="105">
        <v>176691.739631</v>
      </c>
      <c r="J13" s="106">
        <v>4.6498286637509061</v>
      </c>
      <c r="K13" s="105">
        <v>166595.16944</v>
      </c>
      <c r="L13" s="107">
        <v>4.1099125039274789</v>
      </c>
      <c r="M13" s="105">
        <v>171111.93258399999</v>
      </c>
      <c r="N13" s="106">
        <v>4.2529531284214572</v>
      </c>
      <c r="O13" s="105">
        <v>526787.83267499995</v>
      </c>
      <c r="P13" s="107">
        <v>7.1660181233981364</v>
      </c>
      <c r="Q13" s="105">
        <v>527986.99117699999</v>
      </c>
      <c r="R13" s="106">
        <v>6.7348186137091304</v>
      </c>
      <c r="S13" s="105">
        <v>532170.62750499998</v>
      </c>
      <c r="T13" s="106">
        <v>6.771992021354575</v>
      </c>
      <c r="U13" s="105">
        <v>573306.69335299998</v>
      </c>
      <c r="V13" s="106">
        <v>6.7004763203411297</v>
      </c>
      <c r="W13" s="105">
        <v>589058.65425399994</v>
      </c>
      <c r="X13" s="107">
        <v>6.4203377996897393</v>
      </c>
      <c r="Y13" s="105">
        <v>591248.13685599994</v>
      </c>
      <c r="Z13" s="106">
        <v>6.4036307429045243</v>
      </c>
      <c r="AA13" s="105">
        <v>85858.881129999994</v>
      </c>
      <c r="AB13" s="107">
        <v>5.2987644007916046</v>
      </c>
      <c r="AC13" s="105">
        <v>91615.060882999998</v>
      </c>
      <c r="AD13" s="106">
        <v>5.1589380641405533</v>
      </c>
      <c r="AE13" s="105">
        <v>92317.678427999999</v>
      </c>
      <c r="AF13" s="106">
        <v>5.115726727720542</v>
      </c>
      <c r="AG13" s="108">
        <v>7175.9956780000002</v>
      </c>
      <c r="AH13" s="106">
        <v>3.6617388819587586</v>
      </c>
      <c r="AI13" s="108">
        <v>5781.6631120000002</v>
      </c>
      <c r="AJ13" s="107">
        <v>3.240289108406178</v>
      </c>
      <c r="AK13" s="108">
        <v>6651.1116080000002</v>
      </c>
      <c r="AL13" s="106">
        <v>3.2736102194631767</v>
      </c>
      <c r="AM13" s="109"/>
    </row>
    <row r="14" spans="1:102" ht="20.100000000000001" customHeight="1">
      <c r="A14" s="93"/>
      <c r="B14" s="104" t="s">
        <v>59</v>
      </c>
      <c r="C14" s="105">
        <v>633983.01325900003</v>
      </c>
      <c r="D14" s="106">
        <v>4.3863027866734043</v>
      </c>
      <c r="E14" s="105">
        <v>698989.330739</v>
      </c>
      <c r="F14" s="106">
        <v>4.5420994892698445</v>
      </c>
      <c r="G14" s="105">
        <v>704687.72468300001</v>
      </c>
      <c r="H14" s="106">
        <v>4.5666839011542812</v>
      </c>
      <c r="I14" s="105">
        <v>67406.516241999998</v>
      </c>
      <c r="J14" s="106">
        <v>1.7738732551968859</v>
      </c>
      <c r="K14" s="105">
        <v>70030.352356999996</v>
      </c>
      <c r="L14" s="107">
        <v>1.7276528591673284</v>
      </c>
      <c r="M14" s="105">
        <v>73588.344402000002</v>
      </c>
      <c r="N14" s="106">
        <v>1.8290236970247737</v>
      </c>
      <c r="O14" s="105">
        <v>444836.88054400001</v>
      </c>
      <c r="P14" s="107">
        <v>6.0512201501450447</v>
      </c>
      <c r="Q14" s="105">
        <v>461921.58024099999</v>
      </c>
      <c r="R14" s="106">
        <v>5.8921111858191955</v>
      </c>
      <c r="S14" s="105">
        <v>466601.03265399998</v>
      </c>
      <c r="T14" s="106">
        <v>5.9376040445956502</v>
      </c>
      <c r="U14" s="105">
        <v>418068.73031199997</v>
      </c>
      <c r="V14" s="106">
        <v>4.8861449904716681</v>
      </c>
      <c r="W14" s="105">
        <v>465217.12940500001</v>
      </c>
      <c r="X14" s="107">
        <v>5.0705495953789264</v>
      </c>
      <c r="Y14" s="105">
        <v>466616.410218</v>
      </c>
      <c r="Z14" s="106">
        <v>5.0537819966838704</v>
      </c>
      <c r="AA14" s="105">
        <v>173603.20057300001</v>
      </c>
      <c r="AB14" s="107">
        <v>10.713888265873063</v>
      </c>
      <c r="AC14" s="105">
        <v>200527.29021899999</v>
      </c>
      <c r="AD14" s="106">
        <v>11.291897428643429</v>
      </c>
      <c r="AE14" s="105">
        <v>201509.512445</v>
      </c>
      <c r="AF14" s="106">
        <v>11.166524291539801</v>
      </c>
      <c r="AG14" s="108">
        <v>15998.561679</v>
      </c>
      <c r="AH14" s="106">
        <v>8.1636831993936028</v>
      </c>
      <c r="AI14" s="108">
        <v>13661.102057</v>
      </c>
      <c r="AJ14" s="107">
        <v>7.6562607240548504</v>
      </c>
      <c r="AK14" s="108">
        <v>15208.850222999999</v>
      </c>
      <c r="AL14" s="106">
        <v>7.4856430700114052</v>
      </c>
      <c r="AM14" s="109"/>
    </row>
    <row r="15" spans="1:102" ht="20.100000000000001" customHeight="1">
      <c r="A15" s="93"/>
      <c r="B15" s="104" t="s">
        <v>230</v>
      </c>
      <c r="C15" s="105">
        <v>2041.4178577</v>
      </c>
      <c r="D15" s="106">
        <v>1.4123843463825244E-2</v>
      </c>
      <c r="E15" s="105">
        <v>577231.70937919</v>
      </c>
      <c r="F15" s="106">
        <v>3.7509068265600818</v>
      </c>
      <c r="G15" s="105">
        <v>583611.64815806993</v>
      </c>
      <c r="H15" s="106">
        <v>3.7820581015065748</v>
      </c>
      <c r="I15" s="105">
        <v>1.0104700000000001E-3</v>
      </c>
      <c r="J15" s="106">
        <v>2.6591579095166933E-8</v>
      </c>
      <c r="K15" s="105">
        <v>235392.56471745999</v>
      </c>
      <c r="L15" s="107">
        <v>5.807148240347245</v>
      </c>
      <c r="M15" s="105">
        <v>251623.62794139</v>
      </c>
      <c r="N15" s="106">
        <v>6.2540553395523766</v>
      </c>
      <c r="O15" s="105">
        <v>0</v>
      </c>
      <c r="P15" s="107">
        <v>0</v>
      </c>
      <c r="Q15" s="105">
        <v>167718.59107952999</v>
      </c>
      <c r="R15" s="106">
        <v>2.1393600750455271</v>
      </c>
      <c r="S15" s="105">
        <v>162838.46223598998</v>
      </c>
      <c r="T15" s="106">
        <v>2.072156391272105</v>
      </c>
      <c r="U15" s="105">
        <v>1.0005999999999999E-3</v>
      </c>
      <c r="V15" s="106">
        <v>1.1694432812081614E-8</v>
      </c>
      <c r="W15" s="105">
        <v>339318.51410509</v>
      </c>
      <c r="X15" s="107">
        <v>3.6983405073683659</v>
      </c>
      <c r="Y15" s="105">
        <v>334183.08884128998</v>
      </c>
      <c r="Z15" s="106">
        <v>3.6194365243032935</v>
      </c>
      <c r="AA15" s="105">
        <v>1483.9522104300002</v>
      </c>
      <c r="AB15" s="107">
        <v>9.1581826383188708E-2</v>
      </c>
      <c r="AC15" s="105">
        <v>75077.877754899993</v>
      </c>
      <c r="AD15" s="106">
        <v>4.227712317075107</v>
      </c>
      <c r="AE15" s="105">
        <v>76590.888770859994</v>
      </c>
      <c r="AF15" s="106">
        <v>4.2442364610646557</v>
      </c>
      <c r="AG15" s="108">
        <v>9.0233955300000002</v>
      </c>
      <c r="AH15" s="106">
        <v>4.6044228204862444E-3</v>
      </c>
      <c r="AI15" s="108">
        <v>6447.7771763500004</v>
      </c>
      <c r="AJ15" s="107">
        <v>3.6136076684567726</v>
      </c>
      <c r="AK15" s="108">
        <v>7578.9550478900001</v>
      </c>
      <c r="AL15" s="106">
        <v>3.7302854259402967</v>
      </c>
      <c r="AM15" s="109"/>
    </row>
    <row r="16" spans="1:102" ht="20.100000000000001" customHeight="1">
      <c r="A16" s="93"/>
      <c r="B16" s="104" t="s">
        <v>38</v>
      </c>
      <c r="C16" s="105">
        <v>345011.84994405002</v>
      </c>
      <c r="D16" s="106">
        <v>2.3870141741900208</v>
      </c>
      <c r="E16" s="105">
        <v>374884.01246109995</v>
      </c>
      <c r="F16" s="106">
        <v>2.4360321490669454</v>
      </c>
      <c r="G16" s="105">
        <v>382977.70274066</v>
      </c>
      <c r="H16" s="106">
        <v>2.4818626014715557</v>
      </c>
      <c r="I16" s="105">
        <v>23829.614623729998</v>
      </c>
      <c r="J16" s="106">
        <v>0.62710133113725564</v>
      </c>
      <c r="K16" s="105">
        <v>28262.579244550001</v>
      </c>
      <c r="L16" s="107">
        <v>0.69723947111354667</v>
      </c>
      <c r="M16" s="105">
        <v>29641.296981220003</v>
      </c>
      <c r="N16" s="106">
        <v>0.73672855436229678</v>
      </c>
      <c r="O16" s="105">
        <v>250049.71768236998</v>
      </c>
      <c r="P16" s="107">
        <v>3.4014848056825442</v>
      </c>
      <c r="Q16" s="105">
        <v>264080.64770418999</v>
      </c>
      <c r="R16" s="106">
        <v>3.3685209889618548</v>
      </c>
      <c r="S16" s="105">
        <v>266968.83022736997</v>
      </c>
      <c r="T16" s="106">
        <v>3.3972389583510552</v>
      </c>
      <c r="U16" s="105">
        <v>283896.69545697002</v>
      </c>
      <c r="V16" s="106">
        <v>3.318020018582382</v>
      </c>
      <c r="W16" s="105">
        <v>310533.69128957001</v>
      </c>
      <c r="X16" s="107">
        <v>3.3846055598462028</v>
      </c>
      <c r="Y16" s="105">
        <v>316482.61115022999</v>
      </c>
      <c r="Z16" s="106">
        <v>3.4277279741346631</v>
      </c>
      <c r="AA16" s="105">
        <v>42258.374898809998</v>
      </c>
      <c r="AB16" s="107">
        <v>2.6079675113641905</v>
      </c>
      <c r="AC16" s="105">
        <v>45523.253304589998</v>
      </c>
      <c r="AD16" s="106">
        <v>2.5634610948573897</v>
      </c>
      <c r="AE16" s="105">
        <v>46337.389371960002</v>
      </c>
      <c r="AF16" s="106">
        <v>2.5677576098039352</v>
      </c>
      <c r="AG16" s="108">
        <v>7348.52801628</v>
      </c>
      <c r="AH16" s="106">
        <v>3.7497780057018231</v>
      </c>
      <c r="AI16" s="108">
        <v>5367.0087563500001</v>
      </c>
      <c r="AJ16" s="107">
        <v>3.0078992291727795</v>
      </c>
      <c r="AK16" s="108">
        <v>6181.8116130299995</v>
      </c>
      <c r="AL16" s="106">
        <v>3.0426254833658404</v>
      </c>
      <c r="AM16" s="109"/>
    </row>
    <row r="17" spans="1:39" ht="20.100000000000001" customHeight="1">
      <c r="A17" s="93"/>
      <c r="B17" s="104" t="s">
        <v>36</v>
      </c>
      <c r="C17" s="105">
        <v>315426.50836613</v>
      </c>
      <c r="D17" s="106">
        <v>2.1823237274526091</v>
      </c>
      <c r="E17" s="105">
        <v>358130.14775177004</v>
      </c>
      <c r="F17" s="106">
        <v>2.3271639346421416</v>
      </c>
      <c r="G17" s="105">
        <v>360844.95228632999</v>
      </c>
      <c r="H17" s="106">
        <v>2.3384327223239927</v>
      </c>
      <c r="I17" s="105">
        <v>80618.311268670004</v>
      </c>
      <c r="J17" s="106">
        <v>2.121555514384025</v>
      </c>
      <c r="K17" s="105">
        <v>107881.58691924</v>
      </c>
      <c r="L17" s="107">
        <v>2.6614450137620005</v>
      </c>
      <c r="M17" s="105">
        <v>106765.3390946</v>
      </c>
      <c r="N17" s="106">
        <v>2.6536313163691942</v>
      </c>
      <c r="O17" s="105">
        <v>182604.05567851002</v>
      </c>
      <c r="P17" s="107">
        <v>2.4840056873627661</v>
      </c>
      <c r="Q17" s="105">
        <v>201079.60250158</v>
      </c>
      <c r="R17" s="106">
        <v>2.564901545672527</v>
      </c>
      <c r="S17" s="105">
        <v>204657.33657623999</v>
      </c>
      <c r="T17" s="106">
        <v>2.6043110588491727</v>
      </c>
      <c r="U17" s="105">
        <v>223119.72070073002</v>
      </c>
      <c r="V17" s="106">
        <v>2.6076939664052592</v>
      </c>
      <c r="W17" s="105">
        <v>242117.71218346999</v>
      </c>
      <c r="X17" s="107">
        <v>2.6389180233241225</v>
      </c>
      <c r="Y17" s="105">
        <v>247637.47443345998</v>
      </c>
      <c r="Z17" s="106">
        <v>2.6820870046370362</v>
      </c>
      <c r="AA17" s="105">
        <v>36912.903211440003</v>
      </c>
      <c r="AB17" s="107">
        <v>2.2780727502201543</v>
      </c>
      <c r="AC17" s="105">
        <v>44506.629889190001</v>
      </c>
      <c r="AD17" s="106">
        <v>2.506213987405248</v>
      </c>
      <c r="AE17" s="105">
        <v>44985.170455650004</v>
      </c>
      <c r="AF17" s="106">
        <v>2.4928252396480772</v>
      </c>
      <c r="AG17" s="108">
        <v>3439.6782999699999</v>
      </c>
      <c r="AH17" s="106">
        <v>1.7551855293118461</v>
      </c>
      <c r="AI17" s="108">
        <v>3379.8051013899999</v>
      </c>
      <c r="AJ17" s="107">
        <v>1.8941860579595899</v>
      </c>
      <c r="AK17" s="108">
        <v>3858.3456678499997</v>
      </c>
      <c r="AL17" s="106">
        <v>1.8990389205471945</v>
      </c>
      <c r="AM17" s="109"/>
    </row>
    <row r="18" spans="1:39" ht="20.100000000000001" customHeight="1">
      <c r="A18" s="93"/>
      <c r="B18" s="104" t="s">
        <v>32</v>
      </c>
      <c r="C18" s="105">
        <v>306533.080029</v>
      </c>
      <c r="D18" s="106">
        <v>2.1207932626256327</v>
      </c>
      <c r="E18" s="105">
        <v>311426.655631</v>
      </c>
      <c r="F18" s="106">
        <v>2.0236801783384606</v>
      </c>
      <c r="G18" s="105">
        <v>314172.38185399998</v>
      </c>
      <c r="H18" s="106">
        <v>2.035974103345366</v>
      </c>
      <c r="I18" s="105">
        <v>177564.600828</v>
      </c>
      <c r="J18" s="106">
        <v>4.6727989226988482</v>
      </c>
      <c r="K18" s="105">
        <v>177438.46526999999</v>
      </c>
      <c r="L18" s="107">
        <v>4.377417241701715</v>
      </c>
      <c r="M18" s="105">
        <v>179170.055043</v>
      </c>
      <c r="N18" s="106">
        <v>4.4532361630624431</v>
      </c>
      <c r="O18" s="105">
        <v>64514.881071000003</v>
      </c>
      <c r="P18" s="107">
        <v>0.8776110196700101</v>
      </c>
      <c r="Q18" s="105">
        <v>68150.646307000003</v>
      </c>
      <c r="R18" s="106">
        <v>0.86930596578055441</v>
      </c>
      <c r="S18" s="105">
        <v>68901.896934999997</v>
      </c>
      <c r="T18" s="106">
        <v>0.87679227710783647</v>
      </c>
      <c r="U18" s="105">
        <v>92792.454604999992</v>
      </c>
      <c r="V18" s="106">
        <v>1.0845044231923902</v>
      </c>
      <c r="W18" s="105">
        <v>84558.258358999999</v>
      </c>
      <c r="X18" s="107">
        <v>0.92162737699822539</v>
      </c>
      <c r="Y18" s="105">
        <v>87043.479397000003</v>
      </c>
      <c r="Z18" s="106">
        <v>0.94274174562305746</v>
      </c>
      <c r="AA18" s="105">
        <v>8493.1310689999991</v>
      </c>
      <c r="AB18" s="107">
        <v>0.52415195687834071</v>
      </c>
      <c r="AC18" s="105">
        <v>9157.2074209999992</v>
      </c>
      <c r="AD18" s="106">
        <v>0.51565174404848679</v>
      </c>
      <c r="AE18" s="105">
        <v>9236.0384580000009</v>
      </c>
      <c r="AF18" s="106">
        <v>0.51180932625700404</v>
      </c>
      <c r="AG18" s="108">
        <v>358.79395</v>
      </c>
      <c r="AH18" s="106">
        <v>0.18308396719836578</v>
      </c>
      <c r="AI18" s="108">
        <v>540.26529600000003</v>
      </c>
      <c r="AJ18" s="107">
        <v>0.3027875751953083</v>
      </c>
      <c r="AK18" s="108">
        <v>650.37462200000004</v>
      </c>
      <c r="AL18" s="106">
        <v>0.32010784580698332</v>
      </c>
      <c r="AM18" s="109"/>
    </row>
    <row r="19" spans="1:39" ht="20.100000000000001" customHeight="1">
      <c r="A19" s="93"/>
      <c r="B19" s="104" t="s">
        <v>66</v>
      </c>
      <c r="C19" s="105">
        <v>278447.11803597998</v>
      </c>
      <c r="D19" s="106">
        <v>1.9264764894945849</v>
      </c>
      <c r="E19" s="105">
        <v>307766.01735474</v>
      </c>
      <c r="F19" s="106">
        <v>1.9998930008898099</v>
      </c>
      <c r="G19" s="105">
        <v>309578.47518990998</v>
      </c>
      <c r="H19" s="106">
        <v>2.0062035839060748</v>
      </c>
      <c r="I19" s="105">
        <v>139938.79608457</v>
      </c>
      <c r="J19" s="106">
        <v>3.6826363618566407</v>
      </c>
      <c r="K19" s="105">
        <v>144674.33926909001</v>
      </c>
      <c r="L19" s="107">
        <v>3.569124350713103</v>
      </c>
      <c r="M19" s="105">
        <v>142483.98962957002</v>
      </c>
      <c r="N19" s="106">
        <v>3.5414112873020804</v>
      </c>
      <c r="O19" s="105">
        <v>45180.41917062</v>
      </c>
      <c r="P19" s="107">
        <v>0.61459981138010156</v>
      </c>
      <c r="Q19" s="105">
        <v>55679.670252339994</v>
      </c>
      <c r="R19" s="106">
        <v>0.71023052818915988</v>
      </c>
      <c r="S19" s="105">
        <v>55196.869182230002</v>
      </c>
      <c r="T19" s="106">
        <v>0.70239268833434787</v>
      </c>
      <c r="U19" s="105">
        <v>69679.272433459992</v>
      </c>
      <c r="V19" s="106">
        <v>0.81437094729944881</v>
      </c>
      <c r="W19" s="105">
        <v>82268.249674719991</v>
      </c>
      <c r="X19" s="107">
        <v>0.89666784332339888</v>
      </c>
      <c r="Y19" s="105">
        <v>84563.42334465</v>
      </c>
      <c r="Z19" s="106">
        <v>0.91588100443678477</v>
      </c>
      <c r="AA19" s="105">
        <v>13218.075591790001</v>
      </c>
      <c r="AB19" s="107">
        <v>0.81575100293587144</v>
      </c>
      <c r="AC19" s="105">
        <v>16005.03318126</v>
      </c>
      <c r="AD19" s="106">
        <v>0.90125983763829176</v>
      </c>
      <c r="AE19" s="105">
        <v>16344.358689049999</v>
      </c>
      <c r="AF19" s="106">
        <v>0.90571247042608283</v>
      </c>
      <c r="AG19" s="108">
        <v>2085.21691917</v>
      </c>
      <c r="AH19" s="106">
        <v>1.0640362972419062</v>
      </c>
      <c r="AI19" s="108">
        <v>1953.7100804900001</v>
      </c>
      <c r="AJ19" s="107">
        <v>1.0949419521963848</v>
      </c>
      <c r="AK19" s="108">
        <v>2292.6004362499998</v>
      </c>
      <c r="AL19" s="106">
        <v>1.1283948698480082</v>
      </c>
      <c r="AM19" s="109"/>
    </row>
    <row r="20" spans="1:39" ht="20.100000000000001" customHeight="1">
      <c r="A20" s="93"/>
      <c r="B20" s="104" t="s">
        <v>45</v>
      </c>
      <c r="C20" s="105">
        <v>236758.89311176998</v>
      </c>
      <c r="D20" s="106">
        <v>1.6380505012073758</v>
      </c>
      <c r="E20" s="105">
        <v>263015.48980508</v>
      </c>
      <c r="F20" s="106">
        <v>1.7090997950579403</v>
      </c>
      <c r="G20" s="105">
        <v>266573.66572051001</v>
      </c>
      <c r="H20" s="106">
        <v>1.7275136561590565</v>
      </c>
      <c r="I20" s="105">
        <v>38867.08486671</v>
      </c>
      <c r="J20" s="106">
        <v>1.0228281506939192</v>
      </c>
      <c r="K20" s="105">
        <v>48548.964268390002</v>
      </c>
      <c r="L20" s="107">
        <v>1.1977057676408007</v>
      </c>
      <c r="M20" s="105">
        <v>50042.13256179</v>
      </c>
      <c r="N20" s="106">
        <v>1.2437872743157052</v>
      </c>
      <c r="O20" s="105">
        <v>169812.35461183998</v>
      </c>
      <c r="P20" s="107">
        <v>2.3099971852920635</v>
      </c>
      <c r="Q20" s="105">
        <v>184818.18683485</v>
      </c>
      <c r="R20" s="106">
        <v>2.3574765773538657</v>
      </c>
      <c r="S20" s="105">
        <v>186462.78138599999</v>
      </c>
      <c r="T20" s="106">
        <v>2.372781214449327</v>
      </c>
      <c r="U20" s="105">
        <v>171375.98818488</v>
      </c>
      <c r="V20" s="106">
        <v>2.0029432135040692</v>
      </c>
      <c r="W20" s="105">
        <v>189514.89846281998</v>
      </c>
      <c r="X20" s="107">
        <v>2.0655832104633642</v>
      </c>
      <c r="Y20" s="105">
        <v>187213.42935698002</v>
      </c>
      <c r="Z20" s="106">
        <v>2.027652345916692</v>
      </c>
      <c r="AA20" s="105">
        <v>29715.922178159999</v>
      </c>
      <c r="AB20" s="107">
        <v>1.8339124444903876</v>
      </c>
      <c r="AC20" s="105">
        <v>32804.6374039</v>
      </c>
      <c r="AD20" s="106">
        <v>1.8472627857491513</v>
      </c>
      <c r="AE20" s="105">
        <v>33331.25509988</v>
      </c>
      <c r="AF20" s="106">
        <v>1.8470307690407743</v>
      </c>
      <c r="AG20" s="108">
        <v>4014.6315694299997</v>
      </c>
      <c r="AH20" s="106">
        <v>2.0485704248108023</v>
      </c>
      <c r="AI20" s="108">
        <v>3723.1033776300001</v>
      </c>
      <c r="AJ20" s="107">
        <v>2.0865849653131336</v>
      </c>
      <c r="AK20" s="108">
        <v>4220.0400094400002</v>
      </c>
      <c r="AL20" s="106">
        <v>2.0770612366254348</v>
      </c>
      <c r="AM20" s="109"/>
    </row>
    <row r="21" spans="1:39" ht="20.100000000000001" customHeight="1">
      <c r="A21" s="93"/>
      <c r="B21" s="104" t="s">
        <v>63</v>
      </c>
      <c r="C21" s="105">
        <v>176018.63789700001</v>
      </c>
      <c r="D21" s="106">
        <v>1.2178102973851368</v>
      </c>
      <c r="E21" s="105">
        <v>245627.215677</v>
      </c>
      <c r="F21" s="106">
        <v>1.596109127585325</v>
      </c>
      <c r="G21" s="105">
        <v>253819.00971300001</v>
      </c>
      <c r="H21" s="106">
        <v>1.6448579205558027</v>
      </c>
      <c r="I21" s="105">
        <v>30533.340510999999</v>
      </c>
      <c r="J21" s="106">
        <v>0.8035169171157196</v>
      </c>
      <c r="K21" s="105">
        <v>40790.350157000001</v>
      </c>
      <c r="L21" s="107">
        <v>1.0063003069858669</v>
      </c>
      <c r="M21" s="105">
        <v>44567.925537000003</v>
      </c>
      <c r="N21" s="106">
        <v>1.1077269450322507</v>
      </c>
      <c r="O21" s="105">
        <v>19577.148561999998</v>
      </c>
      <c r="P21" s="107">
        <v>0.26631253172147834</v>
      </c>
      <c r="Q21" s="105">
        <v>25545.122399</v>
      </c>
      <c r="R21" s="106">
        <v>0.32584470583024033</v>
      </c>
      <c r="S21" s="105">
        <v>24842.326109000001</v>
      </c>
      <c r="T21" s="106">
        <v>0.31612423818046187</v>
      </c>
      <c r="U21" s="105">
        <v>56680.831624999999</v>
      </c>
      <c r="V21" s="106">
        <v>0.66245270554814428</v>
      </c>
      <c r="W21" s="105">
        <v>75668.219404000003</v>
      </c>
      <c r="X21" s="107">
        <v>0.82473201228147297</v>
      </c>
      <c r="Y21" s="105">
        <v>82874.920131999999</v>
      </c>
      <c r="Z21" s="106">
        <v>0.89759333398506047</v>
      </c>
      <c r="AA21" s="105">
        <v>32290.618556000001</v>
      </c>
      <c r="AB21" s="107">
        <v>1.9928093382093857</v>
      </c>
      <c r="AC21" s="105">
        <v>36320.432269999998</v>
      </c>
      <c r="AD21" s="106">
        <v>2.0452408014336756</v>
      </c>
      <c r="AE21" s="105">
        <v>36986.561650000003</v>
      </c>
      <c r="AF21" s="106">
        <v>2.0495873078844689</v>
      </c>
      <c r="AG21" s="108">
        <v>2943.2625849999999</v>
      </c>
      <c r="AH21" s="106">
        <v>1.5018764685645265</v>
      </c>
      <c r="AI21" s="108">
        <v>2451.2968550000001</v>
      </c>
      <c r="AJ21" s="107">
        <v>1.3738106746899679</v>
      </c>
      <c r="AK21" s="108">
        <v>3117.4262349999999</v>
      </c>
      <c r="AL21" s="106">
        <v>1.5343658297725282</v>
      </c>
      <c r="AM21" s="109"/>
    </row>
    <row r="22" spans="1:39" ht="20.100000000000001" customHeight="1">
      <c r="A22" s="93"/>
      <c r="B22" s="104" t="s">
        <v>41</v>
      </c>
      <c r="C22" s="105">
        <v>191291.24270599999</v>
      </c>
      <c r="D22" s="106">
        <v>1.3234760133940149</v>
      </c>
      <c r="E22" s="105">
        <v>192687.76153399999</v>
      </c>
      <c r="F22" s="106">
        <v>1.2521034939500812</v>
      </c>
      <c r="G22" s="105">
        <v>203787.47418700001</v>
      </c>
      <c r="H22" s="106">
        <v>1.3206317423016085</v>
      </c>
      <c r="I22" s="105">
        <v>38365.961912999999</v>
      </c>
      <c r="J22" s="106">
        <v>1.009640573962316</v>
      </c>
      <c r="K22" s="105">
        <v>45837.820998000003</v>
      </c>
      <c r="L22" s="107">
        <v>1.1308217057297036</v>
      </c>
      <c r="M22" s="105">
        <v>41449.347384000001</v>
      </c>
      <c r="N22" s="106">
        <v>1.0302153038992325</v>
      </c>
      <c r="O22" s="105">
        <v>35275.451119999998</v>
      </c>
      <c r="P22" s="107">
        <v>0.47986021384233385</v>
      </c>
      <c r="Q22" s="105">
        <v>41861.689534999998</v>
      </c>
      <c r="R22" s="106">
        <v>0.53397316712887999</v>
      </c>
      <c r="S22" s="105">
        <v>43913.81652</v>
      </c>
      <c r="T22" s="106">
        <v>0.5588132823017834</v>
      </c>
      <c r="U22" s="105">
        <v>113501.138463</v>
      </c>
      <c r="V22" s="106">
        <v>1.3265355165404014</v>
      </c>
      <c r="W22" s="105">
        <v>125573.269623</v>
      </c>
      <c r="X22" s="107">
        <v>1.3686630419040373</v>
      </c>
      <c r="Y22" s="105">
        <v>127887.00110199999</v>
      </c>
      <c r="Z22" s="106">
        <v>1.3851056448641077</v>
      </c>
      <c r="AA22" s="105">
        <v>21014.913358999998</v>
      </c>
      <c r="AB22" s="107">
        <v>1.2969313520844516</v>
      </c>
      <c r="AC22" s="105">
        <v>23056.015843000001</v>
      </c>
      <c r="AD22" s="106">
        <v>1.2983079047645059</v>
      </c>
      <c r="AE22" s="105">
        <v>23193.314767</v>
      </c>
      <c r="AF22" s="106">
        <v>1.2852431113777949</v>
      </c>
      <c r="AG22" s="108">
        <v>2129.2483480000001</v>
      </c>
      <c r="AH22" s="106">
        <v>1.0865044817573055</v>
      </c>
      <c r="AI22" s="108">
        <v>1137.8543830000001</v>
      </c>
      <c r="AJ22" s="107">
        <v>0.63770183297859584</v>
      </c>
      <c r="AK22" s="108">
        <v>1276.6062010000001</v>
      </c>
      <c r="AL22" s="106">
        <v>0.62833272874221513</v>
      </c>
      <c r="AM22" s="109"/>
    </row>
    <row r="23" spans="1:39" ht="20.100000000000001" customHeight="1">
      <c r="A23" s="93"/>
      <c r="B23" s="104" t="s">
        <v>62</v>
      </c>
      <c r="C23" s="105">
        <v>189971.192148</v>
      </c>
      <c r="D23" s="106">
        <v>1.3143430534881322</v>
      </c>
      <c r="E23" s="105">
        <v>207918.739631</v>
      </c>
      <c r="F23" s="106">
        <v>1.351075845591448</v>
      </c>
      <c r="G23" s="105">
        <v>192841.68234599999</v>
      </c>
      <c r="H23" s="106">
        <v>1.2496982356789885</v>
      </c>
      <c r="I23" s="105">
        <v>98951.052037000001</v>
      </c>
      <c r="J23" s="106">
        <v>2.6040008380178179</v>
      </c>
      <c r="K23" s="105">
        <v>137269.288799</v>
      </c>
      <c r="L23" s="107">
        <v>3.3864413256197614</v>
      </c>
      <c r="M23" s="105">
        <v>126332.63161500001</v>
      </c>
      <c r="N23" s="106">
        <v>3.1399724889728078</v>
      </c>
      <c r="O23" s="105">
        <v>41051.764002000004</v>
      </c>
      <c r="P23" s="107">
        <v>0.55843674927337816</v>
      </c>
      <c r="Q23" s="105">
        <v>49386.651296999997</v>
      </c>
      <c r="R23" s="106">
        <v>0.62995896486452452</v>
      </c>
      <c r="S23" s="105">
        <v>49339.463081000002</v>
      </c>
      <c r="T23" s="106">
        <v>0.62785586624528866</v>
      </c>
      <c r="U23" s="105">
        <v>46737.710868000002</v>
      </c>
      <c r="V23" s="106">
        <v>0.54624327357217939</v>
      </c>
      <c r="W23" s="105">
        <v>60711.451896000006</v>
      </c>
      <c r="X23" s="107">
        <v>0.66171344172096469</v>
      </c>
      <c r="Y23" s="105">
        <v>56044.468711000001</v>
      </c>
      <c r="Z23" s="106">
        <v>0.60700078433383453</v>
      </c>
      <c r="AA23" s="105">
        <v>9298.9118209999997</v>
      </c>
      <c r="AB23" s="107">
        <v>0.57388056162309586</v>
      </c>
      <c r="AC23" s="105">
        <v>10708.487026999999</v>
      </c>
      <c r="AD23" s="106">
        <v>0.60300589008500793</v>
      </c>
      <c r="AE23" s="105">
        <v>10752.405981</v>
      </c>
      <c r="AF23" s="106">
        <v>0.59583788935078397</v>
      </c>
      <c r="AG23" s="108">
        <v>894.91375700000003</v>
      </c>
      <c r="AH23" s="106">
        <v>0.45665307603975569</v>
      </c>
      <c r="AI23" s="108">
        <v>989.47756400000003</v>
      </c>
      <c r="AJ23" s="107">
        <v>0.55454517351364441</v>
      </c>
      <c r="AK23" s="108">
        <v>1033.5064359999999</v>
      </c>
      <c r="AL23" s="106">
        <v>0.50868147013216758</v>
      </c>
      <c r="AM23" s="109"/>
    </row>
    <row r="24" spans="1:39" ht="20.100000000000001" customHeight="1">
      <c r="A24" s="93"/>
      <c r="B24" s="104" t="s">
        <v>229</v>
      </c>
      <c r="C24" s="105">
        <v>162486.09783389</v>
      </c>
      <c r="D24" s="106">
        <v>1.1241834699336266</v>
      </c>
      <c r="E24" s="105">
        <v>174014.16281704002</v>
      </c>
      <c r="F24" s="106">
        <v>1.1307606644315511</v>
      </c>
      <c r="G24" s="105">
        <v>183517.67820795998</v>
      </c>
      <c r="H24" s="106">
        <v>1.1892746209344043</v>
      </c>
      <c r="I24" s="105">
        <v>72694.080507210005</v>
      </c>
      <c r="J24" s="106">
        <v>1.9130210610487273</v>
      </c>
      <c r="K24" s="105">
        <v>76943.10972067999</v>
      </c>
      <c r="L24" s="107">
        <v>1.898190984739075</v>
      </c>
      <c r="M24" s="105">
        <v>73260.630718410001</v>
      </c>
      <c r="N24" s="106">
        <v>1.8208784384516092</v>
      </c>
      <c r="O24" s="105">
        <v>62557.798243999998</v>
      </c>
      <c r="P24" s="107">
        <v>0.8509883641389252</v>
      </c>
      <c r="Q24" s="105">
        <v>69846.328875899999</v>
      </c>
      <c r="R24" s="106">
        <v>0.89093550347524619</v>
      </c>
      <c r="S24" s="105">
        <v>79132.111178100007</v>
      </c>
      <c r="T24" s="106">
        <v>1.0069740752950549</v>
      </c>
      <c r="U24" s="105">
        <v>136649.99533306001</v>
      </c>
      <c r="V24" s="106">
        <v>1.5970859376311577</v>
      </c>
      <c r="W24" s="105">
        <v>146717.33215336001</v>
      </c>
      <c r="X24" s="107">
        <v>1.5991189106402226</v>
      </c>
      <c r="Y24" s="105">
        <v>147721.70135816</v>
      </c>
      <c r="Z24" s="106">
        <v>1.5999293177335869</v>
      </c>
      <c r="AA24" s="105">
        <v>18825.011820539999</v>
      </c>
      <c r="AB24" s="107">
        <v>1.161781998161924</v>
      </c>
      <c r="AC24" s="105">
        <v>22937.694659119999</v>
      </c>
      <c r="AD24" s="106">
        <v>1.2916451175171966</v>
      </c>
      <c r="AE24" s="105">
        <v>23537.743192169997</v>
      </c>
      <c r="AF24" s="106">
        <v>1.304329398321233</v>
      </c>
      <c r="AG24" s="108">
        <v>1624.91016358</v>
      </c>
      <c r="AH24" s="106">
        <v>0.8291527744243512</v>
      </c>
      <c r="AI24" s="108">
        <v>2403.0643567299999</v>
      </c>
      <c r="AJ24" s="107">
        <v>1.3467791379525327</v>
      </c>
      <c r="AK24" s="108">
        <v>2478.2234596200001</v>
      </c>
      <c r="AL24" s="106">
        <v>1.2197566544767295</v>
      </c>
      <c r="AM24" s="109"/>
    </row>
    <row r="25" spans="1:39" ht="20.100000000000001" customHeight="1">
      <c r="A25" s="93"/>
      <c r="B25" s="104" t="s">
        <v>68</v>
      </c>
      <c r="C25" s="105">
        <v>131440.84071300001</v>
      </c>
      <c r="D25" s="106">
        <v>0.90939238724775473</v>
      </c>
      <c r="E25" s="105">
        <v>158622.41329299999</v>
      </c>
      <c r="F25" s="106">
        <v>1.0307436046887382</v>
      </c>
      <c r="G25" s="105">
        <v>175226.28675900001</v>
      </c>
      <c r="H25" s="106">
        <v>1.1355427869292545</v>
      </c>
      <c r="I25" s="105">
        <v>45553.079257999998</v>
      </c>
      <c r="J25" s="106">
        <v>1.198777113736692</v>
      </c>
      <c r="K25" s="105">
        <v>54959.332766</v>
      </c>
      <c r="L25" s="107">
        <v>1.3558499307139011</v>
      </c>
      <c r="M25" s="105">
        <v>58187.559308000004</v>
      </c>
      <c r="N25" s="106">
        <v>1.4462402396903764</v>
      </c>
      <c r="O25" s="105">
        <v>70432.554755000005</v>
      </c>
      <c r="P25" s="107">
        <v>0.95811051916027745</v>
      </c>
      <c r="Q25" s="105">
        <v>80241.469263000006</v>
      </c>
      <c r="R25" s="106">
        <v>1.0235323025272347</v>
      </c>
      <c r="S25" s="105">
        <v>81408.031057999993</v>
      </c>
      <c r="T25" s="106">
        <v>1.0359356723305473</v>
      </c>
      <c r="U25" s="105">
        <v>82325.458312999996</v>
      </c>
      <c r="V25" s="106">
        <v>0.9621722376226306</v>
      </c>
      <c r="W25" s="105">
        <v>98229.440713999997</v>
      </c>
      <c r="X25" s="107">
        <v>1.0706339457098197</v>
      </c>
      <c r="Y25" s="105">
        <v>115076.15007100001</v>
      </c>
      <c r="Z25" s="106">
        <v>1.2463551704167577</v>
      </c>
      <c r="AA25" s="105">
        <v>9098.755384</v>
      </c>
      <c r="AB25" s="107">
        <v>0.56152794545798368</v>
      </c>
      <c r="AC25" s="105">
        <v>10193.225485999999</v>
      </c>
      <c r="AD25" s="106">
        <v>0.57399098411613725</v>
      </c>
      <c r="AE25" s="105">
        <v>10295.787783</v>
      </c>
      <c r="AF25" s="106">
        <v>0.57053467592894702</v>
      </c>
      <c r="AG25" s="108">
        <v>562.35100999999997</v>
      </c>
      <c r="AH25" s="106">
        <v>0.28695426405269059</v>
      </c>
      <c r="AI25" s="108">
        <v>712.50714600000003</v>
      </c>
      <c r="AJ25" s="107">
        <v>0.39931920973630242</v>
      </c>
      <c r="AK25" s="108">
        <v>815.02116699999999</v>
      </c>
      <c r="AL25" s="106">
        <v>0.40114521881738424</v>
      </c>
      <c r="AM25" s="109"/>
    </row>
    <row r="26" spans="1:39" ht="20.100000000000001" customHeight="1">
      <c r="A26" s="93"/>
      <c r="B26" s="104" t="s">
        <v>35</v>
      </c>
      <c r="C26" s="105">
        <v>140224.30796899999</v>
      </c>
      <c r="D26" s="106">
        <v>0.97016207049778203</v>
      </c>
      <c r="E26" s="105">
        <v>165161.84540799999</v>
      </c>
      <c r="F26" s="106">
        <v>1.0732374596925811</v>
      </c>
      <c r="G26" s="105">
        <v>173495.75376399999</v>
      </c>
      <c r="H26" s="106">
        <v>1.1243281781147787</v>
      </c>
      <c r="I26" s="105">
        <v>41492.809400999999</v>
      </c>
      <c r="J26" s="106">
        <v>1.091926848958779</v>
      </c>
      <c r="K26" s="105">
        <v>52119.104778000001</v>
      </c>
      <c r="L26" s="107">
        <v>1.2857813413236781</v>
      </c>
      <c r="M26" s="105">
        <v>51807.520579000004</v>
      </c>
      <c r="N26" s="106">
        <v>1.2876656431546829</v>
      </c>
      <c r="O26" s="105">
        <v>77476.547477</v>
      </c>
      <c r="P26" s="107">
        <v>1.0539316000129144</v>
      </c>
      <c r="Q26" s="105">
        <v>83334.565505999999</v>
      </c>
      <c r="R26" s="106">
        <v>1.0629867635261925</v>
      </c>
      <c r="S26" s="105">
        <v>84449.257767999996</v>
      </c>
      <c r="T26" s="106">
        <v>1.0746359724801586</v>
      </c>
      <c r="U26" s="105">
        <v>90882.369787999996</v>
      </c>
      <c r="V26" s="106">
        <v>1.0621804590131141</v>
      </c>
      <c r="W26" s="105">
        <v>100213.87682800001</v>
      </c>
      <c r="X26" s="107">
        <v>1.0922629466620575</v>
      </c>
      <c r="Y26" s="105">
        <v>103623.20771</v>
      </c>
      <c r="Z26" s="106">
        <v>1.1223117963613136</v>
      </c>
      <c r="AA26" s="105">
        <v>12798.763010999999</v>
      </c>
      <c r="AB26" s="107">
        <v>0.78987320734091138</v>
      </c>
      <c r="AC26" s="105">
        <v>15431.919306</v>
      </c>
      <c r="AD26" s="106">
        <v>0.86898720737783908</v>
      </c>
      <c r="AE26" s="105">
        <v>15721.823261</v>
      </c>
      <c r="AF26" s="106">
        <v>0.871215056902928</v>
      </c>
      <c r="AG26" s="108">
        <v>1847.6240749999999</v>
      </c>
      <c r="AH26" s="106">
        <v>0.94279835415901225</v>
      </c>
      <c r="AI26" s="108">
        <v>1895.666187</v>
      </c>
      <c r="AJ26" s="107">
        <v>1.0624116936459043</v>
      </c>
      <c r="AK26" s="108">
        <v>2193.458298</v>
      </c>
      <c r="AL26" s="106">
        <v>1.0795981068280858</v>
      </c>
      <c r="AM26" s="109"/>
    </row>
    <row r="27" spans="1:39" ht="20.100000000000001" customHeight="1">
      <c r="A27" s="93"/>
      <c r="B27" s="104" t="s">
        <v>47</v>
      </c>
      <c r="C27" s="105">
        <v>110850.44755300001</v>
      </c>
      <c r="D27" s="106">
        <v>0.76693478663770098</v>
      </c>
      <c r="E27" s="105">
        <v>142627.33506899999</v>
      </c>
      <c r="F27" s="106">
        <v>0.92680605737989452</v>
      </c>
      <c r="G27" s="105">
        <v>160700.18879499999</v>
      </c>
      <c r="H27" s="106">
        <v>1.0414073345930728</v>
      </c>
      <c r="I27" s="105">
        <v>11380.047205999999</v>
      </c>
      <c r="J27" s="106">
        <v>0.29947789185733609</v>
      </c>
      <c r="K27" s="105">
        <v>16439.942554000001</v>
      </c>
      <c r="L27" s="107">
        <v>0.40557433744120963</v>
      </c>
      <c r="M27" s="105">
        <v>19982.312069</v>
      </c>
      <c r="N27" s="106">
        <v>0.49665640112636944</v>
      </c>
      <c r="O27" s="105">
        <v>0</v>
      </c>
      <c r="P27" s="107">
        <v>0</v>
      </c>
      <c r="Q27" s="105">
        <v>0</v>
      </c>
      <c r="R27" s="106">
        <v>0</v>
      </c>
      <c r="S27" s="105">
        <v>0</v>
      </c>
      <c r="T27" s="106">
        <v>0</v>
      </c>
      <c r="U27" s="105">
        <v>888.48019599999998</v>
      </c>
      <c r="V27" s="106">
        <v>1.0384041532067862E-2</v>
      </c>
      <c r="W27" s="105">
        <v>0</v>
      </c>
      <c r="X27" s="107">
        <v>0</v>
      </c>
      <c r="Y27" s="105">
        <v>0</v>
      </c>
      <c r="Z27" s="106">
        <v>0</v>
      </c>
      <c r="AA27" s="105">
        <v>10085.728087</v>
      </c>
      <c r="AB27" s="107">
        <v>0.62243877674742309</v>
      </c>
      <c r="AC27" s="105">
        <v>9238.1252370000002</v>
      </c>
      <c r="AD27" s="106">
        <v>0.52020830927920414</v>
      </c>
      <c r="AE27" s="105">
        <v>9189.6865589999998</v>
      </c>
      <c r="AF27" s="106">
        <v>0.5092407646051873</v>
      </c>
      <c r="AG27" s="108">
        <v>790.46404900000005</v>
      </c>
      <c r="AH27" s="106">
        <v>0.40335488939711339</v>
      </c>
      <c r="AI27" s="108">
        <v>706.62005399999998</v>
      </c>
      <c r="AJ27" s="107">
        <v>0.39601983380964334</v>
      </c>
      <c r="AK27" s="108">
        <v>658.181376</v>
      </c>
      <c r="AL27" s="106">
        <v>0.32395025158536411</v>
      </c>
      <c r="AM27" s="109"/>
    </row>
    <row r="28" spans="1:39" ht="20.100000000000001" customHeight="1">
      <c r="A28" s="93"/>
      <c r="B28" s="104" t="s">
        <v>37</v>
      </c>
      <c r="C28" s="105">
        <v>119325.244779</v>
      </c>
      <c r="D28" s="106">
        <v>0.8255688918289541</v>
      </c>
      <c r="E28" s="105">
        <v>150360.129449</v>
      </c>
      <c r="F28" s="106">
        <v>0.97705449445817327</v>
      </c>
      <c r="G28" s="105">
        <v>157334.59622599999</v>
      </c>
      <c r="H28" s="106">
        <v>1.0195968263858939</v>
      </c>
      <c r="I28" s="105">
        <v>80803.742853000003</v>
      </c>
      <c r="J28" s="106">
        <v>2.1264353412383139</v>
      </c>
      <c r="K28" s="105">
        <v>115015.018186</v>
      </c>
      <c r="L28" s="107">
        <v>2.8374271773368163</v>
      </c>
      <c r="M28" s="105">
        <v>119405.514186</v>
      </c>
      <c r="N28" s="106">
        <v>2.9678003599125162</v>
      </c>
      <c r="O28" s="105">
        <v>11447.082576000001</v>
      </c>
      <c r="P28" s="107">
        <v>0.15571734218519656</v>
      </c>
      <c r="Q28" s="105">
        <v>10522.092603999999</v>
      </c>
      <c r="R28" s="106">
        <v>0.13421615742201898</v>
      </c>
      <c r="S28" s="105">
        <v>10437.396816</v>
      </c>
      <c r="T28" s="106">
        <v>0.13281824345143806</v>
      </c>
      <c r="U28" s="105">
        <v>33093.763266999995</v>
      </c>
      <c r="V28" s="106">
        <v>0.38678072259131113</v>
      </c>
      <c r="W28" s="105">
        <v>33850.293636000002</v>
      </c>
      <c r="X28" s="107">
        <v>0.36894512658852435</v>
      </c>
      <c r="Y28" s="105">
        <v>34646.758133999996</v>
      </c>
      <c r="Z28" s="106">
        <v>0.37524861677982008</v>
      </c>
      <c r="AA28" s="105">
        <v>6353.0756179999998</v>
      </c>
      <c r="AB28" s="107">
        <v>0.39207884469429866</v>
      </c>
      <c r="AC28" s="105">
        <v>7380.864525</v>
      </c>
      <c r="AD28" s="106">
        <v>0.41562405326472696</v>
      </c>
      <c r="AE28" s="105">
        <v>7536.4163900000003</v>
      </c>
      <c r="AF28" s="106">
        <v>0.41762582653790653</v>
      </c>
      <c r="AG28" s="108">
        <v>1216.578008</v>
      </c>
      <c r="AH28" s="106">
        <v>0.62079064630528247</v>
      </c>
      <c r="AI28" s="108">
        <v>923.64025000000004</v>
      </c>
      <c r="AJ28" s="107">
        <v>0.51764715172504505</v>
      </c>
      <c r="AK28" s="108">
        <v>1079.1921150000001</v>
      </c>
      <c r="AL28" s="106">
        <v>0.53116750171185523</v>
      </c>
      <c r="AM28" s="109"/>
    </row>
    <row r="29" spans="1:39" ht="20.100000000000001" customHeight="1">
      <c r="A29" s="93"/>
      <c r="B29" s="104" t="s">
        <v>70</v>
      </c>
      <c r="C29" s="105">
        <v>137646.33997900001</v>
      </c>
      <c r="D29" s="106">
        <v>0.95232602766697483</v>
      </c>
      <c r="E29" s="105">
        <v>140368.102744</v>
      </c>
      <c r="F29" s="106">
        <v>0.91212534976641035</v>
      </c>
      <c r="G29" s="105">
        <v>142584.041853</v>
      </c>
      <c r="H29" s="106">
        <v>0.92400679859226087</v>
      </c>
      <c r="I29" s="105">
        <v>16754.998846999999</v>
      </c>
      <c r="J29" s="106">
        <v>0.44092538826430394</v>
      </c>
      <c r="K29" s="105">
        <v>19187.912936000001</v>
      </c>
      <c r="L29" s="107">
        <v>0.47336692633420108</v>
      </c>
      <c r="M29" s="105">
        <v>18477.710819</v>
      </c>
      <c r="N29" s="106">
        <v>0.45925983563510525</v>
      </c>
      <c r="O29" s="105">
        <v>95773.992228999996</v>
      </c>
      <c r="P29" s="107">
        <v>1.3028360214360304</v>
      </c>
      <c r="Q29" s="105">
        <v>100065.775679</v>
      </c>
      <c r="R29" s="106">
        <v>1.2764042673397007</v>
      </c>
      <c r="S29" s="105">
        <v>100285.573934</v>
      </c>
      <c r="T29" s="106">
        <v>1.2761566900488728</v>
      </c>
      <c r="U29" s="105">
        <v>119459.74604</v>
      </c>
      <c r="V29" s="106">
        <v>1.3961762680522813</v>
      </c>
      <c r="W29" s="105">
        <v>121383.01152500001</v>
      </c>
      <c r="X29" s="107">
        <v>1.322992084924183</v>
      </c>
      <c r="Y29" s="105">
        <v>123074.17771600001</v>
      </c>
      <c r="Z29" s="106">
        <v>1.3329794023043522</v>
      </c>
      <c r="AA29" s="105">
        <v>16401.590753</v>
      </c>
      <c r="AB29" s="107">
        <v>1.0122210312379967</v>
      </c>
      <c r="AC29" s="105">
        <v>17546.304577999999</v>
      </c>
      <c r="AD29" s="106">
        <v>0.98805041114418679</v>
      </c>
      <c r="AE29" s="105">
        <v>17700.943815999999</v>
      </c>
      <c r="AF29" s="106">
        <v>0.98088679142873703</v>
      </c>
      <c r="AG29" s="108">
        <v>737.53057899999999</v>
      </c>
      <c r="AH29" s="106">
        <v>0.37634420628727916</v>
      </c>
      <c r="AI29" s="108">
        <v>754.59143400000005</v>
      </c>
      <c r="AJ29" s="107">
        <v>0.422905028799056</v>
      </c>
      <c r="AK29" s="108">
        <v>908.87862299999995</v>
      </c>
      <c r="AL29" s="106">
        <v>0.44734091440078866</v>
      </c>
      <c r="AM29" s="109"/>
    </row>
    <row r="30" spans="1:39" ht="20.100000000000001" customHeight="1">
      <c r="A30" s="93"/>
      <c r="B30" s="104" t="s">
        <v>74</v>
      </c>
      <c r="C30" s="105">
        <v>90165.380726999996</v>
      </c>
      <c r="D30" s="106">
        <v>0.62382217263404593</v>
      </c>
      <c r="E30" s="105">
        <v>106211.81396100001</v>
      </c>
      <c r="F30" s="106">
        <v>0.69017452016991854</v>
      </c>
      <c r="G30" s="105">
        <v>107226.100191</v>
      </c>
      <c r="H30" s="106">
        <v>0.69487191045660701</v>
      </c>
      <c r="I30" s="105">
        <v>25641.698887999999</v>
      </c>
      <c r="J30" s="106">
        <v>0.67478823133265298</v>
      </c>
      <c r="K30" s="105">
        <v>36627.945297999999</v>
      </c>
      <c r="L30" s="107">
        <v>0.90361353741195194</v>
      </c>
      <c r="M30" s="105">
        <v>39069.777691000003</v>
      </c>
      <c r="N30" s="106">
        <v>0.97107157138850797</v>
      </c>
      <c r="O30" s="105">
        <v>57537.130160000001</v>
      </c>
      <c r="P30" s="107">
        <v>0.78269104166886116</v>
      </c>
      <c r="Q30" s="105">
        <v>60019.799621999999</v>
      </c>
      <c r="R30" s="106">
        <v>0.76559171047801078</v>
      </c>
      <c r="S30" s="105">
        <v>59826.378868</v>
      </c>
      <c r="T30" s="106">
        <v>0.76130424984198408</v>
      </c>
      <c r="U30" s="105">
        <v>60164.759358000003</v>
      </c>
      <c r="V30" s="106">
        <v>0.70317083346710929</v>
      </c>
      <c r="W30" s="105">
        <v>64188.549272999997</v>
      </c>
      <c r="X30" s="107">
        <v>0.69961143296773964</v>
      </c>
      <c r="Y30" s="105">
        <v>62064.545450999998</v>
      </c>
      <c r="Z30" s="106">
        <v>0.67220242486990855</v>
      </c>
      <c r="AA30" s="105">
        <v>9159.7590450000007</v>
      </c>
      <c r="AB30" s="107">
        <v>0.56529277471001338</v>
      </c>
      <c r="AC30" s="105">
        <v>10261.190138</v>
      </c>
      <c r="AD30" s="106">
        <v>0.57781814339365645</v>
      </c>
      <c r="AE30" s="105">
        <v>10310.74784</v>
      </c>
      <c r="AF30" s="106">
        <v>0.5713636781823217</v>
      </c>
      <c r="AG30" s="108">
        <v>500.52516600000001</v>
      </c>
      <c r="AH30" s="106">
        <v>0.25540601527394929</v>
      </c>
      <c r="AI30" s="108">
        <v>832.66417899999999</v>
      </c>
      <c r="AJ30" s="107">
        <v>0.46666030481328963</v>
      </c>
      <c r="AK30" s="108">
        <v>897.26404000000002</v>
      </c>
      <c r="AL30" s="106">
        <v>0.44162433349754981</v>
      </c>
      <c r="AM30" s="109"/>
    </row>
    <row r="31" spans="1:39" ht="20.100000000000001" customHeight="1">
      <c r="A31" s="93"/>
      <c r="B31" s="104" t="s">
        <v>31</v>
      </c>
      <c r="C31" s="105">
        <v>53718.552310999999</v>
      </c>
      <c r="D31" s="106">
        <v>0.37165954098132992</v>
      </c>
      <c r="E31" s="105">
        <v>73175.935345000005</v>
      </c>
      <c r="F31" s="106">
        <v>0.47550422294138606</v>
      </c>
      <c r="G31" s="105">
        <v>77892.407556999999</v>
      </c>
      <c r="H31" s="106">
        <v>0.50477678431636397</v>
      </c>
      <c r="I31" s="105">
        <v>8828.4680879999996</v>
      </c>
      <c r="J31" s="106">
        <v>0.23233040807862593</v>
      </c>
      <c r="K31" s="105">
        <v>12322.364928000001</v>
      </c>
      <c r="L31" s="107">
        <v>0.303993458308431</v>
      </c>
      <c r="M31" s="105">
        <v>12303.231872</v>
      </c>
      <c r="N31" s="106">
        <v>0.3057943866891355</v>
      </c>
      <c r="O31" s="105">
        <v>26881.577746999999</v>
      </c>
      <c r="P31" s="107">
        <v>0.36567639070620461</v>
      </c>
      <c r="Q31" s="105">
        <v>28375.64416</v>
      </c>
      <c r="R31" s="106">
        <v>0.36194985796665147</v>
      </c>
      <c r="S31" s="105">
        <v>29803.299266000002</v>
      </c>
      <c r="T31" s="106">
        <v>0.3792537475915061</v>
      </c>
      <c r="U31" s="105">
        <v>36900.619612999995</v>
      </c>
      <c r="V31" s="106">
        <v>0.43127305295663548</v>
      </c>
      <c r="W31" s="105">
        <v>42128.207198000004</v>
      </c>
      <c r="X31" s="107">
        <v>0.45916874177669231</v>
      </c>
      <c r="Y31" s="105">
        <v>48138.239093000004</v>
      </c>
      <c r="Z31" s="106">
        <v>0.52137078926694469</v>
      </c>
      <c r="AA31" s="105">
        <v>6369.3209809999998</v>
      </c>
      <c r="AB31" s="107">
        <v>0.39308142415968911</v>
      </c>
      <c r="AC31" s="105">
        <v>6901.9275379999999</v>
      </c>
      <c r="AD31" s="106">
        <v>0.38865462019613445</v>
      </c>
      <c r="AE31" s="105">
        <v>6901.3678309999996</v>
      </c>
      <c r="AF31" s="106">
        <v>0.38243500564642952</v>
      </c>
      <c r="AG31" s="108">
        <v>414.68730299999999</v>
      </c>
      <c r="AH31" s="106">
        <v>0.21160500777683341</v>
      </c>
      <c r="AI31" s="108">
        <v>358.52182399999998</v>
      </c>
      <c r="AJ31" s="107">
        <v>0.20093082888588695</v>
      </c>
      <c r="AK31" s="108">
        <v>379.97301399999998</v>
      </c>
      <c r="AL31" s="106">
        <v>0.18701889474452263</v>
      </c>
      <c r="AM31" s="109"/>
    </row>
    <row r="32" spans="1:39" ht="20.100000000000001" customHeight="1">
      <c r="A32" s="93"/>
      <c r="B32" s="104" t="s">
        <v>46</v>
      </c>
      <c r="C32" s="105">
        <v>61297.381637999999</v>
      </c>
      <c r="D32" s="106">
        <v>0.42409476322152184</v>
      </c>
      <c r="E32" s="105">
        <v>73508.827636000002</v>
      </c>
      <c r="F32" s="106">
        <v>0.47766738887030569</v>
      </c>
      <c r="G32" s="105">
        <v>75334.731719000003</v>
      </c>
      <c r="H32" s="106">
        <v>0.48820192900861742</v>
      </c>
      <c r="I32" s="105">
        <v>24288.133325999999</v>
      </c>
      <c r="J32" s="106">
        <v>0.639167732255573</v>
      </c>
      <c r="K32" s="105">
        <v>27921.421186</v>
      </c>
      <c r="L32" s="107">
        <v>0.68882308199876352</v>
      </c>
      <c r="M32" s="105">
        <v>29403.285573000001</v>
      </c>
      <c r="N32" s="106">
        <v>0.73081282804267067</v>
      </c>
      <c r="O32" s="105">
        <v>22066.521217000001</v>
      </c>
      <c r="P32" s="107">
        <v>0.30017605030549127</v>
      </c>
      <c r="Q32" s="105">
        <v>29730.698555999999</v>
      </c>
      <c r="R32" s="106">
        <v>0.3792344610369377</v>
      </c>
      <c r="S32" s="105">
        <v>30139.469685</v>
      </c>
      <c r="T32" s="106">
        <v>0.38353159247361962</v>
      </c>
      <c r="U32" s="105">
        <v>37505.362836</v>
      </c>
      <c r="V32" s="106">
        <v>0.43834094121361661</v>
      </c>
      <c r="W32" s="105">
        <v>47707.007401999996</v>
      </c>
      <c r="X32" s="107">
        <v>0.51997386121258038</v>
      </c>
      <c r="Y32" s="105">
        <v>46987.617406000005</v>
      </c>
      <c r="Z32" s="106">
        <v>0.50890875184301898</v>
      </c>
      <c r="AA32" s="105">
        <v>6707.8666350000003</v>
      </c>
      <c r="AB32" s="107">
        <v>0.4139747043404754</v>
      </c>
      <c r="AC32" s="105">
        <v>7777.4309780000003</v>
      </c>
      <c r="AD32" s="106">
        <v>0.43795511706171159</v>
      </c>
      <c r="AE32" s="105">
        <v>7915.6394840000003</v>
      </c>
      <c r="AF32" s="106">
        <v>0.43864023841198457</v>
      </c>
      <c r="AG32" s="108">
        <v>1030.043118</v>
      </c>
      <c r="AH32" s="106">
        <v>0.52560635548290158</v>
      </c>
      <c r="AI32" s="108">
        <v>721.88065300000005</v>
      </c>
      <c r="AJ32" s="107">
        <v>0.4045725204275859</v>
      </c>
      <c r="AK32" s="108">
        <v>860.089159</v>
      </c>
      <c r="AL32" s="106">
        <v>0.42332723106995701</v>
      </c>
      <c r="AM32" s="109"/>
    </row>
    <row r="33" spans="1:39" ht="20.100000000000001" customHeight="1">
      <c r="A33" s="93"/>
      <c r="B33" s="104" t="s">
        <v>51</v>
      </c>
      <c r="C33" s="105">
        <v>131643.42754900001</v>
      </c>
      <c r="D33" s="106">
        <v>0.91079401345020194</v>
      </c>
      <c r="E33" s="105">
        <v>99168.753312000001</v>
      </c>
      <c r="F33" s="106">
        <v>0.64440803880903996</v>
      </c>
      <c r="G33" s="105">
        <v>68658.223983999997</v>
      </c>
      <c r="H33" s="106">
        <v>0.44493524602067108</v>
      </c>
      <c r="I33" s="105">
        <v>59870.245085000002</v>
      </c>
      <c r="J33" s="106">
        <v>1.5755483662303746</v>
      </c>
      <c r="K33" s="105">
        <v>47507.747254000002</v>
      </c>
      <c r="L33" s="107">
        <v>1.1720188834344449</v>
      </c>
      <c r="M33" s="105">
        <v>46196.813992000003</v>
      </c>
      <c r="N33" s="106">
        <v>1.1482126443398721</v>
      </c>
      <c r="O33" s="105">
        <v>13393.746244</v>
      </c>
      <c r="P33" s="107">
        <v>0.1821982634589705</v>
      </c>
      <c r="Q33" s="105">
        <v>16743.919237999999</v>
      </c>
      <c r="R33" s="106">
        <v>0.21357961623096355</v>
      </c>
      <c r="S33" s="105">
        <v>6940.8553949999996</v>
      </c>
      <c r="T33" s="106">
        <v>8.8323960261926029E-2</v>
      </c>
      <c r="U33" s="105">
        <v>52643.466597000006</v>
      </c>
      <c r="V33" s="106">
        <v>0.61526632331968756</v>
      </c>
      <c r="W33" s="105">
        <v>28369.049625</v>
      </c>
      <c r="X33" s="107">
        <v>0.30920330315718253</v>
      </c>
      <c r="Y33" s="105">
        <v>11931.171426000001</v>
      </c>
      <c r="Z33" s="106">
        <v>0.12922292922337905</v>
      </c>
      <c r="AA33" s="105">
        <v>5295.9283379999997</v>
      </c>
      <c r="AB33" s="107">
        <v>0.32683720282877915</v>
      </c>
      <c r="AC33" s="105">
        <v>6057.3117050000001</v>
      </c>
      <c r="AD33" s="106">
        <v>0.34109343616762478</v>
      </c>
      <c r="AE33" s="105">
        <v>5176.2849900000001</v>
      </c>
      <c r="AF33" s="106">
        <v>0.28684061302835068</v>
      </c>
      <c r="AG33" s="108">
        <v>255.49770899999999</v>
      </c>
      <c r="AH33" s="106">
        <v>0.13037436716481315</v>
      </c>
      <c r="AI33" s="108">
        <v>343.13725699999998</v>
      </c>
      <c r="AJ33" s="107">
        <v>0.19230866534540339</v>
      </c>
      <c r="AK33" s="108">
        <v>-533.02978399999995</v>
      </c>
      <c r="AL33" s="106">
        <v>-0.26235189709970197</v>
      </c>
      <c r="AM33" s="109"/>
    </row>
    <row r="34" spans="1:39" ht="20.100000000000001" customHeight="1">
      <c r="A34" s="93"/>
      <c r="B34" s="104" t="s">
        <v>52</v>
      </c>
      <c r="C34" s="105">
        <v>54721.118035</v>
      </c>
      <c r="D34" s="106">
        <v>0.37859593633741168</v>
      </c>
      <c r="E34" s="105">
        <v>65277.491666000002</v>
      </c>
      <c r="F34" s="106">
        <v>0.42417938088337703</v>
      </c>
      <c r="G34" s="105">
        <v>66815.164986000003</v>
      </c>
      <c r="H34" s="106">
        <v>0.43299141961326448</v>
      </c>
      <c r="I34" s="105">
        <v>0</v>
      </c>
      <c r="J34" s="106">
        <v>0</v>
      </c>
      <c r="K34" s="105">
        <v>0</v>
      </c>
      <c r="L34" s="107">
        <v>0</v>
      </c>
      <c r="M34" s="105">
        <v>0</v>
      </c>
      <c r="N34" s="106">
        <v>0</v>
      </c>
      <c r="O34" s="105">
        <v>48082.232451999997</v>
      </c>
      <c r="P34" s="107">
        <v>0.65407385629016224</v>
      </c>
      <c r="Q34" s="105">
        <v>58883.972262000003</v>
      </c>
      <c r="R34" s="106">
        <v>0.75110349130989185</v>
      </c>
      <c r="S34" s="105">
        <v>59110.491326000003</v>
      </c>
      <c r="T34" s="106">
        <v>0.75219441838559553</v>
      </c>
      <c r="U34" s="105">
        <v>34501.726582000003</v>
      </c>
      <c r="V34" s="106">
        <v>0.40323618170498626</v>
      </c>
      <c r="W34" s="105">
        <v>41025.303769999999</v>
      </c>
      <c r="X34" s="107">
        <v>0.44714784620532788</v>
      </c>
      <c r="Y34" s="105">
        <v>41956.622742</v>
      </c>
      <c r="Z34" s="106">
        <v>0.45441956178976473</v>
      </c>
      <c r="AA34" s="105">
        <v>14929.703294000001</v>
      </c>
      <c r="AB34" s="107">
        <v>0.92138377867804344</v>
      </c>
      <c r="AC34" s="105">
        <v>18069.247367</v>
      </c>
      <c r="AD34" s="106">
        <v>1.0174978560679564</v>
      </c>
      <c r="AE34" s="105">
        <v>18575.349177</v>
      </c>
      <c r="AF34" s="106">
        <v>1.029341420621114</v>
      </c>
      <c r="AG34" s="108">
        <v>3132.3636769999998</v>
      </c>
      <c r="AH34" s="106">
        <v>1.5983702308615306</v>
      </c>
      <c r="AI34" s="108">
        <v>3331.8194659999999</v>
      </c>
      <c r="AJ34" s="107">
        <v>1.8672928736452967</v>
      </c>
      <c r="AK34" s="108">
        <v>3837.921276</v>
      </c>
      <c r="AL34" s="106">
        <v>1.8889862403597115</v>
      </c>
      <c r="AM34" s="109"/>
    </row>
    <row r="35" spans="1:39" ht="20.100000000000001" customHeight="1">
      <c r="A35" s="93"/>
      <c r="B35" s="104" t="s">
        <v>49</v>
      </c>
      <c r="C35" s="105">
        <v>61364.413916999998</v>
      </c>
      <c r="D35" s="106">
        <v>0.42455853569811125</v>
      </c>
      <c r="E35" s="105">
        <v>63277.845077999998</v>
      </c>
      <c r="F35" s="106">
        <v>0.41118548620336459</v>
      </c>
      <c r="G35" s="105">
        <v>62383.195505999996</v>
      </c>
      <c r="H35" s="106">
        <v>0.40427032377776129</v>
      </c>
      <c r="I35" s="105">
        <v>58923.852111</v>
      </c>
      <c r="J35" s="106">
        <v>1.5506430413585512</v>
      </c>
      <c r="K35" s="105">
        <v>61534.442274000001</v>
      </c>
      <c r="L35" s="107">
        <v>1.5180582640794982</v>
      </c>
      <c r="M35" s="105">
        <v>60626.776962999997</v>
      </c>
      <c r="N35" s="106">
        <v>1.5068665104598944</v>
      </c>
      <c r="O35" s="105">
        <v>273.04479500000002</v>
      </c>
      <c r="P35" s="107">
        <v>3.7142922218491598E-3</v>
      </c>
      <c r="Q35" s="105">
        <v>244.16607500000001</v>
      </c>
      <c r="R35" s="106">
        <v>3.1144976187396892E-3</v>
      </c>
      <c r="S35" s="105">
        <v>244.07476700000001</v>
      </c>
      <c r="T35" s="106">
        <v>3.1059068075350465E-3</v>
      </c>
      <c r="U35" s="105">
        <v>22.197168999999999</v>
      </c>
      <c r="V35" s="106">
        <v>2.5942764490197965E-4</v>
      </c>
      <c r="W35" s="105">
        <v>21.262708</v>
      </c>
      <c r="X35" s="107">
        <v>2.3174902348060771E-4</v>
      </c>
      <c r="Y35" s="105">
        <v>21.030542000000001</v>
      </c>
      <c r="Z35" s="106">
        <v>2.2777547512837997E-4</v>
      </c>
      <c r="AA35" s="105">
        <v>1040.6880000000001</v>
      </c>
      <c r="AB35" s="107">
        <v>6.4225860553454597E-2</v>
      </c>
      <c r="AC35" s="105">
        <v>1171.9606409999999</v>
      </c>
      <c r="AD35" s="106">
        <v>6.599430598262436E-2</v>
      </c>
      <c r="AE35" s="105">
        <v>1181.9656</v>
      </c>
      <c r="AF35" s="106">
        <v>6.5497888531524287E-2</v>
      </c>
      <c r="AG35" s="108">
        <v>35.561231999999997</v>
      </c>
      <c r="AH35" s="106">
        <v>1.8146045754175832E-2</v>
      </c>
      <c r="AI35" s="108">
        <v>67.242011000000005</v>
      </c>
      <c r="AJ35" s="107">
        <v>3.7685273536329909E-2</v>
      </c>
      <c r="AK35" s="108">
        <v>77.246969000000007</v>
      </c>
      <c r="AL35" s="106">
        <v>3.8020180993022845E-2</v>
      </c>
      <c r="AM35" s="109"/>
    </row>
    <row r="36" spans="1:39" ht="20.100000000000001" customHeight="1">
      <c r="A36" s="93"/>
      <c r="B36" s="104" t="s">
        <v>40</v>
      </c>
      <c r="C36" s="105">
        <v>46085.41949475</v>
      </c>
      <c r="D36" s="106">
        <v>0.31884861222969857</v>
      </c>
      <c r="E36" s="105">
        <v>53323.796476699994</v>
      </c>
      <c r="F36" s="106">
        <v>0.34650312685986545</v>
      </c>
      <c r="G36" s="105">
        <v>53979.926771230006</v>
      </c>
      <c r="H36" s="106">
        <v>0.34981347615009745</v>
      </c>
      <c r="I36" s="105">
        <v>1162.1997394699999</v>
      </c>
      <c r="J36" s="106">
        <v>3.0584506513304605E-2</v>
      </c>
      <c r="K36" s="105">
        <v>1832.61810397</v>
      </c>
      <c r="L36" s="107">
        <v>4.521079504134614E-2</v>
      </c>
      <c r="M36" s="105">
        <v>2363.7896564499997</v>
      </c>
      <c r="N36" s="106">
        <v>5.8751522833711087E-2</v>
      </c>
      <c r="O36" s="105">
        <v>35826.643181879997</v>
      </c>
      <c r="P36" s="107">
        <v>0.4873582084046762</v>
      </c>
      <c r="Q36" s="105">
        <v>43235.348847589994</v>
      </c>
      <c r="R36" s="106">
        <v>0.55149508805102754</v>
      </c>
      <c r="S36" s="105">
        <v>43738.995001940006</v>
      </c>
      <c r="T36" s="106">
        <v>0.55658863880536591</v>
      </c>
      <c r="U36" s="105">
        <v>39355.024865109997</v>
      </c>
      <c r="V36" s="106">
        <v>0.45995871887150724</v>
      </c>
      <c r="W36" s="105">
        <v>46300.56786173</v>
      </c>
      <c r="X36" s="107">
        <v>0.50464462892278517</v>
      </c>
      <c r="Y36" s="105">
        <v>46782.148895139995</v>
      </c>
      <c r="Z36" s="106">
        <v>0.50668338419985215</v>
      </c>
      <c r="AA36" s="105">
        <v>4086.0336312899999</v>
      </c>
      <c r="AB36" s="107">
        <v>0.252168782785962</v>
      </c>
      <c r="AC36" s="105">
        <v>4861.3965113300001</v>
      </c>
      <c r="AD36" s="106">
        <v>0.27375022474971894</v>
      </c>
      <c r="AE36" s="105">
        <v>4915.28343554</v>
      </c>
      <c r="AF36" s="106">
        <v>0.27237737423309666</v>
      </c>
      <c r="AG36" s="108">
        <v>535.15645519999998</v>
      </c>
      <c r="AH36" s="106">
        <v>0.27307753346964331</v>
      </c>
      <c r="AI36" s="108">
        <v>600.52338552000003</v>
      </c>
      <c r="AJ36" s="107">
        <v>0.33655876306679916</v>
      </c>
      <c r="AK36" s="108">
        <v>703.96544502999996</v>
      </c>
      <c r="AL36" s="106">
        <v>0.34648470974795753</v>
      </c>
      <c r="AM36" s="109"/>
    </row>
    <row r="37" spans="1:39" ht="20.100000000000001" customHeight="1">
      <c r="A37" s="93"/>
      <c r="B37" s="104" t="s">
        <v>67</v>
      </c>
      <c r="C37" s="105">
        <v>47939.424739000002</v>
      </c>
      <c r="D37" s="106">
        <v>0.3316758145352573</v>
      </c>
      <c r="E37" s="105">
        <v>40442.347176000003</v>
      </c>
      <c r="F37" s="106">
        <v>0.2627982379341548</v>
      </c>
      <c r="G37" s="105">
        <v>40467.075251000002</v>
      </c>
      <c r="H37" s="106">
        <v>0.26224430283452432</v>
      </c>
      <c r="I37" s="105">
        <v>6023.3936450000001</v>
      </c>
      <c r="J37" s="106">
        <v>0.1585119286394879</v>
      </c>
      <c r="K37" s="105">
        <v>8516.9554879999996</v>
      </c>
      <c r="L37" s="107">
        <v>0.21011378645124393</v>
      </c>
      <c r="M37" s="105">
        <v>8557.3172059999997</v>
      </c>
      <c r="N37" s="106">
        <v>0.21269042101600055</v>
      </c>
      <c r="O37" s="105">
        <v>14809.127479000001</v>
      </c>
      <c r="P37" s="107">
        <v>0.20145202550966904</v>
      </c>
      <c r="Q37" s="105">
        <v>6866.0949149999997</v>
      </c>
      <c r="R37" s="106">
        <v>8.758152115443632E-2</v>
      </c>
      <c r="S37" s="105">
        <v>7477.1335060000001</v>
      </c>
      <c r="T37" s="106">
        <v>9.5148220943026815E-2</v>
      </c>
      <c r="U37" s="105">
        <v>28658.787412999998</v>
      </c>
      <c r="V37" s="106">
        <v>0.33494729549975888</v>
      </c>
      <c r="W37" s="105">
        <v>28621.285908000002</v>
      </c>
      <c r="X37" s="107">
        <v>0.31195250670508567</v>
      </c>
      <c r="Y37" s="105">
        <v>28967.286203</v>
      </c>
      <c r="Z37" s="106">
        <v>0.31373596448765279</v>
      </c>
      <c r="AA37" s="105">
        <v>8666.1370779999997</v>
      </c>
      <c r="AB37" s="107">
        <v>0.53482898958069125</v>
      </c>
      <c r="AC37" s="105">
        <v>9537.3382600000004</v>
      </c>
      <c r="AD37" s="106">
        <v>0.53705730156020681</v>
      </c>
      <c r="AE37" s="105">
        <v>9638.6999099999994</v>
      </c>
      <c r="AF37" s="106">
        <v>0.53412256016079751</v>
      </c>
      <c r="AG37" s="108">
        <v>832.75230699999997</v>
      </c>
      <c r="AH37" s="106">
        <v>0.42493357554984257</v>
      </c>
      <c r="AI37" s="108">
        <v>797.03461000000004</v>
      </c>
      <c r="AJ37" s="107">
        <v>0.44669198391124909</v>
      </c>
      <c r="AK37" s="108">
        <v>898.030936</v>
      </c>
      <c r="AL37" s="106">
        <v>0.4420017919933365</v>
      </c>
      <c r="AM37" s="109"/>
    </row>
    <row r="38" spans="1:39" ht="20.100000000000001" customHeight="1">
      <c r="A38" s="93"/>
      <c r="B38" s="104" t="s">
        <v>53</v>
      </c>
      <c r="C38" s="105">
        <v>28274.589575999998</v>
      </c>
      <c r="D38" s="106">
        <v>0.19562182023099337</v>
      </c>
      <c r="E38" s="105">
        <v>36548.259160000001</v>
      </c>
      <c r="F38" s="106">
        <v>0.23749408176063258</v>
      </c>
      <c r="G38" s="105">
        <v>37114.648095999997</v>
      </c>
      <c r="H38" s="106">
        <v>0.24051911225394787</v>
      </c>
      <c r="I38" s="105">
        <v>929.05095600000004</v>
      </c>
      <c r="J38" s="106">
        <v>2.4448951458147648E-2</v>
      </c>
      <c r="K38" s="105">
        <v>1480.4663840000001</v>
      </c>
      <c r="L38" s="107">
        <v>3.6523191660952047E-2</v>
      </c>
      <c r="M38" s="105">
        <v>615.55803900000001</v>
      </c>
      <c r="N38" s="106">
        <v>1.5299572906201988E-2</v>
      </c>
      <c r="O38" s="105">
        <v>23248.393274999999</v>
      </c>
      <c r="P38" s="107">
        <v>0.31625333239486508</v>
      </c>
      <c r="Q38" s="105">
        <v>30750.111315999999</v>
      </c>
      <c r="R38" s="106">
        <v>0.39223773601497414</v>
      </c>
      <c r="S38" s="105">
        <v>31460.825303000001</v>
      </c>
      <c r="T38" s="106">
        <v>0.40034614261972667</v>
      </c>
      <c r="U38" s="105">
        <v>17297.573482</v>
      </c>
      <c r="V38" s="106">
        <v>0.20216401248979973</v>
      </c>
      <c r="W38" s="105">
        <v>20881.434848000001</v>
      </c>
      <c r="X38" s="107">
        <v>0.22759340601855288</v>
      </c>
      <c r="Y38" s="105">
        <v>21062.608577999999</v>
      </c>
      <c r="Z38" s="106">
        <v>0.22812277859015906</v>
      </c>
      <c r="AA38" s="105">
        <v>4068.9078709999999</v>
      </c>
      <c r="AB38" s="107">
        <v>0.25111186977047856</v>
      </c>
      <c r="AC38" s="105">
        <v>4842.6098689999999</v>
      </c>
      <c r="AD38" s="106">
        <v>0.2726923296473252</v>
      </c>
      <c r="AE38" s="105">
        <v>4960.6936939999996</v>
      </c>
      <c r="AF38" s="106">
        <v>0.27489375546009748</v>
      </c>
      <c r="AG38" s="108">
        <v>351.54662000000002</v>
      </c>
      <c r="AH38" s="106">
        <v>0.17938582811883078</v>
      </c>
      <c r="AI38" s="108">
        <v>567.76820699999996</v>
      </c>
      <c r="AJ38" s="107">
        <v>0.31820137244298929</v>
      </c>
      <c r="AK38" s="108">
        <v>690.30362400000001</v>
      </c>
      <c r="AL38" s="106">
        <v>0.33976049888274046</v>
      </c>
      <c r="AM38" s="109"/>
    </row>
    <row r="39" spans="1:39" ht="20.100000000000001" customHeight="1">
      <c r="A39" s="93"/>
      <c r="B39" s="104" t="s">
        <v>61</v>
      </c>
      <c r="C39" s="105">
        <v>88422.513068</v>
      </c>
      <c r="D39" s="106">
        <v>0.61176389171863665</v>
      </c>
      <c r="E39" s="105">
        <v>56634.146432000001</v>
      </c>
      <c r="F39" s="106">
        <v>0.36801409731398671</v>
      </c>
      <c r="G39" s="105">
        <v>32202.599260999999</v>
      </c>
      <c r="H39" s="106">
        <v>0.20868689274626601</v>
      </c>
      <c r="I39" s="105">
        <v>31887.305133999998</v>
      </c>
      <c r="J39" s="106">
        <v>0.83914791790204901</v>
      </c>
      <c r="K39" s="105">
        <v>21735.400297</v>
      </c>
      <c r="L39" s="107">
        <v>0.53621358745748127</v>
      </c>
      <c r="M39" s="105">
        <v>10838.547923</v>
      </c>
      <c r="N39" s="106">
        <v>0.26938995779292002</v>
      </c>
      <c r="O39" s="105">
        <v>20818.492421999999</v>
      </c>
      <c r="P39" s="107">
        <v>0.28319882264615326</v>
      </c>
      <c r="Q39" s="105">
        <v>18997.184223</v>
      </c>
      <c r="R39" s="106">
        <v>0.24232148149693888</v>
      </c>
      <c r="S39" s="105">
        <v>13701.469043999999</v>
      </c>
      <c r="T39" s="106">
        <v>0.17435430339667313</v>
      </c>
      <c r="U39" s="105">
        <v>40658.402935000006</v>
      </c>
      <c r="V39" s="106">
        <v>0.47519184626214223</v>
      </c>
      <c r="W39" s="105">
        <v>23960.391586999998</v>
      </c>
      <c r="X39" s="107">
        <v>0.26115193570359047</v>
      </c>
      <c r="Y39" s="105">
        <v>18720.003992000002</v>
      </c>
      <c r="Z39" s="106">
        <v>0.20275073289518503</v>
      </c>
      <c r="AA39" s="105">
        <v>9919.4200299999993</v>
      </c>
      <c r="AB39" s="107">
        <v>0.61217510686961352</v>
      </c>
      <c r="AC39" s="105">
        <v>11498.794077</v>
      </c>
      <c r="AD39" s="106">
        <v>0.64750889082863561</v>
      </c>
      <c r="AE39" s="105">
        <v>11335.531566</v>
      </c>
      <c r="AF39" s="106">
        <v>0.62815143093457448</v>
      </c>
      <c r="AG39" s="108">
        <v>1794.2253700000001</v>
      </c>
      <c r="AH39" s="106">
        <v>0.91555027276116496</v>
      </c>
      <c r="AI39" s="108">
        <v>1114.0283870000001</v>
      </c>
      <c r="AJ39" s="107">
        <v>0.624348734771353</v>
      </c>
      <c r="AK39" s="108">
        <v>952.45440799999994</v>
      </c>
      <c r="AL39" s="106">
        <v>0.4687884773804189</v>
      </c>
      <c r="AM39" s="109"/>
    </row>
    <row r="40" spans="1:39" ht="20.100000000000001" customHeight="1">
      <c r="A40" s="93"/>
      <c r="B40" s="104" t="s">
        <v>33</v>
      </c>
      <c r="C40" s="105">
        <v>9913.9855039899994</v>
      </c>
      <c r="D40" s="106">
        <v>6.8591336571703868E-2</v>
      </c>
      <c r="E40" s="105">
        <v>21317.241299549998</v>
      </c>
      <c r="F40" s="106">
        <v>0.13852147173256665</v>
      </c>
      <c r="G40" s="105">
        <v>28842.894848280001</v>
      </c>
      <c r="H40" s="106">
        <v>0.18691454236070018</v>
      </c>
      <c r="I40" s="105">
        <v>2657.5100081599999</v>
      </c>
      <c r="J40" s="106">
        <v>6.9935166386121655E-2</v>
      </c>
      <c r="K40" s="105">
        <v>5492.7027352299992</v>
      </c>
      <c r="L40" s="107">
        <v>0.13550529542820122</v>
      </c>
      <c r="M40" s="105">
        <v>5959.03477595</v>
      </c>
      <c r="N40" s="106">
        <v>0.14811062682789536</v>
      </c>
      <c r="O40" s="105">
        <v>4417.2962963400005</v>
      </c>
      <c r="P40" s="107">
        <v>6.0089514891132657E-2</v>
      </c>
      <c r="Q40" s="105">
        <v>9513.442689219999</v>
      </c>
      <c r="R40" s="106">
        <v>0.12135016955812633</v>
      </c>
      <c r="S40" s="105">
        <v>10101.26931166</v>
      </c>
      <c r="T40" s="106">
        <v>0.12854094466811333</v>
      </c>
      <c r="U40" s="105">
        <v>8078.86726</v>
      </c>
      <c r="V40" s="106">
        <v>9.4421117699176368E-2</v>
      </c>
      <c r="W40" s="105">
        <v>18810.475677959999</v>
      </c>
      <c r="X40" s="107">
        <v>0.20502136273389784</v>
      </c>
      <c r="Y40" s="105">
        <v>24515.15924248</v>
      </c>
      <c r="Z40" s="106">
        <v>0.26551631642702206</v>
      </c>
      <c r="AA40" s="105">
        <v>1130.5747151400001</v>
      </c>
      <c r="AB40" s="107">
        <v>6.977320195855366E-2</v>
      </c>
      <c r="AC40" s="105">
        <v>1840.5135365899998</v>
      </c>
      <c r="AD40" s="106">
        <v>0.10364120538659161</v>
      </c>
      <c r="AE40" s="105">
        <v>1895.63538154</v>
      </c>
      <c r="AF40" s="106">
        <v>0.10504545556699824</v>
      </c>
      <c r="AG40" s="108">
        <v>-161.36130555000003</v>
      </c>
      <c r="AH40" s="106">
        <v>-8.2338813049667323E-2</v>
      </c>
      <c r="AI40" s="108">
        <v>171.27837802000002</v>
      </c>
      <c r="AJ40" s="107">
        <v>9.5991663999201587E-2</v>
      </c>
      <c r="AK40" s="108">
        <v>226.40022296999999</v>
      </c>
      <c r="AL40" s="106">
        <v>0.11143191202984454</v>
      </c>
      <c r="AM40" s="109"/>
    </row>
    <row r="41" spans="1:39" ht="20.100000000000001" customHeight="1">
      <c r="A41" s="93"/>
      <c r="B41" s="104" t="s">
        <v>43</v>
      </c>
      <c r="C41" s="105">
        <v>11502.330664999999</v>
      </c>
      <c r="D41" s="106">
        <v>7.9580531329657395E-2</v>
      </c>
      <c r="E41" s="105">
        <v>19315.866894999999</v>
      </c>
      <c r="F41" s="106">
        <v>0.12551634953544599</v>
      </c>
      <c r="G41" s="105">
        <v>19672.837765</v>
      </c>
      <c r="H41" s="106">
        <v>0.12748857169586619</v>
      </c>
      <c r="I41" s="105">
        <v>0</v>
      </c>
      <c r="J41" s="106">
        <v>0</v>
      </c>
      <c r="K41" s="105">
        <v>0</v>
      </c>
      <c r="L41" s="107">
        <v>0</v>
      </c>
      <c r="M41" s="105">
        <v>0</v>
      </c>
      <c r="N41" s="106">
        <v>0</v>
      </c>
      <c r="O41" s="105">
        <v>7487.3346590000001</v>
      </c>
      <c r="P41" s="107">
        <v>0.10185196493602937</v>
      </c>
      <c r="Q41" s="105">
        <v>12586.945581</v>
      </c>
      <c r="R41" s="106">
        <v>0.16055470457650822</v>
      </c>
      <c r="S41" s="105">
        <v>12973.416789000001</v>
      </c>
      <c r="T41" s="106">
        <v>0.16508967320634405</v>
      </c>
      <c r="U41" s="105">
        <v>9861.2780289999992</v>
      </c>
      <c r="V41" s="106">
        <v>0.11525290161043085</v>
      </c>
      <c r="W41" s="105">
        <v>16301.565533000001</v>
      </c>
      <c r="X41" s="107">
        <v>0.17767595235178335</v>
      </c>
      <c r="Y41" s="105">
        <v>16499.627350999999</v>
      </c>
      <c r="Z41" s="106">
        <v>0.17870250131048634</v>
      </c>
      <c r="AA41" s="105">
        <v>1321.8742110000001</v>
      </c>
      <c r="AB41" s="107">
        <v>8.1579213697951555E-2</v>
      </c>
      <c r="AC41" s="105">
        <v>2053.6630100000002</v>
      </c>
      <c r="AD41" s="106">
        <v>0.11564387089953251</v>
      </c>
      <c r="AE41" s="105">
        <v>2160.6730619999998</v>
      </c>
      <c r="AF41" s="106">
        <v>0.11973235377403812</v>
      </c>
      <c r="AG41" s="108">
        <v>39.593181999999999</v>
      </c>
      <c r="AH41" s="106">
        <v>2.0203453359698309E-2</v>
      </c>
      <c r="AI41" s="108">
        <v>90.293366000000006</v>
      </c>
      <c r="AJ41" s="107">
        <v>5.0604230088031596E-2</v>
      </c>
      <c r="AK41" s="108">
        <v>150.30341799999999</v>
      </c>
      <c r="AL41" s="106">
        <v>7.3977830201078412E-2</v>
      </c>
      <c r="AM41" s="109"/>
    </row>
    <row r="42" spans="1:39" ht="20.100000000000001" customHeight="1">
      <c r="A42" s="93"/>
      <c r="B42" s="104" t="s">
        <v>50</v>
      </c>
      <c r="C42" s="105">
        <v>21309.900325999999</v>
      </c>
      <c r="D42" s="106">
        <v>0.14743561456508686</v>
      </c>
      <c r="E42" s="105">
        <v>22463.422042999999</v>
      </c>
      <c r="F42" s="106">
        <v>0.14596946376977143</v>
      </c>
      <c r="G42" s="105">
        <v>19439.696349000002</v>
      </c>
      <c r="H42" s="106">
        <v>0.12597771360391002</v>
      </c>
      <c r="I42" s="105">
        <v>3722.4260960000001</v>
      </c>
      <c r="J42" s="106">
        <v>9.795955145397435E-2</v>
      </c>
      <c r="K42" s="105">
        <v>6344.0318669999997</v>
      </c>
      <c r="L42" s="107">
        <v>0.15650763454391842</v>
      </c>
      <c r="M42" s="105">
        <v>5580.6171320000003</v>
      </c>
      <c r="N42" s="106">
        <v>0.13870513138182547</v>
      </c>
      <c r="O42" s="105">
        <v>0</v>
      </c>
      <c r="P42" s="107">
        <v>0</v>
      </c>
      <c r="Q42" s="105">
        <v>0</v>
      </c>
      <c r="R42" s="106">
        <v>0</v>
      </c>
      <c r="S42" s="105">
        <v>0</v>
      </c>
      <c r="T42" s="106">
        <v>0</v>
      </c>
      <c r="U42" s="105">
        <v>0</v>
      </c>
      <c r="V42" s="106">
        <v>0</v>
      </c>
      <c r="W42" s="105">
        <v>0</v>
      </c>
      <c r="X42" s="107">
        <v>0</v>
      </c>
      <c r="Y42" s="105">
        <v>0</v>
      </c>
      <c r="Z42" s="106">
        <v>0</v>
      </c>
      <c r="AA42" s="105">
        <v>4997.1188819999998</v>
      </c>
      <c r="AB42" s="107">
        <v>0.30839623449522519</v>
      </c>
      <c r="AC42" s="105">
        <v>5496.0975539999999</v>
      </c>
      <c r="AD42" s="106">
        <v>0.30949089158791071</v>
      </c>
      <c r="AE42" s="105">
        <v>5538.5132000000003</v>
      </c>
      <c r="AF42" s="106">
        <v>0.30691326397652846</v>
      </c>
      <c r="AG42" s="108">
        <v>265.86049600000001</v>
      </c>
      <c r="AH42" s="106">
        <v>0.13566224940249205</v>
      </c>
      <c r="AI42" s="108">
        <v>153.57431299999999</v>
      </c>
      <c r="AJ42" s="107">
        <v>8.6069555438473513E-2</v>
      </c>
      <c r="AK42" s="108">
        <v>153.254423</v>
      </c>
      <c r="AL42" s="106">
        <v>7.5430285173276934E-2</v>
      </c>
      <c r="AM42" s="109"/>
    </row>
    <row r="43" spans="1:39" ht="20.100000000000001" customHeight="1">
      <c r="A43" s="93"/>
      <c r="B43" s="104" t="s">
        <v>60</v>
      </c>
      <c r="C43" s="105">
        <v>14411.13756927</v>
      </c>
      <c r="D43" s="106">
        <v>9.9705530837935957E-2</v>
      </c>
      <c r="E43" s="105">
        <v>16233.588691069999</v>
      </c>
      <c r="F43" s="106">
        <v>0.10548741112367274</v>
      </c>
      <c r="G43" s="105">
        <v>16264.339432270001</v>
      </c>
      <c r="H43" s="106">
        <v>0.10540001542054388</v>
      </c>
      <c r="I43" s="105">
        <v>210.71996672999998</v>
      </c>
      <c r="J43" s="106">
        <v>5.545317191239461E-3</v>
      </c>
      <c r="K43" s="105">
        <v>210.4922621</v>
      </c>
      <c r="L43" s="107">
        <v>5.1928563288645754E-3</v>
      </c>
      <c r="M43" s="105">
        <v>210.64306764</v>
      </c>
      <c r="N43" s="106">
        <v>5.2354916455639314E-3</v>
      </c>
      <c r="O43" s="105">
        <v>11248.64228808</v>
      </c>
      <c r="P43" s="107">
        <v>0.15301791252596145</v>
      </c>
      <c r="Q43" s="105">
        <v>12477.74686202</v>
      </c>
      <c r="R43" s="106">
        <v>0.15916180365760443</v>
      </c>
      <c r="S43" s="105">
        <v>12581.466051290001</v>
      </c>
      <c r="T43" s="106">
        <v>0.16010201110823019</v>
      </c>
      <c r="U43" s="105">
        <v>11972.25282152</v>
      </c>
      <c r="V43" s="106">
        <v>0.13992475137969235</v>
      </c>
      <c r="W43" s="105">
        <v>13491.63105201</v>
      </c>
      <c r="X43" s="107">
        <v>0.14704958190010234</v>
      </c>
      <c r="Y43" s="105">
        <v>13505.659587940001</v>
      </c>
      <c r="Z43" s="106">
        <v>0.14627573695272303</v>
      </c>
      <c r="AA43" s="105">
        <v>1704.1448141400001</v>
      </c>
      <c r="AB43" s="107">
        <v>0.10517097073844267</v>
      </c>
      <c r="AC43" s="105">
        <v>1870.3565647099999</v>
      </c>
      <c r="AD43" s="106">
        <v>0.10532169691531638</v>
      </c>
      <c r="AE43" s="105">
        <v>1872.5305462900001</v>
      </c>
      <c r="AF43" s="106">
        <v>0.10376511549302</v>
      </c>
      <c r="AG43" s="108">
        <v>107.27764608</v>
      </c>
      <c r="AH43" s="106">
        <v>5.4741215775875304E-2</v>
      </c>
      <c r="AI43" s="108">
        <v>82.279352579999994</v>
      </c>
      <c r="AJ43" s="107">
        <v>4.6112837231614502E-2</v>
      </c>
      <c r="AK43" s="108">
        <v>84.418630459999989</v>
      </c>
      <c r="AL43" s="106">
        <v>4.1550000612610584E-2</v>
      </c>
      <c r="AM43" s="109"/>
    </row>
    <row r="44" spans="1:39" ht="20.100000000000001" customHeight="1">
      <c r="A44" s="93"/>
      <c r="B44" s="104" t="s">
        <v>65</v>
      </c>
      <c r="C44" s="105">
        <v>10727.70825019</v>
      </c>
      <c r="D44" s="106">
        <v>7.4221194587755265E-2</v>
      </c>
      <c r="E44" s="105">
        <v>15099.5706359</v>
      </c>
      <c r="F44" s="106">
        <v>9.8118453397573011E-2</v>
      </c>
      <c r="G44" s="105">
        <v>13828.821269780001</v>
      </c>
      <c r="H44" s="106">
        <v>8.9616795145754477E-2</v>
      </c>
      <c r="I44" s="105">
        <v>0</v>
      </c>
      <c r="J44" s="106">
        <v>0</v>
      </c>
      <c r="K44" s="105">
        <v>0</v>
      </c>
      <c r="L44" s="107">
        <v>0</v>
      </c>
      <c r="M44" s="105">
        <v>0</v>
      </c>
      <c r="N44" s="106">
        <v>0</v>
      </c>
      <c r="O44" s="105">
        <v>4701.65465967</v>
      </c>
      <c r="P44" s="107">
        <v>6.3957708229644653E-2</v>
      </c>
      <c r="Q44" s="105">
        <v>6063.7802737299999</v>
      </c>
      <c r="R44" s="106">
        <v>7.7347474349549916E-2</v>
      </c>
      <c r="S44" s="105">
        <v>6064.0500004399992</v>
      </c>
      <c r="T44" s="106">
        <v>7.7166412608311516E-2</v>
      </c>
      <c r="U44" s="105">
        <v>6423.68469086</v>
      </c>
      <c r="V44" s="106">
        <v>7.5076303241314729E-2</v>
      </c>
      <c r="W44" s="105">
        <v>10302.831165539999</v>
      </c>
      <c r="X44" s="107">
        <v>0.11229383678219473</v>
      </c>
      <c r="Y44" s="105">
        <v>8994.9570967100008</v>
      </c>
      <c r="Z44" s="106">
        <v>9.7421674936504887E-2</v>
      </c>
      <c r="AA44" s="105">
        <v>4122.37594119</v>
      </c>
      <c r="AB44" s="107">
        <v>0.25441164147927625</v>
      </c>
      <c r="AC44" s="105">
        <v>4527.0227814499995</v>
      </c>
      <c r="AD44" s="106">
        <v>0.25492129699372945</v>
      </c>
      <c r="AE44" s="105">
        <v>4552.6540991000002</v>
      </c>
      <c r="AF44" s="106">
        <v>0.25228249511275025</v>
      </c>
      <c r="AG44" s="108">
        <v>300.10164383</v>
      </c>
      <c r="AH44" s="106">
        <v>0.1531346877926659</v>
      </c>
      <c r="AI44" s="108">
        <v>248.03855540999999</v>
      </c>
      <c r="AJ44" s="107">
        <v>0.13901132148147641</v>
      </c>
      <c r="AK44" s="108">
        <v>273.66987305999999</v>
      </c>
      <c r="AL44" s="106">
        <v>0.13469755824437313</v>
      </c>
      <c r="AM44" s="109"/>
    </row>
    <row r="45" spans="1:39" ht="20.100000000000001" customHeight="1">
      <c r="A45" s="93"/>
      <c r="B45" s="104" t="s">
        <v>58</v>
      </c>
      <c r="C45" s="105">
        <v>7882.0607319999999</v>
      </c>
      <c r="D45" s="106">
        <v>5.45331723886055E-2</v>
      </c>
      <c r="E45" s="105">
        <v>11085.151171</v>
      </c>
      <c r="F45" s="106">
        <v>7.2032371966316261E-2</v>
      </c>
      <c r="G45" s="105">
        <v>11380.088177</v>
      </c>
      <c r="H45" s="106">
        <v>7.3747936357200158E-2</v>
      </c>
      <c r="I45" s="105">
        <v>244.22151500000001</v>
      </c>
      <c r="J45" s="106">
        <v>6.4269456123031829E-3</v>
      </c>
      <c r="K45" s="105">
        <v>148.85669999999999</v>
      </c>
      <c r="L45" s="107">
        <v>3.6723034328058342E-3</v>
      </c>
      <c r="M45" s="105">
        <v>149.80513500000001</v>
      </c>
      <c r="N45" s="106">
        <v>3.7233769026545544E-3</v>
      </c>
      <c r="O45" s="105">
        <v>3175.4613530000001</v>
      </c>
      <c r="P45" s="107">
        <v>4.3196543644900859E-2</v>
      </c>
      <c r="Q45" s="105">
        <v>4847.7864609999997</v>
      </c>
      <c r="R45" s="106">
        <v>6.1836679763734588E-2</v>
      </c>
      <c r="S45" s="105">
        <v>4986.133014</v>
      </c>
      <c r="T45" s="106">
        <v>6.3449674301882419E-2</v>
      </c>
      <c r="U45" s="105">
        <v>5822.837442</v>
      </c>
      <c r="V45" s="106">
        <v>6.8053948871819078E-2</v>
      </c>
      <c r="W45" s="105">
        <v>8739.517471000001</v>
      </c>
      <c r="X45" s="107">
        <v>9.5254783144083074E-2</v>
      </c>
      <c r="Y45" s="105">
        <v>9061.2918100000006</v>
      </c>
      <c r="Z45" s="106">
        <v>9.8140126264917374E-2</v>
      </c>
      <c r="AA45" s="105">
        <v>1131.5044740000001</v>
      </c>
      <c r="AB45" s="107">
        <v>6.9830581848482912E-2</v>
      </c>
      <c r="AC45" s="105">
        <v>1361.5578370000001</v>
      </c>
      <c r="AD45" s="106">
        <v>7.6670718592859469E-2</v>
      </c>
      <c r="AE45" s="105">
        <v>1389.593535</v>
      </c>
      <c r="AF45" s="106">
        <v>7.7003461403239479E-2</v>
      </c>
      <c r="AG45" s="108">
        <v>230.07698099999999</v>
      </c>
      <c r="AH45" s="106">
        <v>0.117402777952368</v>
      </c>
      <c r="AI45" s="108">
        <v>158.26937000000001</v>
      </c>
      <c r="AJ45" s="107">
        <v>8.8700864417523256E-2</v>
      </c>
      <c r="AK45" s="108">
        <v>186.45149699999999</v>
      </c>
      <c r="AL45" s="106">
        <v>9.1769551014487763E-2</v>
      </c>
      <c r="AM45" s="109"/>
    </row>
    <row r="46" spans="1:39" ht="20.100000000000001" customHeight="1">
      <c r="A46" s="93"/>
      <c r="B46" s="104" t="s">
        <v>228</v>
      </c>
      <c r="C46" s="105">
        <v>5530.5267054300002</v>
      </c>
      <c r="D46" s="106">
        <v>3.8263745545953583E-2</v>
      </c>
      <c r="E46" s="105">
        <v>9852.6109232700001</v>
      </c>
      <c r="F46" s="106">
        <v>6.4023207614980343E-2</v>
      </c>
      <c r="G46" s="105">
        <v>9991.30312452</v>
      </c>
      <c r="H46" s="106">
        <v>6.4748003310009516E-2</v>
      </c>
      <c r="I46" s="105">
        <v>92.634187499999996</v>
      </c>
      <c r="J46" s="106">
        <v>2.4377659146959073E-3</v>
      </c>
      <c r="K46" s="105">
        <v>195.00337211999999</v>
      </c>
      <c r="L46" s="107">
        <v>4.8107445136496337E-3</v>
      </c>
      <c r="M46" s="105">
        <v>291.18912662000002</v>
      </c>
      <c r="N46" s="106">
        <v>7.2374479577156049E-3</v>
      </c>
      <c r="O46" s="105">
        <v>4609.1614147500004</v>
      </c>
      <c r="P46" s="107">
        <v>6.2699500981343345E-2</v>
      </c>
      <c r="Q46" s="105">
        <v>6995.6593138299995</v>
      </c>
      <c r="R46" s="106">
        <v>8.9234199609579914E-2</v>
      </c>
      <c r="S46" s="105">
        <v>7229.0720755399998</v>
      </c>
      <c r="T46" s="106">
        <v>9.1991582938113367E-2</v>
      </c>
      <c r="U46" s="105">
        <v>4518.4211168100001</v>
      </c>
      <c r="V46" s="106">
        <v>5.2808686955052281E-2</v>
      </c>
      <c r="W46" s="105">
        <v>8265.3831972600001</v>
      </c>
      <c r="X46" s="107">
        <v>9.0087042753821761E-2</v>
      </c>
      <c r="Y46" s="105">
        <v>8365.95635004</v>
      </c>
      <c r="Z46" s="106">
        <v>9.0609157031409288E-2</v>
      </c>
      <c r="AA46" s="105">
        <v>737.64299861000006</v>
      </c>
      <c r="AB46" s="107">
        <v>4.552349634756811E-2</v>
      </c>
      <c r="AC46" s="105">
        <v>1253.6510165699999</v>
      </c>
      <c r="AD46" s="106">
        <v>7.0594374835279708E-2</v>
      </c>
      <c r="AE46" s="105">
        <v>1273.25393652</v>
      </c>
      <c r="AF46" s="106">
        <v>7.0556574917672268E-2</v>
      </c>
      <c r="AG46" s="108">
        <v>2.1894585000000002</v>
      </c>
      <c r="AH46" s="106">
        <v>1.1172282815699183E-3</v>
      </c>
      <c r="AI46" s="108">
        <v>114.49231985999999</v>
      </c>
      <c r="AJ46" s="107">
        <v>6.4166349690717564E-2</v>
      </c>
      <c r="AK46" s="108">
        <v>126.15583776000001</v>
      </c>
      <c r="AL46" s="106">
        <v>6.2092634145446218E-2</v>
      </c>
      <c r="AM46" s="109"/>
    </row>
    <row r="47" spans="1:39" ht="20.100000000000001" customHeight="1">
      <c r="A47" s="93"/>
      <c r="B47" s="104" t="s">
        <v>236</v>
      </c>
      <c r="C47" s="105">
        <v>0</v>
      </c>
      <c r="D47" s="106">
        <v>0</v>
      </c>
      <c r="E47" s="105">
        <v>7413.5492869999998</v>
      </c>
      <c r="F47" s="106">
        <v>4.8173951946532526E-2</v>
      </c>
      <c r="G47" s="105">
        <v>9601.9760179999994</v>
      </c>
      <c r="H47" s="106">
        <v>6.2224993801893475E-2</v>
      </c>
      <c r="I47" s="105">
        <v>0</v>
      </c>
      <c r="J47" s="106">
        <v>0</v>
      </c>
      <c r="K47" s="105">
        <v>2973.0697380000001</v>
      </c>
      <c r="L47" s="107">
        <v>7.3345803076573263E-2</v>
      </c>
      <c r="M47" s="105">
        <v>4559.517863</v>
      </c>
      <c r="N47" s="106">
        <v>0.11332591168076482</v>
      </c>
      <c r="O47" s="105">
        <v>0</v>
      </c>
      <c r="P47" s="107">
        <v>0</v>
      </c>
      <c r="Q47" s="105">
        <v>137.80433500000001</v>
      </c>
      <c r="R47" s="106">
        <v>1.7577842180143428E-3</v>
      </c>
      <c r="S47" s="105">
        <v>181.248346</v>
      </c>
      <c r="T47" s="106">
        <v>2.3064263406461331E-3</v>
      </c>
      <c r="U47" s="105">
        <v>0</v>
      </c>
      <c r="V47" s="106">
        <v>0</v>
      </c>
      <c r="W47" s="105">
        <v>2882.696539</v>
      </c>
      <c r="X47" s="107">
        <v>3.1419427285752012E-2</v>
      </c>
      <c r="Y47" s="105">
        <v>5324.4118150000004</v>
      </c>
      <c r="Z47" s="106">
        <v>5.7667102965809666E-2</v>
      </c>
      <c r="AA47" s="105">
        <v>0</v>
      </c>
      <c r="AB47" s="107">
        <v>0</v>
      </c>
      <c r="AC47" s="105">
        <v>3845.4278720000002</v>
      </c>
      <c r="AD47" s="106">
        <v>0.2165399884097986</v>
      </c>
      <c r="AE47" s="105">
        <v>3721.0899920000002</v>
      </c>
      <c r="AF47" s="106">
        <v>0.2062018873576241</v>
      </c>
      <c r="AG47" s="108">
        <v>0</v>
      </c>
      <c r="AH47" s="106">
        <v>0</v>
      </c>
      <c r="AI47" s="108">
        <v>-588.00285399999996</v>
      </c>
      <c r="AJ47" s="107">
        <v>-0.3295417264235696</v>
      </c>
      <c r="AK47" s="108">
        <v>-716.53002000000004</v>
      </c>
      <c r="AL47" s="106">
        <v>-0.3526688671413668</v>
      </c>
      <c r="AM47" s="109"/>
    </row>
    <row r="48" spans="1:39" ht="20.100000000000001" customHeight="1">
      <c r="A48" s="93"/>
      <c r="B48" s="104" t="s">
        <v>75</v>
      </c>
      <c r="C48" s="105">
        <v>5829.0278550000003</v>
      </c>
      <c r="D48" s="106">
        <v>4.0328968740899362E-2</v>
      </c>
      <c r="E48" s="105">
        <v>7965.4832859999997</v>
      </c>
      <c r="F48" s="106">
        <v>5.1760471832777599E-2</v>
      </c>
      <c r="G48" s="105">
        <v>7984.4900879999996</v>
      </c>
      <c r="H48" s="106">
        <v>5.1742979289440653E-2</v>
      </c>
      <c r="I48" s="105">
        <v>0</v>
      </c>
      <c r="J48" s="106">
        <v>0</v>
      </c>
      <c r="K48" s="105">
        <v>0</v>
      </c>
      <c r="L48" s="107">
        <v>0</v>
      </c>
      <c r="M48" s="105">
        <v>0</v>
      </c>
      <c r="N48" s="106">
        <v>0</v>
      </c>
      <c r="O48" s="105">
        <v>5018.8678600000003</v>
      </c>
      <c r="P48" s="107">
        <v>6.8272833601851796E-2</v>
      </c>
      <c r="Q48" s="105">
        <v>7276.9720219999999</v>
      </c>
      <c r="R48" s="106">
        <v>9.2822526774673106E-2</v>
      </c>
      <c r="S48" s="105">
        <v>7404.2091300000002</v>
      </c>
      <c r="T48" s="106">
        <v>9.4220241706837918E-2</v>
      </c>
      <c r="U48" s="105">
        <v>2110.9886339999998</v>
      </c>
      <c r="V48" s="106">
        <v>2.4672011540456666E-2</v>
      </c>
      <c r="W48" s="105">
        <v>3713.5969810000001</v>
      </c>
      <c r="X48" s="107">
        <v>4.0475675720481274E-2</v>
      </c>
      <c r="Y48" s="105">
        <v>3714.9013709999999</v>
      </c>
      <c r="Z48" s="106">
        <v>4.0234979432988226E-2</v>
      </c>
      <c r="AA48" s="105">
        <v>3251.9472129999999</v>
      </c>
      <c r="AB48" s="107">
        <v>0.20069329926868887</v>
      </c>
      <c r="AC48" s="105">
        <v>3671.76836</v>
      </c>
      <c r="AD48" s="106">
        <v>0.20676104313571303</v>
      </c>
      <c r="AE48" s="105">
        <v>3693.0786969999999</v>
      </c>
      <c r="AF48" s="106">
        <v>0.20464965886845854</v>
      </c>
      <c r="AG48" s="108">
        <v>179.71446399999999</v>
      </c>
      <c r="AH48" s="106">
        <v>9.1703990638771604E-2</v>
      </c>
      <c r="AI48" s="108">
        <v>284.06610899999998</v>
      </c>
      <c r="AJ48" s="107">
        <v>0.15920268981940333</v>
      </c>
      <c r="AK48" s="108">
        <v>305.37644599999999</v>
      </c>
      <c r="AL48" s="106">
        <v>0.15030321445914682</v>
      </c>
      <c r="AM48" s="109"/>
    </row>
    <row r="49" spans="1:102" ht="20.100000000000001" customHeight="1">
      <c r="A49" s="93"/>
      <c r="B49" s="104" t="s">
        <v>42</v>
      </c>
      <c r="C49" s="105">
        <v>12835.291752950001</v>
      </c>
      <c r="D49" s="106">
        <v>8.8802814596439072E-2</v>
      </c>
      <c r="E49" s="105">
        <v>8092.5919111599997</v>
      </c>
      <c r="F49" s="106">
        <v>5.258643582969675E-2</v>
      </c>
      <c r="G49" s="105">
        <v>7391.3002757100003</v>
      </c>
      <c r="H49" s="106">
        <v>4.7898850505542712E-2</v>
      </c>
      <c r="I49" s="105">
        <v>0</v>
      </c>
      <c r="J49" s="106">
        <v>0</v>
      </c>
      <c r="K49" s="105">
        <v>0</v>
      </c>
      <c r="L49" s="107">
        <v>0</v>
      </c>
      <c r="M49" s="105">
        <v>0</v>
      </c>
      <c r="N49" s="106">
        <v>0</v>
      </c>
      <c r="O49" s="105">
        <v>4465.3113026899991</v>
      </c>
      <c r="P49" s="107">
        <v>6.0742674255030576E-2</v>
      </c>
      <c r="Q49" s="105">
        <v>3537.13015963</v>
      </c>
      <c r="R49" s="106">
        <v>4.5118403362711099E-2</v>
      </c>
      <c r="S49" s="105">
        <v>2680.1986490700001</v>
      </c>
      <c r="T49" s="106">
        <v>3.4106136132018711E-2</v>
      </c>
      <c r="U49" s="105">
        <v>10648.59182159</v>
      </c>
      <c r="V49" s="106">
        <v>0.12445456885955029</v>
      </c>
      <c r="W49" s="105">
        <v>5743.0744276099995</v>
      </c>
      <c r="X49" s="107">
        <v>6.259559649575526E-2</v>
      </c>
      <c r="Y49" s="105">
        <v>4917.8371310100001</v>
      </c>
      <c r="Z49" s="106">
        <v>5.32636148473868E-2</v>
      </c>
      <c r="AA49" s="105">
        <v>2125.5972336099999</v>
      </c>
      <c r="AB49" s="107">
        <v>0.13118082606760592</v>
      </c>
      <c r="AC49" s="105">
        <v>2291.1050112500002</v>
      </c>
      <c r="AD49" s="106">
        <v>0.12901447357629867</v>
      </c>
      <c r="AE49" s="105">
        <v>2319.4276098699997</v>
      </c>
      <c r="AF49" s="106">
        <v>0.12852963829759939</v>
      </c>
      <c r="AG49" s="108">
        <v>143.90573005000002</v>
      </c>
      <c r="AH49" s="106">
        <v>7.3431650561920248E-2</v>
      </c>
      <c r="AI49" s="108">
        <v>114.05420609000001</v>
      </c>
      <c r="AJ49" s="107">
        <v>6.3920812161173984E-2</v>
      </c>
      <c r="AK49" s="108">
        <v>142.37680471000002</v>
      </c>
      <c r="AL49" s="106">
        <v>7.0076430886012731E-2</v>
      </c>
      <c r="AM49" s="109"/>
    </row>
    <row r="50" spans="1:102" ht="20.100000000000001" customHeight="1">
      <c r="A50" s="93"/>
      <c r="B50" s="104" t="s">
        <v>73</v>
      </c>
      <c r="C50" s="105">
        <v>5673.662722</v>
      </c>
      <c r="D50" s="106">
        <v>3.9254052691766385E-2</v>
      </c>
      <c r="E50" s="105">
        <v>6887.506934</v>
      </c>
      <c r="F50" s="106">
        <v>4.4755678451042252E-2</v>
      </c>
      <c r="G50" s="105">
        <v>7096.4982060000002</v>
      </c>
      <c r="H50" s="106">
        <v>4.5988404475881518E-2</v>
      </c>
      <c r="I50" s="105">
        <v>1456.35014</v>
      </c>
      <c r="J50" s="106">
        <v>3.8325383176212487E-2</v>
      </c>
      <c r="K50" s="105">
        <v>1700.8094140000001</v>
      </c>
      <c r="L50" s="107">
        <v>4.1959067005923681E-2</v>
      </c>
      <c r="M50" s="105">
        <v>1790.1031720000001</v>
      </c>
      <c r="N50" s="106">
        <v>4.4492659106735243E-2</v>
      </c>
      <c r="O50" s="105">
        <v>3429.7519849999999</v>
      </c>
      <c r="P50" s="107">
        <v>4.665571860015575E-2</v>
      </c>
      <c r="Q50" s="105">
        <v>4552.7843990000001</v>
      </c>
      <c r="R50" s="106">
        <v>5.8073735957465455E-2</v>
      </c>
      <c r="S50" s="105">
        <v>4488.8660959999997</v>
      </c>
      <c r="T50" s="106">
        <v>5.7121839906046766E-2</v>
      </c>
      <c r="U50" s="105">
        <v>3847.0569049999999</v>
      </c>
      <c r="V50" s="106">
        <v>4.4962171197058899E-2</v>
      </c>
      <c r="W50" s="105">
        <v>4956.5973000000004</v>
      </c>
      <c r="X50" s="107">
        <v>5.4023531906736283E-2</v>
      </c>
      <c r="Y50" s="105">
        <v>5149.0896979999998</v>
      </c>
      <c r="Z50" s="106">
        <v>5.5768241847528058E-2</v>
      </c>
      <c r="AA50" s="105">
        <v>1790.9146029999999</v>
      </c>
      <c r="AB50" s="107">
        <v>0.11052595163528692</v>
      </c>
      <c r="AC50" s="105">
        <v>1892.881932</v>
      </c>
      <c r="AD50" s="106">
        <v>0.10659012345568113</v>
      </c>
      <c r="AE50" s="105">
        <v>1909.55099</v>
      </c>
      <c r="AF50" s="106">
        <v>0.10581658035418444</v>
      </c>
      <c r="AG50" s="108">
        <v>86.206793000000005</v>
      </c>
      <c r="AH50" s="106">
        <v>4.3989263648086349E-2</v>
      </c>
      <c r="AI50" s="108">
        <v>62.141022999999997</v>
      </c>
      <c r="AJ50" s="107">
        <v>3.482646361635984E-2</v>
      </c>
      <c r="AK50" s="108">
        <v>78.676158999999998</v>
      </c>
      <c r="AL50" s="106">
        <v>3.8723613932552393E-2</v>
      </c>
      <c r="AM50" s="110"/>
    </row>
    <row r="51" spans="1:102" ht="20.100000000000001" customHeight="1">
      <c r="A51" s="93"/>
      <c r="B51" s="104" t="s">
        <v>234</v>
      </c>
      <c r="C51" s="105">
        <v>5753.7131200000003</v>
      </c>
      <c r="D51" s="106">
        <v>3.9807892899592696E-2</v>
      </c>
      <c r="E51" s="105">
        <v>6851.9774880000004</v>
      </c>
      <c r="F51" s="106">
        <v>4.452480471458619E-2</v>
      </c>
      <c r="G51" s="105">
        <v>7066.9326380000002</v>
      </c>
      <c r="H51" s="106">
        <v>4.5796806696205679E-2</v>
      </c>
      <c r="I51" s="105">
        <v>1952.4668349999999</v>
      </c>
      <c r="J51" s="106">
        <v>5.1381214953034472E-2</v>
      </c>
      <c r="K51" s="105">
        <v>3908.0030790000001</v>
      </c>
      <c r="L51" s="107">
        <v>9.6410662888720966E-2</v>
      </c>
      <c r="M51" s="105">
        <v>4055.465913</v>
      </c>
      <c r="N51" s="106">
        <v>0.10079780048906242</v>
      </c>
      <c r="O51" s="105">
        <v>519.75743299999999</v>
      </c>
      <c r="P51" s="107">
        <v>7.0703819519437666E-3</v>
      </c>
      <c r="Q51" s="105">
        <v>753.47902999999997</v>
      </c>
      <c r="R51" s="106">
        <v>9.6111167151509101E-3</v>
      </c>
      <c r="S51" s="105">
        <v>807.73271899999997</v>
      </c>
      <c r="T51" s="106">
        <v>1.0278582179742049E-2</v>
      </c>
      <c r="U51" s="105">
        <v>4832.064652</v>
      </c>
      <c r="V51" s="106">
        <v>5.6474370793972141E-2</v>
      </c>
      <c r="W51" s="105">
        <v>5722.6011930000004</v>
      </c>
      <c r="X51" s="107">
        <v>6.2372452194081336E-2</v>
      </c>
      <c r="Y51" s="105">
        <v>5766.3912790000004</v>
      </c>
      <c r="Z51" s="106">
        <v>6.2454049607964052E-2</v>
      </c>
      <c r="AA51" s="105">
        <v>679.95942500000001</v>
      </c>
      <c r="AB51" s="107">
        <v>4.1963565652776973E-2</v>
      </c>
      <c r="AC51" s="105">
        <v>856.48551999999995</v>
      </c>
      <c r="AD51" s="106">
        <v>4.82295782803231E-2</v>
      </c>
      <c r="AE51" s="105">
        <v>1056.8841010000001</v>
      </c>
      <c r="AF51" s="106">
        <v>5.8566575066176428E-2</v>
      </c>
      <c r="AG51" s="108">
        <v>-748.80694500000004</v>
      </c>
      <c r="AH51" s="106">
        <v>-0.38209826602786506</v>
      </c>
      <c r="AI51" s="108">
        <v>-737.34574899999996</v>
      </c>
      <c r="AJ51" s="107">
        <v>-0.41323981583351294</v>
      </c>
      <c r="AK51" s="108">
        <v>-840.10620800000004</v>
      </c>
      <c r="AL51" s="106">
        <v>-0.41349182362769593</v>
      </c>
      <c r="AM51" s="109"/>
    </row>
    <row r="52" spans="1:102" ht="20.100000000000001" customHeight="1">
      <c r="A52" s="93"/>
      <c r="B52" s="104" t="s">
        <v>39</v>
      </c>
      <c r="C52" s="105">
        <v>4095.5254239999999</v>
      </c>
      <c r="D52" s="106">
        <v>2.8335482504235621E-2</v>
      </c>
      <c r="E52" s="105">
        <v>5965.5747520000004</v>
      </c>
      <c r="F52" s="106">
        <v>3.8764875002617043E-2</v>
      </c>
      <c r="G52" s="105">
        <v>5652.1913809999996</v>
      </c>
      <c r="H52" s="106">
        <v>3.6628666119403415E-2</v>
      </c>
      <c r="I52" s="105">
        <v>0.499247</v>
      </c>
      <c r="J52" s="106">
        <v>1.3138209039877288E-5</v>
      </c>
      <c r="K52" s="105">
        <v>930.82028400000002</v>
      </c>
      <c r="L52" s="107">
        <v>2.2963390457120852E-2</v>
      </c>
      <c r="M52" s="105">
        <v>937.35890500000005</v>
      </c>
      <c r="N52" s="106">
        <v>2.3297869571524129E-2</v>
      </c>
      <c r="O52" s="105">
        <v>11.498022000000001</v>
      </c>
      <c r="P52" s="107">
        <v>1.5641028308651891E-4</v>
      </c>
      <c r="Q52" s="105">
        <v>159.36079100000001</v>
      </c>
      <c r="R52" s="106">
        <v>2.0327508810958823E-3</v>
      </c>
      <c r="S52" s="105">
        <v>149.06457499999999</v>
      </c>
      <c r="T52" s="106">
        <v>1.8968805499456586E-3</v>
      </c>
      <c r="U52" s="105">
        <v>1427.6324669999999</v>
      </c>
      <c r="V52" s="106">
        <v>1.6685340761221086E-2</v>
      </c>
      <c r="W52" s="105">
        <v>2572.0725430000002</v>
      </c>
      <c r="X52" s="107">
        <v>2.8033837466118303E-2</v>
      </c>
      <c r="Y52" s="105">
        <v>2189.2288199999998</v>
      </c>
      <c r="Z52" s="106">
        <v>2.3710878903655575E-2</v>
      </c>
      <c r="AA52" s="105">
        <v>2260.6191610000001</v>
      </c>
      <c r="AB52" s="107">
        <v>0.13951367845007678</v>
      </c>
      <c r="AC52" s="105">
        <v>2546.176782</v>
      </c>
      <c r="AD52" s="106">
        <v>0.14337782665959162</v>
      </c>
      <c r="AE52" s="105">
        <v>2575.3734220000001</v>
      </c>
      <c r="AF52" s="106">
        <v>0.14271271627635038</v>
      </c>
      <c r="AG52" s="108">
        <v>194.59642099999999</v>
      </c>
      <c r="AH52" s="106">
        <v>9.9297897189412968E-2</v>
      </c>
      <c r="AI52" s="108">
        <v>182.205387</v>
      </c>
      <c r="AJ52" s="107">
        <v>0.10211562305725583</v>
      </c>
      <c r="AK52" s="108">
        <v>211.402027</v>
      </c>
      <c r="AL52" s="106">
        <v>0.10404995086385722</v>
      </c>
      <c r="AM52" s="109"/>
    </row>
    <row r="53" spans="1:102" ht="20.100000000000001" customHeight="1">
      <c r="A53" s="93"/>
      <c r="B53" s="104" t="s">
        <v>64</v>
      </c>
      <c r="C53" s="105">
        <v>5397.9153850000002</v>
      </c>
      <c r="D53" s="106">
        <v>3.7346255026205352E-2</v>
      </c>
      <c r="E53" s="105">
        <v>5793.2424860000001</v>
      </c>
      <c r="F53" s="106">
        <v>3.7645043464479312E-2</v>
      </c>
      <c r="G53" s="105">
        <v>5467.7905689999998</v>
      </c>
      <c r="H53" s="106">
        <v>3.5433668406197903E-2</v>
      </c>
      <c r="I53" s="105">
        <v>1814.544132</v>
      </c>
      <c r="J53" s="106">
        <v>4.7751634197699115E-2</v>
      </c>
      <c r="K53" s="105">
        <v>1847.4873210000001</v>
      </c>
      <c r="L53" s="107">
        <v>4.5577619488901433E-2</v>
      </c>
      <c r="M53" s="105">
        <v>1819.5419179999999</v>
      </c>
      <c r="N53" s="106">
        <v>4.522435329665412E-2</v>
      </c>
      <c r="O53" s="105">
        <v>3511.5555749999999</v>
      </c>
      <c r="P53" s="107">
        <v>4.7768511971867295E-2</v>
      </c>
      <c r="Q53" s="105">
        <v>3885.1295150000001</v>
      </c>
      <c r="R53" s="106">
        <v>4.9557362229633181E-2</v>
      </c>
      <c r="S53" s="105">
        <v>3613.1037190000002</v>
      </c>
      <c r="T53" s="106">
        <v>4.597756488761616E-2</v>
      </c>
      <c r="U53" s="105">
        <v>3655.4043099999999</v>
      </c>
      <c r="V53" s="106">
        <v>4.2722246756234809E-2</v>
      </c>
      <c r="W53" s="105">
        <v>3959.2427979999998</v>
      </c>
      <c r="X53" s="107">
        <v>4.3153047681373832E-2</v>
      </c>
      <c r="Y53" s="105">
        <v>3653.1142829999999</v>
      </c>
      <c r="Z53" s="106">
        <v>3.9565782066320311E-2</v>
      </c>
      <c r="AA53" s="105">
        <v>1712.5104229999999</v>
      </c>
      <c r="AB53" s="107">
        <v>0.10568725268662224</v>
      </c>
      <c r="AC53" s="105">
        <v>1752.1919009999999</v>
      </c>
      <c r="AD53" s="106">
        <v>9.8667723479350405E-2</v>
      </c>
      <c r="AE53" s="105">
        <v>1756.299403</v>
      </c>
      <c r="AF53" s="106">
        <v>9.7324238984346612E-2</v>
      </c>
      <c r="AG53" s="108">
        <v>34.894534999999998</v>
      </c>
      <c r="AH53" s="106">
        <v>1.7805846228294057E-2</v>
      </c>
      <c r="AI53" s="108">
        <v>26.164811</v>
      </c>
      <c r="AJ53" s="107">
        <v>1.4663869281978699E-2</v>
      </c>
      <c r="AK53" s="108">
        <v>30.272313</v>
      </c>
      <c r="AL53" s="106">
        <v>1.4899727901782636E-2</v>
      </c>
      <c r="AM53" s="109"/>
    </row>
    <row r="54" spans="1:102" ht="18.75" customHeight="1">
      <c r="A54" s="93"/>
      <c r="B54" s="104" t="s">
        <v>187</v>
      </c>
      <c r="C54" s="105">
        <v>3366.9195517100002</v>
      </c>
      <c r="D54" s="106">
        <v>2.3294517839293372E-2</v>
      </c>
      <c r="E54" s="105">
        <v>3148.9102826100002</v>
      </c>
      <c r="F54" s="106">
        <v>2.0461920028561929E-2</v>
      </c>
      <c r="G54" s="105">
        <v>3070.6309864699997</v>
      </c>
      <c r="H54" s="106">
        <v>1.9899028464850907E-2</v>
      </c>
      <c r="I54" s="105">
        <v>0</v>
      </c>
      <c r="J54" s="106">
        <v>0</v>
      </c>
      <c r="K54" s="105">
        <v>0</v>
      </c>
      <c r="L54" s="107">
        <v>0</v>
      </c>
      <c r="M54" s="105">
        <v>0</v>
      </c>
      <c r="N54" s="106">
        <v>0</v>
      </c>
      <c r="O54" s="105">
        <v>43.474255929999998</v>
      </c>
      <c r="P54" s="107">
        <v>5.9139047368208825E-4</v>
      </c>
      <c r="Q54" s="105">
        <v>13.728231920000001</v>
      </c>
      <c r="R54" s="106">
        <v>1.7511255658406351E-4</v>
      </c>
      <c r="S54" s="105">
        <v>9.8025795799999997</v>
      </c>
      <c r="T54" s="106">
        <v>1.2474005003936369E-4</v>
      </c>
      <c r="U54" s="105">
        <v>30.132707079999999</v>
      </c>
      <c r="V54" s="106">
        <v>3.5217361422466115E-4</v>
      </c>
      <c r="W54" s="105">
        <v>30.201844620000003</v>
      </c>
      <c r="X54" s="107">
        <v>3.2917951927844969E-4</v>
      </c>
      <c r="Y54" s="105">
        <v>30.119782879999999</v>
      </c>
      <c r="Z54" s="106">
        <v>3.2621830936433512E-4</v>
      </c>
      <c r="AA54" s="105">
        <v>3048.2283498199999</v>
      </c>
      <c r="AB54" s="107">
        <v>0.18812082865433857</v>
      </c>
      <c r="AC54" s="105">
        <v>3073.0497576999996</v>
      </c>
      <c r="AD54" s="106">
        <v>0.17304658442832763</v>
      </c>
      <c r="AE54" s="105">
        <v>2995.3398235100003</v>
      </c>
      <c r="AF54" s="106">
        <v>0.16598489319341747</v>
      </c>
      <c r="AG54" s="108">
        <v>-591.24208707000003</v>
      </c>
      <c r="AH54" s="106">
        <v>-0.30169668935448107</v>
      </c>
      <c r="AI54" s="108">
        <v>-589.54017651000004</v>
      </c>
      <c r="AJ54" s="107">
        <v>-0.33040330712946059</v>
      </c>
      <c r="AK54" s="108">
        <v>-667.25011070000005</v>
      </c>
      <c r="AL54" s="106">
        <v>-0.32841379156803591</v>
      </c>
      <c r="AM54" s="109"/>
    </row>
    <row r="55" spans="1:102" ht="18.75" customHeight="1">
      <c r="A55" s="93"/>
      <c r="B55" s="104" t="s">
        <v>55</v>
      </c>
      <c r="C55" s="105">
        <v>1616.4409290000001</v>
      </c>
      <c r="D55" s="106">
        <v>1.1183579375286983E-2</v>
      </c>
      <c r="E55" s="105">
        <v>2505.3654700000002</v>
      </c>
      <c r="F55" s="106">
        <v>1.6280104318173651E-2</v>
      </c>
      <c r="G55" s="105">
        <v>2765.6740169999998</v>
      </c>
      <c r="H55" s="106">
        <v>1.7922774254306915E-2</v>
      </c>
      <c r="I55" s="105">
        <v>253.562116</v>
      </c>
      <c r="J55" s="106">
        <v>6.6727533357268318E-3</v>
      </c>
      <c r="K55" s="105">
        <v>195.902851</v>
      </c>
      <c r="L55" s="107">
        <v>4.8329347098501436E-3</v>
      </c>
      <c r="M55" s="105">
        <v>176.94015300000001</v>
      </c>
      <c r="N55" s="106">
        <v>4.3978123902919811E-3</v>
      </c>
      <c r="O55" s="105">
        <v>786.52664800000002</v>
      </c>
      <c r="P55" s="107">
        <v>1.0699305990958339E-2</v>
      </c>
      <c r="Q55" s="105">
        <v>1640.4680880000001</v>
      </c>
      <c r="R55" s="106">
        <v>2.0925240960254003E-2</v>
      </c>
      <c r="S55" s="105">
        <v>1565.196007</v>
      </c>
      <c r="T55" s="106">
        <v>1.991747444039544E-2</v>
      </c>
      <c r="U55" s="105">
        <v>881.08356100000003</v>
      </c>
      <c r="V55" s="106">
        <v>1.0297593949574368E-2</v>
      </c>
      <c r="W55" s="105">
        <v>1766.3118529999999</v>
      </c>
      <c r="X55" s="107">
        <v>1.9251595191683613E-2</v>
      </c>
      <c r="Y55" s="105">
        <v>1814.8433259999999</v>
      </c>
      <c r="Z55" s="106">
        <v>1.965602222059799E-2</v>
      </c>
      <c r="AA55" s="105">
        <v>559.46220300000004</v>
      </c>
      <c r="AB55" s="107">
        <v>3.4527102680925029E-2</v>
      </c>
      <c r="AC55" s="105">
        <v>496.38815099999999</v>
      </c>
      <c r="AD55" s="106">
        <v>2.7952126016186879E-2</v>
      </c>
      <c r="AE55" s="105">
        <v>501.48185799999999</v>
      </c>
      <c r="AF55" s="106">
        <v>2.778930523516563E-2</v>
      </c>
      <c r="AG55" s="108">
        <v>-95.942623999999995</v>
      </c>
      <c r="AH55" s="106">
        <v>-4.8957225241231472E-2</v>
      </c>
      <c r="AI55" s="108">
        <v>-71.619572000000005</v>
      </c>
      <c r="AJ55" s="107">
        <v>-4.0138644297459738E-2</v>
      </c>
      <c r="AK55" s="108">
        <v>-79.525864999999996</v>
      </c>
      <c r="AL55" s="106">
        <v>-3.9141830677223079E-2</v>
      </c>
      <c r="AM55" s="110"/>
    </row>
    <row r="56" spans="1:102" ht="18.75" customHeight="1">
      <c r="A56" s="93"/>
      <c r="B56" s="104" t="s">
        <v>54</v>
      </c>
      <c r="C56" s="105">
        <v>2566.5458250000001</v>
      </c>
      <c r="D56" s="106">
        <v>1.7757016937176868E-2</v>
      </c>
      <c r="E56" s="105">
        <v>2234.5522019999999</v>
      </c>
      <c r="F56" s="106">
        <v>1.4520333814996116E-2</v>
      </c>
      <c r="G56" s="105">
        <v>2188.5690840000002</v>
      </c>
      <c r="H56" s="106">
        <v>1.4182882505811701E-2</v>
      </c>
      <c r="I56" s="105">
        <v>2098.1460189999998</v>
      </c>
      <c r="J56" s="106">
        <v>5.5214915650586477E-2</v>
      </c>
      <c r="K56" s="105">
        <v>1919.9655359999999</v>
      </c>
      <c r="L56" s="107">
        <v>4.7365661261613977E-2</v>
      </c>
      <c r="M56" s="105">
        <v>1933.787327</v>
      </c>
      <c r="N56" s="106">
        <v>4.8063900266155021E-2</v>
      </c>
      <c r="O56" s="105">
        <v>0</v>
      </c>
      <c r="P56" s="107">
        <v>0</v>
      </c>
      <c r="Q56" s="105">
        <v>0</v>
      </c>
      <c r="R56" s="106">
        <v>0</v>
      </c>
      <c r="S56" s="105">
        <v>0</v>
      </c>
      <c r="T56" s="106">
        <v>0</v>
      </c>
      <c r="U56" s="105">
        <v>0</v>
      </c>
      <c r="V56" s="106">
        <v>0</v>
      </c>
      <c r="W56" s="105">
        <v>0</v>
      </c>
      <c r="X56" s="107">
        <v>0</v>
      </c>
      <c r="Y56" s="105">
        <v>0</v>
      </c>
      <c r="Z56" s="106">
        <v>0</v>
      </c>
      <c r="AA56" s="105">
        <v>2270.5040130000002</v>
      </c>
      <c r="AB56" s="107">
        <v>0.14012372019759722</v>
      </c>
      <c r="AC56" s="105">
        <v>2148.1451699999998</v>
      </c>
      <c r="AD56" s="106">
        <v>0.12096425825624346</v>
      </c>
      <c r="AE56" s="105">
        <v>2134.7533149999999</v>
      </c>
      <c r="AF56" s="106">
        <v>0.11829602711633228</v>
      </c>
      <c r="AG56" s="108">
        <v>-262.64185500000002</v>
      </c>
      <c r="AH56" s="106">
        <v>-0.13401985391821114</v>
      </c>
      <c r="AI56" s="108">
        <v>-71.139567</v>
      </c>
      <c r="AJ56" s="107">
        <v>-3.9869629146740845E-2</v>
      </c>
      <c r="AK56" s="108">
        <v>-84.531422000000006</v>
      </c>
      <c r="AL56" s="106">
        <v>-4.1605515473851058E-2</v>
      </c>
      <c r="AM56" s="110"/>
    </row>
    <row r="57" spans="1:102" ht="18.75" customHeight="1">
      <c r="A57" s="93"/>
      <c r="B57" s="104" t="s">
        <v>237</v>
      </c>
      <c r="C57" s="105">
        <v>0</v>
      </c>
      <c r="D57" s="106">
        <v>0</v>
      </c>
      <c r="E57" s="105">
        <v>1569.3264401199999</v>
      </c>
      <c r="F57" s="106">
        <v>1.0197633223715537E-2</v>
      </c>
      <c r="G57" s="105">
        <v>1573.9544931500002</v>
      </c>
      <c r="H57" s="106">
        <v>1.0199911809519492E-2</v>
      </c>
      <c r="I57" s="105">
        <v>0</v>
      </c>
      <c r="J57" s="106">
        <v>0</v>
      </c>
      <c r="K57" s="105">
        <v>0</v>
      </c>
      <c r="L57" s="107">
        <v>0</v>
      </c>
      <c r="M57" s="105">
        <v>0</v>
      </c>
      <c r="N57" s="106">
        <v>0</v>
      </c>
      <c r="O57" s="105">
        <v>0</v>
      </c>
      <c r="P57" s="107">
        <v>0</v>
      </c>
      <c r="Q57" s="105">
        <v>0</v>
      </c>
      <c r="R57" s="106">
        <v>0</v>
      </c>
      <c r="S57" s="105">
        <v>0</v>
      </c>
      <c r="T57" s="106">
        <v>0</v>
      </c>
      <c r="U57" s="105">
        <v>0</v>
      </c>
      <c r="V57" s="106">
        <v>0</v>
      </c>
      <c r="W57" s="105">
        <v>2.5000000000000001E-2</v>
      </c>
      <c r="X57" s="107">
        <v>2.7248295875648544E-7</v>
      </c>
      <c r="Y57" s="105">
        <v>2.5000000000000001E-2</v>
      </c>
      <c r="Z57" s="106">
        <v>2.7076748084806844E-7</v>
      </c>
      <c r="AA57" s="105">
        <v>0</v>
      </c>
      <c r="AB57" s="107">
        <v>0</v>
      </c>
      <c r="AC57" s="105">
        <v>1564.8290018299999</v>
      </c>
      <c r="AD57" s="106">
        <v>8.8117126415727207E-2</v>
      </c>
      <c r="AE57" s="105">
        <v>1568.10590437</v>
      </c>
      <c r="AF57" s="106">
        <v>8.6895613315693232E-2</v>
      </c>
      <c r="AG57" s="108">
        <v>0</v>
      </c>
      <c r="AH57" s="106">
        <v>0</v>
      </c>
      <c r="AI57" s="108">
        <v>44.187267810000002</v>
      </c>
      <c r="AJ57" s="107">
        <v>2.4764418099317637E-2</v>
      </c>
      <c r="AK57" s="108">
        <v>47.464170350000003</v>
      </c>
      <c r="AL57" s="106">
        <v>2.3361387129515316E-2</v>
      </c>
      <c r="AM57" s="110"/>
    </row>
    <row r="58" spans="1:102" ht="18.75" customHeight="1">
      <c r="A58" s="93"/>
      <c r="B58" s="104" t="s">
        <v>69</v>
      </c>
      <c r="C58" s="105">
        <v>421.249325</v>
      </c>
      <c r="D58" s="106">
        <v>2.9144741254714685E-3</v>
      </c>
      <c r="E58" s="105">
        <v>353.01674400000002</v>
      </c>
      <c r="F58" s="106">
        <v>2.2939365482601633E-3</v>
      </c>
      <c r="G58" s="105">
        <v>1195.9049210000001</v>
      </c>
      <c r="H58" s="106">
        <v>7.7499856443485355E-3</v>
      </c>
      <c r="I58" s="105">
        <v>0</v>
      </c>
      <c r="J58" s="106">
        <v>0</v>
      </c>
      <c r="K58" s="105">
        <v>0</v>
      </c>
      <c r="L58" s="107">
        <v>0</v>
      </c>
      <c r="M58" s="105">
        <v>0</v>
      </c>
      <c r="N58" s="106">
        <v>0</v>
      </c>
      <c r="O58" s="105">
        <v>0</v>
      </c>
      <c r="P58" s="107">
        <v>0</v>
      </c>
      <c r="Q58" s="105">
        <v>0</v>
      </c>
      <c r="R58" s="106">
        <v>0</v>
      </c>
      <c r="S58" s="105">
        <v>0</v>
      </c>
      <c r="T58" s="106">
        <v>0</v>
      </c>
      <c r="U58" s="105">
        <v>49.025334000000001</v>
      </c>
      <c r="V58" s="106">
        <v>5.7297968674081584E-4</v>
      </c>
      <c r="W58" s="105">
        <v>27.968025000000001</v>
      </c>
      <c r="X58" s="107">
        <v>3.0483240810301416E-4</v>
      </c>
      <c r="Y58" s="105">
        <v>858.41698499999995</v>
      </c>
      <c r="Z58" s="106">
        <v>9.2972561818257648E-3</v>
      </c>
      <c r="AA58" s="105">
        <v>349.28918199999998</v>
      </c>
      <c r="AB58" s="107">
        <v>2.1556314953148512E-2</v>
      </c>
      <c r="AC58" s="105">
        <v>311.01369399999999</v>
      </c>
      <c r="AD58" s="106">
        <v>1.751350017105421E-2</v>
      </c>
      <c r="AE58" s="105">
        <v>302.19915400000002</v>
      </c>
      <c r="AF58" s="106">
        <v>1.6746178148512054E-2</v>
      </c>
      <c r="AG58" s="108">
        <v>-46.061928000000002</v>
      </c>
      <c r="AH58" s="106">
        <v>-2.3504299654566324E-2</v>
      </c>
      <c r="AI58" s="108">
        <v>-47.503086000000003</v>
      </c>
      <c r="AJ58" s="107">
        <v>-2.6622743179554875E-2</v>
      </c>
      <c r="AK58" s="108">
        <v>-56.317625999999997</v>
      </c>
      <c r="AL58" s="106">
        <v>-2.77189689296077E-2</v>
      </c>
      <c r="AM58" s="110"/>
    </row>
    <row r="59" spans="1:102" ht="18.75" customHeight="1">
      <c r="A59" s="93"/>
      <c r="B59" s="104" t="s">
        <v>56</v>
      </c>
      <c r="C59" s="105">
        <v>843.66970800000001</v>
      </c>
      <c r="D59" s="106">
        <v>5.8370503843776355E-3</v>
      </c>
      <c r="E59" s="105">
        <v>913.07317399999999</v>
      </c>
      <c r="F59" s="106">
        <v>5.9332367675866146E-3</v>
      </c>
      <c r="G59" s="105">
        <v>928.82824200000005</v>
      </c>
      <c r="H59" s="106">
        <v>6.0192122426808601E-3</v>
      </c>
      <c r="I59" s="105">
        <v>0</v>
      </c>
      <c r="J59" s="106">
        <v>0</v>
      </c>
      <c r="K59" s="105">
        <v>0</v>
      </c>
      <c r="L59" s="107">
        <v>0</v>
      </c>
      <c r="M59" s="105">
        <v>0</v>
      </c>
      <c r="N59" s="106">
        <v>0</v>
      </c>
      <c r="O59" s="105">
        <v>500.24758200000002</v>
      </c>
      <c r="P59" s="107">
        <v>6.8049848847016097E-3</v>
      </c>
      <c r="Q59" s="105">
        <v>381.862345</v>
      </c>
      <c r="R59" s="106">
        <v>4.870903397160533E-3</v>
      </c>
      <c r="S59" s="105">
        <v>404.25030299999997</v>
      </c>
      <c r="T59" s="106">
        <v>5.1441768580518816E-3</v>
      </c>
      <c r="U59" s="105">
        <v>190.86092099999999</v>
      </c>
      <c r="V59" s="106">
        <v>2.2306718139981177E-3</v>
      </c>
      <c r="W59" s="105">
        <v>247.028571</v>
      </c>
      <c r="X59" s="107">
        <v>2.692443036938661E-3</v>
      </c>
      <c r="Y59" s="105">
        <v>251.81786099999999</v>
      </c>
      <c r="Z59" s="106">
        <v>2.7273635142207623E-3</v>
      </c>
      <c r="AA59" s="105">
        <v>592.32135400000004</v>
      </c>
      <c r="AB59" s="107">
        <v>3.655499889000105E-2</v>
      </c>
      <c r="AC59" s="105">
        <v>618.63044000000002</v>
      </c>
      <c r="AD59" s="106">
        <v>3.4835714715376304E-2</v>
      </c>
      <c r="AE59" s="105">
        <v>629.25153899999998</v>
      </c>
      <c r="AF59" s="106">
        <v>3.4869582633971836E-2</v>
      </c>
      <c r="AG59" s="108">
        <v>2.3868279999999999</v>
      </c>
      <c r="AH59" s="106">
        <v>1.2179412146167488E-3</v>
      </c>
      <c r="AI59" s="108">
        <v>-22.003246000000001</v>
      </c>
      <c r="AJ59" s="107">
        <v>-1.2331551835907421E-2</v>
      </c>
      <c r="AK59" s="108">
        <v>-28.382147</v>
      </c>
      <c r="AL59" s="106">
        <v>-1.396940721273582E-2</v>
      </c>
      <c r="AM59" s="110"/>
    </row>
    <row r="60" spans="1:102" ht="22.5" customHeight="1">
      <c r="B60" s="111"/>
      <c r="C60" s="112"/>
      <c r="D60" s="113"/>
      <c r="E60" s="112"/>
      <c r="F60" s="113"/>
      <c r="G60" s="114"/>
      <c r="H60" s="113"/>
      <c r="I60" s="112"/>
      <c r="J60" s="113"/>
      <c r="K60" s="114"/>
      <c r="L60" s="115"/>
      <c r="M60" s="112"/>
      <c r="N60" s="113"/>
      <c r="O60" s="114"/>
      <c r="P60" s="115"/>
      <c r="Q60" s="112"/>
      <c r="R60" s="113"/>
      <c r="S60" s="114"/>
      <c r="T60" s="113"/>
      <c r="U60" s="112"/>
      <c r="V60" s="113"/>
      <c r="W60" s="114"/>
      <c r="X60" s="115"/>
      <c r="Y60" s="112"/>
      <c r="Z60" s="113"/>
      <c r="AA60" s="114"/>
      <c r="AB60" s="115"/>
      <c r="AC60" s="112"/>
      <c r="AD60" s="113"/>
      <c r="AE60" s="114"/>
      <c r="AF60" s="113"/>
      <c r="AG60" s="112"/>
      <c r="AH60" s="113"/>
      <c r="AI60" s="114"/>
      <c r="AJ60" s="115"/>
      <c r="AK60" s="112"/>
      <c r="AL60" s="113"/>
    </row>
    <row r="61" spans="1:102" ht="20.100000000000001" customHeight="1">
      <c r="C61" s="109"/>
      <c r="D61" s="110"/>
      <c r="E61" s="109"/>
      <c r="F61" s="110"/>
      <c r="G61" s="109"/>
      <c r="H61" s="110"/>
      <c r="I61" s="109"/>
      <c r="J61" s="110"/>
      <c r="K61" s="109"/>
      <c r="L61" s="110"/>
      <c r="M61" s="109"/>
      <c r="N61" s="110"/>
      <c r="O61" s="109"/>
      <c r="P61" s="110"/>
      <c r="Q61" s="109"/>
      <c r="R61" s="110"/>
      <c r="S61" s="109"/>
      <c r="T61" s="110"/>
      <c r="U61" s="109"/>
      <c r="V61" s="110"/>
      <c r="W61" s="109"/>
      <c r="X61" s="110"/>
      <c r="Y61" s="109"/>
      <c r="Z61" s="110"/>
      <c r="AA61" s="109"/>
      <c r="AB61" s="110"/>
      <c r="AC61" s="109"/>
      <c r="AD61" s="110"/>
      <c r="AE61" s="109"/>
      <c r="AF61" s="110"/>
      <c r="AG61" s="109"/>
      <c r="AH61" s="110"/>
      <c r="AI61" s="109"/>
      <c r="AJ61" s="110"/>
      <c r="AK61" s="109"/>
      <c r="AL61" s="110"/>
    </row>
    <row r="62" spans="1:102" s="52" customFormat="1" ht="20.100000000000001" customHeight="1">
      <c r="A62" s="44"/>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row>
    <row r="63" spans="1:102" s="52" customFormat="1" ht="20.100000000000001" customHeight="1">
      <c r="A63" s="44"/>
      <c r="B63" s="44"/>
      <c r="C63" s="116"/>
      <c r="D63" s="116"/>
      <c r="E63" s="116"/>
      <c r="F63" s="116"/>
      <c r="G63" s="116"/>
      <c r="H63" s="116"/>
      <c r="I63" s="116"/>
      <c r="J63" s="116"/>
      <c r="K63" s="116"/>
      <c r="L63" s="116"/>
      <c r="M63" s="116"/>
      <c r="N63" s="116"/>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row>
    <row r="64" spans="1:102" s="52" customFormat="1" ht="20.100000000000001" customHeight="1">
      <c r="A64" s="44"/>
      <c r="B64" s="117"/>
      <c r="C64" s="116"/>
      <c r="D64" s="116"/>
      <c r="E64" s="116"/>
      <c r="F64" s="116"/>
      <c r="G64" s="116"/>
      <c r="H64" s="116"/>
      <c r="I64" s="116"/>
      <c r="J64" s="116"/>
      <c r="K64" s="116"/>
      <c r="L64" s="116"/>
      <c r="M64" s="116"/>
      <c r="N64" s="116"/>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2" customFormat="1" ht="20.100000000000001" customHeight="1">
      <c r="A65" s="44"/>
      <c r="B65" s="117"/>
      <c r="C65" s="116"/>
      <c r="D65" s="116"/>
      <c r="E65" s="116"/>
      <c r="F65" s="116"/>
      <c r="G65" s="116"/>
      <c r="H65" s="116"/>
      <c r="I65" s="116"/>
      <c r="J65" s="116"/>
      <c r="K65" s="116"/>
      <c r="L65" s="116"/>
      <c r="M65" s="116"/>
      <c r="N65" s="116"/>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2" customFormat="1" ht="20.100000000000001" customHeight="1">
      <c r="A66" s="44"/>
      <c r="B66" s="117"/>
      <c r="C66" s="118"/>
      <c r="D66" s="118"/>
      <c r="E66" s="118"/>
      <c r="F66" s="118"/>
      <c r="G66" s="118"/>
      <c r="H66" s="118"/>
      <c r="I66" s="118"/>
      <c r="J66" s="118"/>
      <c r="K66" s="118"/>
      <c r="L66" s="118"/>
      <c r="M66" s="118"/>
      <c r="N66" s="118"/>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c r="B67" s="84"/>
      <c r="C67" s="84"/>
      <c r="D67" s="84"/>
      <c r="E67" s="84"/>
      <c r="F67" s="84"/>
      <c r="G67" s="84"/>
      <c r="H67" s="8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row>
    <row r="68" spans="1:102">
      <c r="B68" s="63"/>
      <c r="C68" s="63"/>
      <c r="D68" s="63"/>
      <c r="E68" s="63"/>
      <c r="F68" s="63"/>
      <c r="G68" s="63"/>
      <c r="H68" s="63"/>
      <c r="I68" s="44"/>
      <c r="J68" s="44"/>
      <c r="K68" s="44"/>
      <c r="L68" s="44"/>
      <c r="M68" s="44"/>
      <c r="N68" s="44"/>
    </row>
    <row r="69" spans="1:102" hidden="1">
      <c r="B69" s="63"/>
      <c r="C69" s="63"/>
      <c r="D69" s="63"/>
      <c r="E69" s="63"/>
      <c r="F69" s="63"/>
      <c r="G69" s="63"/>
      <c r="H69" s="63"/>
      <c r="I69" s="44"/>
      <c r="J69" s="44"/>
      <c r="K69" s="44"/>
      <c r="L69" s="44"/>
      <c r="M69" s="44"/>
      <c r="N69" s="44"/>
    </row>
    <row r="70" spans="1:102">
      <c r="B70" s="44"/>
    </row>
    <row r="71" spans="1:102"/>
    <row r="72" spans="1:102"/>
    <row r="73" spans="1:102"/>
    <row r="74" spans="1:102"/>
    <row r="75" spans="1:102"/>
    <row r="76" spans="1:102"/>
    <row r="77" spans="1:102"/>
    <row r="78" spans="1:102"/>
    <row r="79" spans="1:102"/>
    <row r="80" spans="1:102"/>
    <row r="81"/>
    <row r="82"/>
    <row r="83"/>
    <row r="84"/>
    <row r="85"/>
    <row r="86"/>
    <row r="87"/>
    <row r="88"/>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119" customWidth="1"/>
    <col min="2" max="2" width="35.6640625" style="119" customWidth="1"/>
    <col min="3" max="9" width="16.6640625" style="119" customWidth="1"/>
    <col min="10" max="14" width="16.6640625" style="119" hidden="1" customWidth="1"/>
    <col min="15" max="102" width="0" style="119" hidden="1" customWidth="1"/>
    <col min="103" max="16384" width="0" style="120" hidden="1"/>
  </cols>
  <sheetData>
    <row r="1" spans="1:102" ht="90" customHeight="1"/>
    <row r="2" spans="1:102" s="123" customFormat="1" ht="24.9" customHeight="1">
      <c r="A2" s="44"/>
      <c r="B2" s="121" t="s">
        <v>9</v>
      </c>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row>
    <row r="3" spans="1:102" s="123" customFormat="1" ht="24.9" customHeight="1">
      <c r="A3" s="44"/>
      <c r="B3" s="124" t="s">
        <v>1</v>
      </c>
      <c r="C3" s="125"/>
      <c r="D3" s="126"/>
      <c r="E3" s="126"/>
      <c r="F3" s="127"/>
      <c r="G3" s="128"/>
      <c r="H3" s="128"/>
      <c r="I3" s="125"/>
      <c r="J3" s="125"/>
      <c r="K3" s="125"/>
      <c r="L3" s="125"/>
      <c r="M3" s="125"/>
      <c r="N3" s="125"/>
      <c r="O3" s="125">
        <v>1.58534433534839</v>
      </c>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row>
    <row r="4" spans="1:102" s="123" customFormat="1" ht="5.0999999999999996" customHeight="1">
      <c r="A4" s="44"/>
      <c r="B4" s="129"/>
      <c r="C4" s="125"/>
      <c r="D4" s="126"/>
      <c r="E4" s="126"/>
      <c r="F4" s="127"/>
      <c r="G4" s="128"/>
      <c r="H4" s="128"/>
      <c r="I4" s="125"/>
      <c r="J4" s="125"/>
      <c r="K4" s="125"/>
      <c r="L4" s="125"/>
      <c r="M4" s="125"/>
      <c r="N4" s="125"/>
      <c r="O4" s="125"/>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row>
    <row r="5" spans="1:102" s="132" customFormat="1" ht="24" customHeight="1">
      <c r="A5" s="130"/>
      <c r="B5" s="131"/>
      <c r="C5" s="686" t="s">
        <v>194</v>
      </c>
      <c r="D5" s="687"/>
      <c r="E5" s="688"/>
      <c r="F5" s="686" t="s">
        <v>195</v>
      </c>
      <c r="G5" s="687"/>
      <c r="H5" s="688"/>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c r="CC5" s="130"/>
      <c r="CD5" s="130"/>
      <c r="CE5" s="130"/>
      <c r="CF5" s="130"/>
      <c r="CG5" s="130"/>
      <c r="CH5" s="130"/>
      <c r="CI5" s="130"/>
      <c r="CJ5" s="130"/>
      <c r="CK5" s="130"/>
      <c r="CL5" s="130"/>
      <c r="CM5" s="130"/>
      <c r="CN5" s="130"/>
      <c r="CO5" s="130"/>
      <c r="CP5" s="130"/>
      <c r="CQ5" s="130"/>
      <c r="CR5" s="130"/>
      <c r="CS5" s="130"/>
      <c r="CT5" s="130"/>
      <c r="CU5" s="130"/>
      <c r="CV5" s="130"/>
      <c r="CW5" s="130"/>
      <c r="CX5" s="130"/>
    </row>
    <row r="6" spans="1:102" s="138" customFormat="1" ht="20.100000000000001" customHeight="1">
      <c r="A6" s="93"/>
      <c r="B6" s="133"/>
      <c r="C6" s="134">
        <v>45505</v>
      </c>
      <c r="D6" s="135">
        <v>45839</v>
      </c>
      <c r="E6" s="136">
        <v>45870</v>
      </c>
      <c r="F6" s="134">
        <f>+C6</f>
        <v>45505</v>
      </c>
      <c r="G6" s="135">
        <f>+D6</f>
        <v>45839</v>
      </c>
      <c r="H6" s="136">
        <f>+E6</f>
        <v>45870</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37"/>
      <c r="BU6" s="137"/>
      <c r="BV6" s="137"/>
      <c r="BW6" s="137"/>
      <c r="BX6" s="137"/>
      <c r="BY6" s="137"/>
      <c r="BZ6" s="137"/>
      <c r="CA6" s="137"/>
      <c r="CB6" s="137"/>
      <c r="CC6" s="137"/>
      <c r="CD6" s="137"/>
      <c r="CE6" s="137"/>
      <c r="CF6" s="137"/>
      <c r="CG6" s="137"/>
      <c r="CH6" s="137"/>
      <c r="CI6" s="137"/>
      <c r="CJ6" s="137"/>
      <c r="CK6" s="137"/>
      <c r="CL6" s="137"/>
      <c r="CM6" s="137"/>
      <c r="CN6" s="137"/>
      <c r="CO6" s="137"/>
      <c r="CP6" s="137"/>
      <c r="CQ6" s="137"/>
      <c r="CR6" s="137"/>
      <c r="CS6" s="137"/>
      <c r="CT6" s="137"/>
      <c r="CU6" s="137"/>
      <c r="CV6" s="137"/>
      <c r="CW6" s="137"/>
      <c r="CX6" s="137"/>
    </row>
    <row r="7" spans="1:102" s="141" customFormat="1" ht="20.100000000000001" customHeight="1">
      <c r="A7" s="93"/>
      <c r="B7" s="139" t="s">
        <v>303</v>
      </c>
      <c r="C7" s="432">
        <v>2.0842600601329009</v>
      </c>
      <c r="D7" s="433">
        <v>1.9686615419034306</v>
      </c>
      <c r="E7" s="434">
        <v>1.9621092896792967</v>
      </c>
      <c r="F7" s="432">
        <v>18.567215051994591</v>
      </c>
      <c r="G7" s="433">
        <v>17.511634218090556</v>
      </c>
      <c r="H7" s="434">
        <v>17.390149192998567</v>
      </c>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c r="BL7" s="140"/>
      <c r="BM7" s="140"/>
      <c r="BN7" s="140"/>
      <c r="BO7" s="140"/>
      <c r="BP7" s="140"/>
      <c r="BQ7" s="140"/>
      <c r="BR7" s="140"/>
      <c r="BS7" s="140"/>
      <c r="BT7" s="140"/>
      <c r="BU7" s="140"/>
      <c r="BV7" s="140"/>
      <c r="BW7" s="140"/>
      <c r="BX7" s="140"/>
      <c r="BY7" s="140"/>
      <c r="BZ7" s="140"/>
      <c r="CA7" s="140"/>
      <c r="CB7" s="140"/>
      <c r="CC7" s="140"/>
      <c r="CD7" s="140"/>
      <c r="CE7" s="140"/>
      <c r="CF7" s="140"/>
      <c r="CG7" s="140"/>
      <c r="CH7" s="140"/>
      <c r="CI7" s="140"/>
      <c r="CJ7" s="140"/>
      <c r="CK7" s="140"/>
      <c r="CL7" s="140"/>
      <c r="CM7" s="140"/>
      <c r="CN7" s="140"/>
      <c r="CO7" s="140"/>
      <c r="CP7" s="140"/>
      <c r="CQ7" s="140"/>
      <c r="CR7" s="140"/>
      <c r="CS7" s="140"/>
      <c r="CT7" s="140"/>
      <c r="CU7" s="140"/>
      <c r="CV7" s="140"/>
      <c r="CW7" s="140"/>
      <c r="CX7" s="140"/>
    </row>
    <row r="8" spans="1:102" s="141" customFormat="1" ht="20.100000000000001" customHeight="1">
      <c r="A8" s="93"/>
      <c r="B8" s="104" t="s">
        <v>48</v>
      </c>
      <c r="C8" s="142">
        <v>2.9999937157390666</v>
      </c>
      <c r="D8" s="143">
        <v>2.9236000948964347</v>
      </c>
      <c r="E8" s="144">
        <v>2.956659127634949</v>
      </c>
      <c r="F8" s="142">
        <v>26.412334796487624</v>
      </c>
      <c r="G8" s="143">
        <v>25.75040017717361</v>
      </c>
      <c r="H8" s="144">
        <v>25.893533914589572</v>
      </c>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71</v>
      </c>
      <c r="C9" s="142">
        <v>1.5439158447967927</v>
      </c>
      <c r="D9" s="143">
        <v>1.5078758396614771</v>
      </c>
      <c r="E9" s="144">
        <v>1.5219714755548264</v>
      </c>
      <c r="F9" s="142">
        <v>17.579833957572063</v>
      </c>
      <c r="G9" s="143">
        <v>18.619495550917822</v>
      </c>
      <c r="H9" s="144">
        <v>18.861804613972772</v>
      </c>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44</v>
      </c>
      <c r="C10" s="142">
        <v>2.5467199103627229</v>
      </c>
      <c r="D10" s="143">
        <v>2.4773688922685331</v>
      </c>
      <c r="E10" s="144">
        <v>2.4700136217569693</v>
      </c>
      <c r="F10" s="142">
        <v>29.381562550494206</v>
      </c>
      <c r="G10" s="143">
        <v>29.008944882990289</v>
      </c>
      <c r="H10" s="144">
        <v>28.748222254481316</v>
      </c>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34</v>
      </c>
      <c r="C11" s="142">
        <v>1.5914304318274071</v>
      </c>
      <c r="D11" s="143">
        <v>1.3808034966649141</v>
      </c>
      <c r="E11" s="144">
        <v>1.3444569486284108</v>
      </c>
      <c r="F11" s="142">
        <v>11.021205497252199</v>
      </c>
      <c r="G11" s="143">
        <v>8.8335010932464257</v>
      </c>
      <c r="H11" s="144">
        <v>8.523679824735277</v>
      </c>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57</v>
      </c>
      <c r="C12" s="142">
        <v>1.0578190183860636</v>
      </c>
      <c r="D12" s="143">
        <v>0.70730797935143075</v>
      </c>
      <c r="E12" s="144">
        <v>0.74108865856725226</v>
      </c>
      <c r="F12" s="142">
        <v>11.116019436208415</v>
      </c>
      <c r="G12" s="143">
        <v>7.7701024113186037</v>
      </c>
      <c r="H12" s="144">
        <v>8.0945441541363383</v>
      </c>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72</v>
      </c>
      <c r="C13" s="142">
        <v>1.3050292892476008</v>
      </c>
      <c r="D13" s="143">
        <v>1.1895721875553447</v>
      </c>
      <c r="E13" s="144">
        <v>1.1707525890688493</v>
      </c>
      <c r="F13" s="142">
        <v>13.518199964330968</v>
      </c>
      <c r="G13" s="143">
        <v>11.752307168137987</v>
      </c>
      <c r="H13" s="144">
        <v>11.527082954739345</v>
      </c>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59</v>
      </c>
      <c r="C14" s="142">
        <v>4.1412354610835891</v>
      </c>
      <c r="D14" s="143">
        <v>3.621548069969434</v>
      </c>
      <c r="E14" s="144">
        <v>3.541085911401213</v>
      </c>
      <c r="F14" s="142">
        <v>15.412831585158852</v>
      </c>
      <c r="G14" s="143">
        <v>12.961587725392345</v>
      </c>
      <c r="H14" s="144">
        <v>12.62843484575423</v>
      </c>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230</v>
      </c>
      <c r="C15" s="142">
        <v>3.3111675855070382</v>
      </c>
      <c r="D15" s="143">
        <v>1.2665408107697975</v>
      </c>
      <c r="E15" s="144">
        <v>1.3806367706702429</v>
      </c>
      <c r="F15" s="142">
        <v>3.7313789301359339</v>
      </c>
      <c r="G15" s="143">
        <v>10.327017970340952</v>
      </c>
      <c r="H15" s="144">
        <v>11.192472399706933</v>
      </c>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38</v>
      </c>
      <c r="C16" s="142">
        <v>3.2649172914964448</v>
      </c>
      <c r="D16" s="143">
        <v>2.6363784290826446</v>
      </c>
      <c r="E16" s="144">
        <v>2.6041970092778883</v>
      </c>
      <c r="F16" s="142">
        <v>26.905678934428423</v>
      </c>
      <c r="G16" s="143">
        <v>21.28144831360385</v>
      </c>
      <c r="H16" s="144">
        <v>21.04584149878751</v>
      </c>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36</v>
      </c>
      <c r="C17" s="142">
        <v>1.3773550733912931</v>
      </c>
      <c r="D17" s="143">
        <v>1.7763660876729155</v>
      </c>
      <c r="E17" s="144">
        <v>1.7760803265511271</v>
      </c>
      <c r="F17" s="142">
        <v>11.520613879011124</v>
      </c>
      <c r="G17" s="143">
        <v>14.456230076916313</v>
      </c>
      <c r="H17" s="144">
        <v>14.381277251113328</v>
      </c>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42">
        <v>0.14805289334560401</v>
      </c>
      <c r="D18" s="143">
        <v>0.24656215017975408</v>
      </c>
      <c r="E18" s="144">
        <v>0.26444663714027145</v>
      </c>
      <c r="F18" s="142">
        <v>5.073746177327779</v>
      </c>
      <c r="G18" s="143">
        <v>8.4441540822041414</v>
      </c>
      <c r="H18" s="144">
        <v>9.0126109686112894</v>
      </c>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66</v>
      </c>
      <c r="C19" s="142">
        <v>1.1927073944679873</v>
      </c>
      <c r="D19" s="143">
        <v>1.2118135928644995</v>
      </c>
      <c r="E19" s="144">
        <v>1.2026299630367996</v>
      </c>
      <c r="F19" s="142">
        <v>23.328551411512567</v>
      </c>
      <c r="G19" s="143">
        <v>24.943971570410913</v>
      </c>
      <c r="H19" s="144">
        <v>24.533965987723501</v>
      </c>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45</v>
      </c>
      <c r="C20" s="142">
        <v>2.6560598857814153</v>
      </c>
      <c r="D20" s="143">
        <v>2.6225287326472051</v>
      </c>
      <c r="E20" s="144">
        <v>2.6023605875621922</v>
      </c>
      <c r="F20" s="142">
        <v>21.455053000418069</v>
      </c>
      <c r="G20" s="143">
        <v>21.343431172012554</v>
      </c>
      <c r="H20" s="144">
        <v>21.181989660067465</v>
      </c>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63</v>
      </c>
      <c r="C21" s="142">
        <v>2.2604978193968188</v>
      </c>
      <c r="D21" s="143">
        <v>2.1093705059220453</v>
      </c>
      <c r="E21" s="144">
        <v>2.1620124749699494</v>
      </c>
      <c r="F21" s="142">
        <v>14.340883554847341</v>
      </c>
      <c r="G21" s="143">
        <v>12.928365892252442</v>
      </c>
      <c r="H21" s="144">
        <v>13.504985536262968</v>
      </c>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41</v>
      </c>
      <c r="C22" s="142">
        <v>1.9189779571693952</v>
      </c>
      <c r="D22" s="143">
        <v>1.2436878638712137</v>
      </c>
      <c r="E22" s="144">
        <v>1.2473836897558421</v>
      </c>
      <c r="F22" s="142">
        <v>15.962310181972539</v>
      </c>
      <c r="G22" s="143">
        <v>9.625339904686788</v>
      </c>
      <c r="H22" s="144">
        <v>9.6335899629252797</v>
      </c>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62</v>
      </c>
      <c r="C23" s="142">
        <v>0.69980739083829402</v>
      </c>
      <c r="D23" s="143">
        <v>0.89457424654339202</v>
      </c>
      <c r="E23" s="144">
        <v>0.85618483891032393</v>
      </c>
      <c r="F23" s="142">
        <v>14.003897741726828</v>
      </c>
      <c r="G23" s="143">
        <v>16.821119666413594</v>
      </c>
      <c r="H23" s="144">
        <v>15.927127879364168</v>
      </c>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229</v>
      </c>
      <c r="C24" s="142">
        <v>1.4631347236067798</v>
      </c>
      <c r="D24" s="143">
        <v>2.1434538360664281</v>
      </c>
      <c r="E24" s="144">
        <v>1.9880793911590451</v>
      </c>
      <c r="F24" s="142">
        <v>12.471230562120244</v>
      </c>
      <c r="G24" s="143">
        <v>17.550709530421742</v>
      </c>
      <c r="H24" s="144">
        <v>16.140885490415151</v>
      </c>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68</v>
      </c>
      <c r="C25" s="142">
        <v>0.5373429203184783</v>
      </c>
      <c r="D25" s="143">
        <v>0.84898580764672538</v>
      </c>
      <c r="E25" s="144">
        <v>0.81664701445774301</v>
      </c>
      <c r="F25" s="142">
        <v>7.5409851441155249</v>
      </c>
      <c r="G25" s="143">
        <v>12.553176101948024</v>
      </c>
      <c r="H25" s="144">
        <v>12.257206657318809</v>
      </c>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35</v>
      </c>
      <c r="C26" s="142">
        <v>1.9456468838059711</v>
      </c>
      <c r="D26" s="143">
        <v>2.1438457206548871</v>
      </c>
      <c r="E26" s="144">
        <v>2.1328347945316031</v>
      </c>
      <c r="F26" s="142">
        <v>22.316261947086531</v>
      </c>
      <c r="G26" s="143">
        <v>23.002408092764629</v>
      </c>
      <c r="H26" s="144">
        <v>22.907843808878596</v>
      </c>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47</v>
      </c>
      <c r="C27" s="142">
        <v>1.2122124563546073</v>
      </c>
      <c r="D27" s="143">
        <v>0.80881191207097336</v>
      </c>
      <c r="E27" s="144">
        <v>0.64068418411008654</v>
      </c>
      <c r="F27" s="142">
        <v>12.473794097180898</v>
      </c>
      <c r="G27" s="143">
        <v>10.769190076590556</v>
      </c>
      <c r="H27" s="144">
        <v>8.8955950879538008</v>
      </c>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37</v>
      </c>
      <c r="C28" s="142">
        <v>1.8621372402814231</v>
      </c>
      <c r="D28" s="143">
        <v>1.3207124694311967</v>
      </c>
      <c r="E28" s="144">
        <v>1.2793634336094797</v>
      </c>
      <c r="F28" s="142">
        <v>32.92336914469557</v>
      </c>
      <c r="G28" s="143">
        <v>25.810450647603766</v>
      </c>
      <c r="H28" s="144">
        <v>25.225007118007003</v>
      </c>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70</v>
      </c>
      <c r="C29" s="142">
        <v>0.77371145479743919</v>
      </c>
      <c r="D29" s="143">
        <v>0.89033811820109987</v>
      </c>
      <c r="E29" s="144">
        <v>0.91072342830028319</v>
      </c>
      <c r="F29" s="142">
        <v>6.3634742005225435</v>
      </c>
      <c r="G29" s="143">
        <v>7.402449727984016</v>
      </c>
      <c r="H29" s="144">
        <v>7.5458660695302813</v>
      </c>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74</v>
      </c>
      <c r="C30" s="142">
        <v>0.85480805625356371</v>
      </c>
      <c r="D30" s="143">
        <v>1.5168413633444522</v>
      </c>
      <c r="E30" s="144">
        <v>1.4668428915788072</v>
      </c>
      <c r="F30" s="142">
        <v>8.2478599232613465</v>
      </c>
      <c r="G30" s="143">
        <v>15.106957956521677</v>
      </c>
      <c r="H30" s="144">
        <v>14.678822095818681</v>
      </c>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31</v>
      </c>
      <c r="C31" s="142">
        <v>1.0698275096353944</v>
      </c>
      <c r="D31" s="143">
        <v>0.99097756656784752</v>
      </c>
      <c r="E31" s="144">
        <v>0.94452986604580547</v>
      </c>
      <c r="F31" s="142">
        <v>10.22625316954802</v>
      </c>
      <c r="G31" s="143">
        <v>9.43630131393863</v>
      </c>
      <c r="H31" s="144">
        <v>9.2197487774921481</v>
      </c>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46</v>
      </c>
      <c r="C32" s="142">
        <v>2.5090906072337829</v>
      </c>
      <c r="D32" s="143">
        <v>1.7033922779473285</v>
      </c>
      <c r="E32" s="144">
        <v>1.7311757653669448</v>
      </c>
      <c r="F32" s="142">
        <v>22.872110058597745</v>
      </c>
      <c r="G32" s="143">
        <v>15.970624957108029</v>
      </c>
      <c r="H32" s="144">
        <v>16.284522891116016</v>
      </c>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32" s="141" customFormat="1" ht="20.100000000000001" customHeight="1">
      <c r="A33" s="93"/>
      <c r="B33" s="104" t="s">
        <v>51</v>
      </c>
      <c r="C33" s="142">
        <v>0.46976980862828355</v>
      </c>
      <c r="D33" s="143">
        <v>0.50871000086866702</v>
      </c>
      <c r="E33" s="144">
        <v>-0.11224776472947304</v>
      </c>
      <c r="F33" s="142">
        <v>10.262386533005778</v>
      </c>
      <c r="G33" s="143">
        <v>13.082080393828502</v>
      </c>
      <c r="H33" s="144">
        <v>-2.7877842867200018</v>
      </c>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32" s="141" customFormat="1" ht="20.100000000000001" customHeight="1">
      <c r="A34" s="93"/>
      <c r="B34" s="104" t="s">
        <v>52</v>
      </c>
      <c r="C34" s="142">
        <v>8.170636546642239</v>
      </c>
      <c r="D34" s="143">
        <v>9.07565208590308</v>
      </c>
      <c r="E34" s="144">
        <v>8.9242087517661517</v>
      </c>
      <c r="F34" s="142">
        <v>29.85059971743264</v>
      </c>
      <c r="G34" s="143">
        <v>33.228203647132702</v>
      </c>
      <c r="H34" s="144">
        <v>32.618006144602958</v>
      </c>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32" s="141" customFormat="1" ht="20.100000000000001" customHeight="1">
      <c r="A35" s="93"/>
      <c r="B35" s="104" t="s">
        <v>49</v>
      </c>
      <c r="C35" s="142">
        <v>7.0872499717425819E-2</v>
      </c>
      <c r="D35" s="143">
        <v>0.24310194609414804</v>
      </c>
      <c r="E35" s="144">
        <v>0.2446175258782689</v>
      </c>
      <c r="F35" s="142">
        <v>4.0985740127069068</v>
      </c>
      <c r="G35" s="143">
        <v>12.492047455948267</v>
      </c>
      <c r="H35" s="144">
        <v>12.457084001969552</v>
      </c>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32" s="141" customFormat="1" ht="20.100000000000001" customHeight="1">
      <c r="A36" s="93"/>
      <c r="B36" s="104" t="s">
        <v>40</v>
      </c>
      <c r="C36" s="142">
        <v>1.9295049419369188</v>
      </c>
      <c r="D36" s="143">
        <v>1.8936791907782358</v>
      </c>
      <c r="E36" s="144">
        <v>1.9613463140176524</v>
      </c>
      <c r="F36" s="142">
        <v>21.278153738599116</v>
      </c>
      <c r="G36" s="143">
        <v>20.986034450462736</v>
      </c>
      <c r="H36" s="144">
        <v>21.689048345548041</v>
      </c>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32" s="141" customFormat="1" ht="20.100000000000001" customHeight="1">
      <c r="A37" s="93"/>
      <c r="B37" s="104" t="s">
        <v>67</v>
      </c>
      <c r="C37" s="142">
        <v>2.9519140220727871</v>
      </c>
      <c r="D37" s="143">
        <v>2.5992451392416478</v>
      </c>
      <c r="E37" s="144">
        <v>2.6945227138655761</v>
      </c>
      <c r="F37" s="142">
        <v>15.927356348813889</v>
      </c>
      <c r="G37" s="143">
        <v>12.976823303968676</v>
      </c>
      <c r="H37" s="144">
        <v>13.151755482616432</v>
      </c>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32" s="141" customFormat="1" ht="20.100000000000001" customHeight="1">
      <c r="A38" s="93"/>
      <c r="B38" s="104" t="s">
        <v>53</v>
      </c>
      <c r="C38" s="142">
        <v>1.9563202175322412</v>
      </c>
      <c r="D38" s="143">
        <v>2.5770234914429175</v>
      </c>
      <c r="E38" s="144">
        <v>2.7327283926046784</v>
      </c>
      <c r="F38" s="142">
        <v>13.09714676707279</v>
      </c>
      <c r="G38" s="143">
        <v>18.821043992259032</v>
      </c>
      <c r="H38" s="144">
        <v>20.076936996018603</v>
      </c>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32" s="141" customFormat="1" ht="20.100000000000001" customHeight="1">
      <c r="A39" s="93"/>
      <c r="B39" s="104" t="s">
        <v>61</v>
      </c>
      <c r="C39" s="142">
        <v>4.1826105905727804</v>
      </c>
      <c r="D39" s="143">
        <v>2.9831111811284017</v>
      </c>
      <c r="E39" s="144">
        <v>2.6412978395177746</v>
      </c>
      <c r="F39" s="142">
        <v>30.089162573608974</v>
      </c>
      <c r="G39" s="143">
        <v>22.357570063618887</v>
      </c>
      <c r="H39" s="144">
        <v>18.488138436124526</v>
      </c>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32" s="141" customFormat="1" ht="20.100000000000001" customHeight="1">
      <c r="A40" s="93"/>
      <c r="B40" s="104" t="s">
        <v>33</v>
      </c>
      <c r="C40" s="142">
        <v>-9.9828618467835568</v>
      </c>
      <c r="D40" s="143">
        <v>0.86596186122941921</v>
      </c>
      <c r="E40" s="144">
        <v>1.1636128060341093</v>
      </c>
      <c r="F40" s="142">
        <v>-64.381904618475616</v>
      </c>
      <c r="G40" s="143">
        <v>9.1113700397344353</v>
      </c>
      <c r="H40" s="144">
        <v>12.943150396508557</v>
      </c>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32" s="141" customFormat="1" ht="20.100000000000001" customHeight="1">
      <c r="A41" s="93"/>
      <c r="B41" s="104" t="s">
        <v>43</v>
      </c>
      <c r="C41" s="142">
        <v>2.3706929582665497</v>
      </c>
      <c r="D41" s="143">
        <v>2.3500784984854741</v>
      </c>
      <c r="E41" s="144">
        <v>2.5827366248156673</v>
      </c>
      <c r="F41" s="142">
        <v>19.492577779379875</v>
      </c>
      <c r="G41" s="143">
        <v>23.2183460560362</v>
      </c>
      <c r="H41" s="144">
        <v>25.502340694295832</v>
      </c>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32" s="141" customFormat="1" ht="20.100000000000001" customHeight="1">
      <c r="A42" s="93"/>
      <c r="B42" s="104" t="s">
        <v>50</v>
      </c>
      <c r="C42" s="142">
        <v>3.5102993509073253</v>
      </c>
      <c r="D42" s="143">
        <v>1.5031218011354164</v>
      </c>
      <c r="E42" s="144">
        <v>1.4430860912502228</v>
      </c>
      <c r="F42" s="142">
        <v>13.101057494822211</v>
      </c>
      <c r="G42" s="143">
        <v>7.2436600286907478</v>
      </c>
      <c r="H42" s="144">
        <v>6.8540339032036535</v>
      </c>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32" s="141" customFormat="1" ht="20.100000000000001" customHeight="1">
      <c r="A43" s="93"/>
      <c r="B43" s="104" t="s">
        <v>60</v>
      </c>
      <c r="C43" s="142">
        <v>1.2744563459912905</v>
      </c>
      <c r="D43" s="143">
        <v>1.1540369946388125</v>
      </c>
      <c r="E43" s="144">
        <v>1.071030414760372</v>
      </c>
      <c r="F43" s="142">
        <v>10.05592330457133</v>
      </c>
      <c r="G43" s="143">
        <v>9.9709650389807862</v>
      </c>
      <c r="H43" s="144">
        <v>9.2734051897827996</v>
      </c>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32" s="141" customFormat="1" ht="20.100000000000001" customHeight="1">
      <c r="A44" s="93"/>
      <c r="B44" s="104" t="s">
        <v>65</v>
      </c>
      <c r="C44" s="142">
        <v>4.5538817803552893</v>
      </c>
      <c r="D44" s="143">
        <v>3.7690170155029046</v>
      </c>
      <c r="E44" s="144">
        <v>3.5353720824647383</v>
      </c>
      <c r="F44" s="142">
        <v>10.980038547328588</v>
      </c>
      <c r="G44" s="143">
        <v>10.347389675618313</v>
      </c>
      <c r="H44" s="144">
        <v>9.8352316856726762</v>
      </c>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32" s="141" customFormat="1" ht="20.100000000000001" customHeight="1">
      <c r="A45" s="93"/>
      <c r="B45" s="104" t="s">
        <v>58</v>
      </c>
      <c r="C45" s="142">
        <v>3.4128082173469863</v>
      </c>
      <c r="D45" s="143">
        <v>2.3246326532542594</v>
      </c>
      <c r="E45" s="144">
        <v>2.2783633576042019</v>
      </c>
      <c r="F45" s="142">
        <v>27.892530925987042</v>
      </c>
      <c r="G45" s="143">
        <v>20.658862567623032</v>
      </c>
      <c r="H45" s="144">
        <v>20.428629121778076</v>
      </c>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32" s="141" customFormat="1" ht="20.100000000000001" customHeight="1">
      <c r="A46" s="93"/>
      <c r="B46" s="104" t="s">
        <v>228</v>
      </c>
      <c r="C46" s="142">
        <v>8.919207410530762E-2</v>
      </c>
      <c r="D46" s="143">
        <v>1.518937957673814</v>
      </c>
      <c r="E46" s="144">
        <v>1.5704968490038231</v>
      </c>
      <c r="F46" s="142">
        <v>0.65705522573602793</v>
      </c>
      <c r="G46" s="143">
        <v>12.329477609866888</v>
      </c>
      <c r="H46" s="144">
        <v>12.761940179210843</v>
      </c>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32" s="145" customFormat="1" ht="20.100000000000001" customHeight="1">
      <c r="A47" s="93"/>
      <c r="B47" s="104" t="s">
        <v>236</v>
      </c>
      <c r="C47" s="142" t="s">
        <v>304</v>
      </c>
      <c r="D47" s="143">
        <v>-26.245312451567731</v>
      </c>
      <c r="E47" s="144">
        <v>-24.527727007763474</v>
      </c>
      <c r="F47" s="142" t="s">
        <v>304</v>
      </c>
      <c r="G47" s="143">
        <v>-35.059006916982419</v>
      </c>
      <c r="H47" s="144">
        <v>-35.666320697694715</v>
      </c>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c r="CY47" s="141"/>
      <c r="CZ47" s="141"/>
      <c r="DA47" s="141"/>
      <c r="DB47" s="141"/>
      <c r="DC47" s="141"/>
      <c r="DD47" s="141"/>
      <c r="DE47" s="141"/>
      <c r="DF47" s="141"/>
      <c r="DG47" s="141"/>
      <c r="DH47" s="141"/>
      <c r="DI47" s="141"/>
      <c r="DJ47" s="141"/>
      <c r="DK47" s="141"/>
      <c r="DL47" s="141"/>
      <c r="DM47" s="141"/>
      <c r="DN47" s="141"/>
      <c r="DO47" s="141"/>
      <c r="DP47" s="141"/>
      <c r="DQ47" s="141"/>
      <c r="DR47" s="141"/>
      <c r="DS47" s="141"/>
      <c r="DT47" s="141"/>
      <c r="DU47" s="141"/>
      <c r="DV47" s="141"/>
      <c r="DW47" s="141"/>
      <c r="DX47" s="141"/>
      <c r="DY47" s="141"/>
      <c r="DZ47" s="141"/>
      <c r="EA47" s="141"/>
      <c r="EB47" s="141"/>
    </row>
    <row r="48" spans="1:132" s="141" customFormat="1" ht="20.100000000000001" customHeight="1">
      <c r="A48" s="93"/>
      <c r="B48" s="104" t="s">
        <v>75</v>
      </c>
      <c r="C48" s="142">
        <v>6.2291249517271652</v>
      </c>
      <c r="D48" s="143">
        <v>5.9361469047065114</v>
      </c>
      <c r="E48" s="144">
        <v>6.0615049110409966</v>
      </c>
      <c r="F48" s="142">
        <v>8.9506839555793238</v>
      </c>
      <c r="G48" s="143">
        <v>12.266385247914803</v>
      </c>
      <c r="H48" s="144">
        <v>12.705889108711101</v>
      </c>
      <c r="I48" s="14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6"/>
      <c r="CE48" s="146"/>
      <c r="CF48" s="146"/>
      <c r="CG48" s="146"/>
      <c r="CH48" s="146"/>
      <c r="CI48" s="146"/>
      <c r="CJ48" s="146"/>
      <c r="CK48" s="146"/>
      <c r="CL48" s="146"/>
      <c r="CM48" s="146"/>
      <c r="CN48" s="146"/>
      <c r="CO48" s="146"/>
      <c r="CP48" s="146"/>
      <c r="CQ48" s="146"/>
      <c r="CR48" s="146"/>
      <c r="CS48" s="146"/>
      <c r="CT48" s="146"/>
      <c r="CU48" s="146"/>
      <c r="CV48" s="146"/>
      <c r="CW48" s="146"/>
      <c r="CX48" s="146"/>
      <c r="CY48" s="145"/>
      <c r="CZ48" s="145"/>
      <c r="DA48" s="145"/>
      <c r="DB48" s="145"/>
      <c r="DC48" s="145"/>
      <c r="DD48" s="145"/>
      <c r="DE48" s="145"/>
      <c r="DF48" s="145"/>
      <c r="DG48" s="145"/>
      <c r="DH48" s="145"/>
      <c r="DI48" s="145"/>
      <c r="DJ48" s="145"/>
      <c r="DK48" s="145"/>
      <c r="DL48" s="145"/>
      <c r="DM48" s="145"/>
      <c r="DN48" s="145"/>
      <c r="DO48" s="145"/>
      <c r="DP48" s="145"/>
      <c r="DQ48" s="145"/>
      <c r="DR48" s="145"/>
      <c r="DS48" s="145"/>
      <c r="DT48" s="145"/>
      <c r="DU48" s="145"/>
      <c r="DV48" s="145"/>
      <c r="DW48" s="145"/>
      <c r="DX48" s="145"/>
      <c r="DY48" s="145"/>
      <c r="DZ48" s="145"/>
      <c r="EA48" s="145"/>
      <c r="EB48" s="145"/>
    </row>
    <row r="49" spans="1:132" s="141" customFormat="1" ht="20.100000000000001" customHeight="1">
      <c r="A49" s="93"/>
      <c r="B49" s="104" t="s">
        <v>42</v>
      </c>
      <c r="C49" s="142">
        <v>2.210429034869192</v>
      </c>
      <c r="D49" s="143">
        <v>1.7082272366553484</v>
      </c>
      <c r="E49" s="144">
        <v>1.9968872607331025</v>
      </c>
      <c r="F49" s="142">
        <v>11.575146577657005</v>
      </c>
      <c r="G49" s="143">
        <v>7.8845710157599376</v>
      </c>
      <c r="H49" s="144">
        <v>8.7412379792248505</v>
      </c>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32" s="141" customFormat="1" ht="20.100000000000001" customHeight="1">
      <c r="A50" s="93"/>
      <c r="B50" s="104" t="s">
        <v>73</v>
      </c>
      <c r="C50" s="142">
        <v>2.4433132776200193</v>
      </c>
      <c r="D50" s="143">
        <v>1.7688039012339662</v>
      </c>
      <c r="E50" s="144">
        <v>1.8179150274960465</v>
      </c>
      <c r="F50" s="142">
        <v>7.4935447077262118</v>
      </c>
      <c r="G50" s="143">
        <v>6.1589318875119519</v>
      </c>
      <c r="H50" s="144">
        <v>6.4123742837904532</v>
      </c>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32" s="141" customFormat="1" ht="20.100000000000001" customHeight="1">
      <c r="A51" s="93"/>
      <c r="B51" s="104" t="s">
        <v>234</v>
      </c>
      <c r="C51" s="142">
        <v>-25.945125596889746</v>
      </c>
      <c r="D51" s="143">
        <v>-18.776095191427565</v>
      </c>
      <c r="E51" s="144">
        <v>-18.58099905457772</v>
      </c>
      <c r="F51" s="142">
        <v>-140.85024544384893</v>
      </c>
      <c r="G51" s="143">
        <v>-154.29549727146804</v>
      </c>
      <c r="H51" s="144">
        <v>-149.41837119361068</v>
      </c>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32" s="141" customFormat="1" ht="20.100000000000001" customHeight="1">
      <c r="A52" s="93"/>
      <c r="B52" s="104" t="s">
        <v>39</v>
      </c>
      <c r="C52" s="142">
        <v>5.8032151703205272</v>
      </c>
      <c r="D52" s="143">
        <v>5.5992687925760354</v>
      </c>
      <c r="E52" s="144">
        <v>5.4365239464760151</v>
      </c>
      <c r="F52" s="142">
        <v>13.43311214549836</v>
      </c>
      <c r="G52" s="143">
        <v>13.236180039329589</v>
      </c>
      <c r="H52" s="144">
        <v>13.00301997776296</v>
      </c>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32" s="141" customFormat="1" ht="20.100000000000001" customHeight="1">
      <c r="A53" s="93"/>
      <c r="B53" s="104" t="s">
        <v>64</v>
      </c>
      <c r="C53" s="142">
        <v>0.95587014312967233</v>
      </c>
      <c r="D53" s="143">
        <v>0.80838528326136772</v>
      </c>
      <c r="E53" s="144">
        <v>0.76336246681758779</v>
      </c>
      <c r="F53" s="142">
        <v>2.7798711133205458</v>
      </c>
      <c r="G53" s="143">
        <v>2.6714134087829127</v>
      </c>
      <c r="H53" s="144">
        <v>2.5198903483390613</v>
      </c>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32" s="141" customFormat="1" ht="20.100000000000001" customHeight="1">
      <c r="A54" s="93"/>
      <c r="B54" s="104" t="s">
        <v>187</v>
      </c>
      <c r="C54" s="142">
        <v>-28.123312263192311</v>
      </c>
      <c r="D54" s="143">
        <v>-30.346280882959714</v>
      </c>
      <c r="E54" s="144">
        <v>-30.148729419005754</v>
      </c>
      <c r="F54" s="142">
        <v>-30.75023525455326</v>
      </c>
      <c r="G54" s="143">
        <v>-32.608705444836218</v>
      </c>
      <c r="H54" s="144">
        <v>-32.213141857638291</v>
      </c>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32" s="141" customFormat="1" ht="20.100000000000001" customHeight="1">
      <c r="A55" s="93"/>
      <c r="B55" s="104" t="s">
        <v>55</v>
      </c>
      <c r="C55" s="142">
        <v>-10.778620845252561</v>
      </c>
      <c r="D55" s="143">
        <v>-5.0866478316288957</v>
      </c>
      <c r="E55" s="144">
        <v>-4.6486800256422134</v>
      </c>
      <c r="F55" s="142">
        <v>-20.404658540675452</v>
      </c>
      <c r="G55" s="143">
        <v>-22.52918198673845</v>
      </c>
      <c r="H55" s="144">
        <v>-21.648423336585928</v>
      </c>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20"/>
      <c r="CZ55" s="120"/>
      <c r="DA55" s="120"/>
      <c r="DB55" s="120"/>
      <c r="DC55" s="120"/>
      <c r="DD55" s="120"/>
      <c r="DE55" s="120"/>
      <c r="DF55" s="120"/>
      <c r="DG55" s="120"/>
      <c r="DH55" s="120"/>
      <c r="DI55" s="120"/>
      <c r="DJ55" s="120"/>
      <c r="DK55" s="120"/>
      <c r="DL55" s="120"/>
      <c r="DM55" s="120"/>
      <c r="DN55" s="120"/>
      <c r="DO55" s="120"/>
      <c r="DP55" s="120"/>
      <c r="DQ55" s="120"/>
      <c r="DR55" s="120"/>
      <c r="DS55" s="120"/>
      <c r="DT55" s="120"/>
      <c r="DU55" s="120"/>
      <c r="DV55" s="120"/>
      <c r="DW55" s="120"/>
      <c r="DX55" s="120"/>
      <c r="DY55" s="120"/>
      <c r="DZ55" s="120"/>
      <c r="EA55" s="120"/>
      <c r="EB55" s="120"/>
    </row>
    <row r="56" spans="1:132" s="141" customFormat="1" ht="20.100000000000001" customHeight="1">
      <c r="A56" s="93"/>
      <c r="B56" s="104" t="s">
        <v>54</v>
      </c>
      <c r="C56" s="142">
        <v>-10.012601946160798</v>
      </c>
      <c r="D56" s="143">
        <v>-4.8495628030487561</v>
      </c>
      <c r="E56" s="144">
        <v>-5.3130417927229674</v>
      </c>
      <c r="F56" s="142">
        <v>-15.269295382090164</v>
      </c>
      <c r="G56" s="143">
        <v>-5.2370058016832566</v>
      </c>
      <c r="H56" s="144">
        <v>-5.6906418365201032</v>
      </c>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20"/>
      <c r="CZ56" s="120"/>
      <c r="DA56" s="120"/>
      <c r="DB56" s="120"/>
      <c r="DC56" s="120"/>
      <c r="DD56" s="120"/>
      <c r="DE56" s="120"/>
      <c r="DF56" s="120"/>
      <c r="DG56" s="120"/>
      <c r="DH56" s="120"/>
      <c r="DI56" s="120"/>
      <c r="DJ56" s="120"/>
      <c r="DK56" s="120"/>
      <c r="DL56" s="120"/>
      <c r="DM56" s="120"/>
      <c r="DN56" s="120"/>
      <c r="DO56" s="120"/>
      <c r="DP56" s="120"/>
      <c r="DQ56" s="120"/>
      <c r="DR56" s="120"/>
      <c r="DS56" s="120"/>
      <c r="DT56" s="120"/>
      <c r="DU56" s="120"/>
      <c r="DV56" s="120"/>
      <c r="DW56" s="120"/>
      <c r="DX56" s="120"/>
      <c r="DY56" s="120"/>
      <c r="DZ56" s="120"/>
      <c r="EA56" s="120"/>
      <c r="EB56" s="120"/>
    </row>
    <row r="57" spans="1:132" s="141" customFormat="1" ht="20.100000000000001" customHeight="1">
      <c r="A57" s="93"/>
      <c r="B57" s="104" t="s">
        <v>237</v>
      </c>
      <c r="C57" s="142" t="s">
        <v>304</v>
      </c>
      <c r="D57" s="143">
        <v>5.6622235748497349</v>
      </c>
      <c r="E57" s="144">
        <v>5.2069734695453178</v>
      </c>
      <c r="F57" s="142" t="s">
        <v>304</v>
      </c>
      <c r="G57" s="143">
        <v>5.6890568576180787</v>
      </c>
      <c r="H57" s="144">
        <v>5.2308924827477812</v>
      </c>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20"/>
      <c r="CZ57" s="120"/>
      <c r="DA57" s="120"/>
      <c r="DB57" s="120"/>
      <c r="DC57" s="120"/>
      <c r="DD57" s="120"/>
      <c r="DE57" s="120"/>
      <c r="DF57" s="120"/>
      <c r="DG57" s="120"/>
      <c r="DH57" s="120"/>
      <c r="DI57" s="120"/>
      <c r="DJ57" s="120"/>
      <c r="DK57" s="120"/>
      <c r="DL57" s="120"/>
      <c r="DM57" s="120"/>
      <c r="DN57" s="120"/>
      <c r="DO57" s="120"/>
      <c r="DP57" s="120"/>
      <c r="DQ57" s="120"/>
      <c r="DR57" s="120"/>
      <c r="DS57" s="120"/>
      <c r="DT57" s="120"/>
      <c r="DU57" s="120"/>
      <c r="DV57" s="120"/>
      <c r="DW57" s="120"/>
      <c r="DX57" s="120"/>
      <c r="DY57" s="120"/>
      <c r="DZ57" s="120"/>
      <c r="EA57" s="120"/>
      <c r="EB57" s="120"/>
    </row>
    <row r="58" spans="1:132" s="141" customFormat="1" ht="20.100000000000001" customHeight="1">
      <c r="A58" s="93"/>
      <c r="B58" s="104" t="s">
        <v>69</v>
      </c>
      <c r="C58" s="142">
        <v>-12.618274632036746</v>
      </c>
      <c r="D58" s="143">
        <v>-21.537665710173314</v>
      </c>
      <c r="E58" s="144">
        <v>-19.390734250893267</v>
      </c>
      <c r="F58" s="142">
        <v>-17.288540280426162</v>
      </c>
      <c r="G58" s="143">
        <v>-24.703061161164353</v>
      </c>
      <c r="H58" s="144">
        <v>-26.405367463819797</v>
      </c>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20"/>
      <c r="CZ58" s="120"/>
      <c r="DA58" s="120"/>
      <c r="DB58" s="120"/>
      <c r="DC58" s="120"/>
      <c r="DD58" s="120"/>
      <c r="DE58" s="120"/>
      <c r="DF58" s="120"/>
      <c r="DG58" s="120"/>
      <c r="DH58" s="120"/>
      <c r="DI58" s="120"/>
      <c r="DJ58" s="120"/>
      <c r="DK58" s="120"/>
      <c r="DL58" s="120"/>
      <c r="DM58" s="120"/>
      <c r="DN58" s="120"/>
      <c r="DO58" s="120"/>
      <c r="DP58" s="120"/>
      <c r="DQ58" s="120"/>
      <c r="DR58" s="120"/>
      <c r="DS58" s="120"/>
      <c r="DT58" s="120"/>
      <c r="DU58" s="120"/>
      <c r="DV58" s="120"/>
      <c r="DW58" s="120"/>
      <c r="DX58" s="120"/>
      <c r="DY58" s="120"/>
      <c r="DZ58" s="120"/>
      <c r="EA58" s="120"/>
      <c r="EB58" s="120"/>
    </row>
    <row r="59" spans="1:132" s="141" customFormat="1" ht="20.100000000000001" customHeight="1">
      <c r="A59" s="93"/>
      <c r="B59" s="104" t="s">
        <v>56</v>
      </c>
      <c r="C59" s="142">
        <v>0.9413829202238676</v>
      </c>
      <c r="D59" s="143">
        <v>-1.8791917769242013</v>
      </c>
      <c r="E59" s="144">
        <v>-2.8065718627243852</v>
      </c>
      <c r="F59" s="142">
        <v>1.3464429579939019</v>
      </c>
      <c r="G59" s="143">
        <v>-2.7057417894320448</v>
      </c>
      <c r="H59" s="144">
        <v>-4.0533763130629161</v>
      </c>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20"/>
      <c r="CZ59" s="120"/>
      <c r="DA59" s="120"/>
      <c r="DB59" s="120"/>
      <c r="DC59" s="120"/>
      <c r="DD59" s="120"/>
      <c r="DE59" s="120"/>
      <c r="DF59" s="120"/>
      <c r="DG59" s="120"/>
      <c r="DH59" s="120"/>
      <c r="DI59" s="120"/>
      <c r="DJ59" s="120"/>
      <c r="DK59" s="120"/>
      <c r="DL59" s="120"/>
      <c r="DM59" s="120"/>
      <c r="DN59" s="120"/>
      <c r="DO59" s="120"/>
      <c r="DP59" s="120"/>
      <c r="DQ59" s="120"/>
      <c r="DR59" s="120"/>
      <c r="DS59" s="120"/>
      <c r="DT59" s="120"/>
      <c r="DU59" s="120"/>
      <c r="DV59" s="120"/>
      <c r="DW59" s="120"/>
      <c r="DX59" s="120"/>
      <c r="DY59" s="120"/>
      <c r="DZ59" s="120"/>
      <c r="EA59" s="120"/>
      <c r="EB59" s="120"/>
    </row>
    <row r="60" spans="1:132" s="152" customFormat="1" ht="17.25" customHeight="1">
      <c r="A60" s="93"/>
      <c r="B60" s="147"/>
      <c r="C60" s="148"/>
      <c r="D60" s="149"/>
      <c r="E60" s="150"/>
      <c r="F60" s="148"/>
      <c r="G60" s="149"/>
      <c r="H60" s="150"/>
      <c r="I60" s="151"/>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c r="AQ60" s="151"/>
      <c r="AR60" s="151"/>
      <c r="AS60" s="151"/>
      <c r="AT60" s="151"/>
      <c r="AU60" s="151"/>
      <c r="AV60" s="151"/>
      <c r="AW60" s="151"/>
      <c r="AX60" s="151"/>
      <c r="AY60" s="151"/>
      <c r="AZ60" s="151"/>
      <c r="BA60" s="151"/>
      <c r="BB60" s="151"/>
      <c r="BC60" s="151"/>
      <c r="BD60" s="151"/>
      <c r="BE60" s="151"/>
      <c r="BF60" s="151"/>
      <c r="BG60" s="151"/>
      <c r="BH60" s="151"/>
      <c r="BI60" s="151"/>
      <c r="BJ60" s="151"/>
      <c r="BK60" s="151"/>
      <c r="BL60" s="151"/>
      <c r="BM60" s="151"/>
      <c r="BN60" s="151"/>
      <c r="BO60" s="151"/>
      <c r="BP60" s="151"/>
      <c r="BQ60" s="151"/>
      <c r="BR60" s="151"/>
      <c r="BS60" s="151"/>
      <c r="BT60" s="151"/>
      <c r="BU60" s="151"/>
      <c r="BV60" s="151"/>
      <c r="BW60" s="151"/>
      <c r="BX60" s="151"/>
      <c r="BY60" s="151"/>
      <c r="BZ60" s="151"/>
      <c r="CA60" s="151"/>
      <c r="CB60" s="151"/>
      <c r="CC60" s="151"/>
      <c r="CD60" s="151"/>
      <c r="CE60" s="151"/>
      <c r="CF60" s="151"/>
      <c r="CG60" s="151"/>
      <c r="CH60" s="151"/>
      <c r="CI60" s="151"/>
      <c r="CJ60" s="151"/>
      <c r="CK60" s="151"/>
      <c r="CL60" s="151"/>
      <c r="CM60" s="151"/>
      <c r="CN60" s="151"/>
      <c r="CO60" s="151"/>
      <c r="CP60" s="151"/>
      <c r="CQ60" s="151"/>
      <c r="CR60" s="151"/>
      <c r="CS60" s="151"/>
      <c r="CT60" s="151"/>
      <c r="CU60" s="151"/>
      <c r="CV60" s="151"/>
      <c r="CW60" s="151"/>
      <c r="CX60" s="151"/>
    </row>
    <row r="61" spans="1:132" s="152" customFormat="1" ht="5.25" customHeight="1">
      <c r="A61" s="151"/>
      <c r="B61" s="151"/>
      <c r="C61" s="153"/>
      <c r="D61" s="153"/>
      <c r="E61" s="153"/>
      <c r="F61" s="153"/>
      <c r="G61" s="153"/>
      <c r="H61" s="153"/>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1"/>
      <c r="AW61" s="151"/>
      <c r="AX61" s="151"/>
      <c r="AY61" s="151"/>
      <c r="AZ61" s="151"/>
      <c r="BA61" s="151"/>
      <c r="BB61" s="151"/>
      <c r="BC61" s="151"/>
      <c r="BD61" s="151"/>
      <c r="BE61" s="151"/>
      <c r="BF61" s="151"/>
      <c r="BG61" s="151"/>
      <c r="BH61" s="151"/>
      <c r="BI61" s="151"/>
      <c r="BJ61" s="151"/>
      <c r="BK61" s="151"/>
      <c r="BL61" s="151"/>
      <c r="BM61" s="151"/>
      <c r="BN61" s="151"/>
      <c r="BO61" s="151"/>
      <c r="BP61" s="151"/>
      <c r="BQ61" s="151"/>
      <c r="BR61" s="151"/>
      <c r="BS61" s="151"/>
      <c r="BT61" s="151"/>
      <c r="BU61" s="151"/>
      <c r="BV61" s="151"/>
      <c r="BW61" s="151"/>
      <c r="BX61" s="151"/>
      <c r="BY61" s="151"/>
      <c r="BZ61" s="151"/>
      <c r="CA61" s="151"/>
      <c r="CB61" s="151"/>
      <c r="CC61" s="151"/>
      <c r="CD61" s="151"/>
      <c r="CE61" s="151"/>
      <c r="CF61" s="151"/>
      <c r="CG61" s="151"/>
      <c r="CH61" s="151"/>
      <c r="CI61" s="151"/>
      <c r="CJ61" s="151"/>
      <c r="CK61" s="151"/>
      <c r="CL61" s="151"/>
      <c r="CM61" s="151"/>
      <c r="CN61" s="151"/>
      <c r="CO61" s="151"/>
      <c r="CP61" s="151"/>
      <c r="CQ61" s="151"/>
      <c r="CR61" s="151"/>
      <c r="CS61" s="151"/>
      <c r="CT61" s="151"/>
      <c r="CU61" s="151"/>
      <c r="CV61" s="151"/>
      <c r="CW61" s="151"/>
      <c r="CX61" s="151"/>
    </row>
    <row r="62" spans="1:132" s="152" customFormat="1" ht="27.75" customHeight="1">
      <c r="A62" s="151"/>
      <c r="B62" s="689"/>
      <c r="C62" s="689"/>
      <c r="D62" s="689"/>
      <c r="E62" s="689"/>
      <c r="F62" s="689"/>
      <c r="G62" s="689"/>
      <c r="H62" s="689"/>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1"/>
      <c r="CE62" s="151"/>
      <c r="CF62" s="151"/>
      <c r="CG62" s="151"/>
      <c r="CH62" s="151"/>
      <c r="CI62" s="151"/>
      <c r="CJ62" s="151"/>
      <c r="CK62" s="151"/>
      <c r="CL62" s="151"/>
      <c r="CM62" s="151"/>
      <c r="CN62" s="151"/>
      <c r="CO62" s="151"/>
      <c r="CP62" s="151"/>
      <c r="CQ62" s="151"/>
      <c r="CR62" s="151"/>
      <c r="CS62" s="151"/>
      <c r="CT62" s="151"/>
      <c r="CU62" s="151"/>
      <c r="CV62" s="151"/>
      <c r="CW62" s="151"/>
      <c r="CX62" s="151"/>
    </row>
    <row r="63" spans="1:132" ht="30.75" customHeight="1">
      <c r="B63" s="690"/>
      <c r="C63" s="690"/>
      <c r="D63" s="690"/>
      <c r="E63" s="690"/>
      <c r="F63" s="690"/>
      <c r="G63" s="690"/>
      <c r="H63" s="690"/>
    </row>
    <row r="64" spans="1:132" ht="15">
      <c r="B64" s="151"/>
      <c r="C64" s="154"/>
      <c r="D64" s="154"/>
      <c r="E64" s="154"/>
      <c r="F64" s="154"/>
      <c r="G64" s="154"/>
      <c r="H64" s="154"/>
    </row>
    <row r="65" spans="1:102">
      <c r="B65" s="155"/>
      <c r="C65" s="154"/>
      <c r="D65" s="154"/>
      <c r="E65" s="154"/>
      <c r="F65" s="154"/>
      <c r="G65" s="154"/>
      <c r="H65" s="154"/>
    </row>
    <row r="66" spans="1:102">
      <c r="C66" s="154"/>
      <c r="D66" s="154"/>
      <c r="E66" s="154"/>
      <c r="F66" s="154"/>
      <c r="G66" s="154"/>
      <c r="H66" s="154"/>
    </row>
    <row r="67" spans="1:102">
      <c r="C67" s="154"/>
      <c r="D67" s="154"/>
      <c r="E67" s="154"/>
      <c r="F67" s="154"/>
      <c r="G67" s="154"/>
      <c r="H67" s="154"/>
    </row>
    <row r="68" spans="1:102" s="52" customFormat="1" ht="15">
      <c r="A68" s="119"/>
      <c r="B68" s="119"/>
      <c r="C68" s="154"/>
      <c r="D68" s="154"/>
      <c r="E68" s="154"/>
      <c r="F68" s="154"/>
      <c r="G68" s="154"/>
      <c r="H68" s="15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row>
    <row r="69" spans="1:102" s="52" customFormat="1" ht="15">
      <c r="A69" s="119"/>
      <c r="B69" s="119"/>
      <c r="C69" s="154"/>
      <c r="D69" s="154"/>
      <c r="E69" s="154"/>
      <c r="F69" s="154"/>
      <c r="G69" s="154"/>
      <c r="H69" s="15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row>
    <row r="70" spans="1:102" s="52" customFormat="1" ht="15">
      <c r="A70" s="119"/>
      <c r="B70" s="119"/>
      <c r="C70" s="154"/>
      <c r="D70" s="154"/>
      <c r="E70" s="154"/>
      <c r="F70" s="154"/>
      <c r="G70" s="154"/>
      <c r="H70" s="15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2" customFormat="1" ht="15">
      <c r="A71" s="119"/>
      <c r="B71" s="119"/>
      <c r="C71" s="154"/>
      <c r="D71" s="154"/>
      <c r="E71" s="154"/>
      <c r="F71" s="154"/>
      <c r="G71" s="154"/>
      <c r="H71" s="15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2" customFormat="1" ht="15">
      <c r="A72" s="119"/>
      <c r="B72" s="119"/>
      <c r="C72" s="154"/>
      <c r="D72" s="154"/>
      <c r="E72" s="154"/>
      <c r="F72" s="154"/>
      <c r="G72" s="154"/>
      <c r="H72" s="15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2" customFormat="1" ht="15">
      <c r="A73" s="119"/>
      <c r="B73" s="119"/>
      <c r="C73" s="154"/>
      <c r="D73" s="154"/>
      <c r="E73" s="154"/>
      <c r="F73" s="154"/>
      <c r="G73" s="154"/>
      <c r="H73" s="15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2" customFormat="1" ht="15">
      <c r="A74" s="119"/>
      <c r="B74" s="119"/>
      <c r="C74" s="154"/>
      <c r="D74" s="154"/>
      <c r="E74" s="154"/>
      <c r="F74" s="154"/>
      <c r="G74" s="154"/>
      <c r="H74" s="15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2" customFormat="1" ht="15">
      <c r="A75" s="119"/>
      <c r="B75" s="119"/>
      <c r="C75" s="154"/>
      <c r="D75" s="154"/>
      <c r="E75" s="154"/>
      <c r="F75" s="154"/>
      <c r="G75" s="154"/>
      <c r="H75" s="15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c r="B76" s="156"/>
      <c r="C76" s="154"/>
      <c r="D76" s="154"/>
      <c r="E76" s="154"/>
      <c r="F76" s="154"/>
      <c r="G76" s="154"/>
      <c r="H76" s="154"/>
    </row>
    <row r="77" spans="1:102" s="52" customFormat="1" ht="15">
      <c r="A77" s="119"/>
      <c r="B77" s="119"/>
      <c r="C77" s="119"/>
      <c r="D77" s="119"/>
      <c r="E77" s="119"/>
      <c r="F77" s="119"/>
      <c r="G77" s="119"/>
      <c r="H77" s="119"/>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row>
    <row r="78" spans="1:102" s="52" customFormat="1" ht="15">
      <c r="A78" s="119"/>
      <c r="B78" s="156"/>
      <c r="C78" s="154"/>
      <c r="D78" s="154"/>
      <c r="E78" s="154"/>
      <c r="F78" s="154"/>
      <c r="G78" s="154"/>
      <c r="H78" s="15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row>
    <row r="79" spans="1:102" s="52" customFormat="1" ht="15">
      <c r="A79" s="119"/>
      <c r="B79" s="156"/>
      <c r="C79" s="154"/>
      <c r="D79" s="154"/>
      <c r="E79" s="154"/>
      <c r="F79" s="154"/>
      <c r="G79" s="154"/>
      <c r="H79" s="15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2" customFormat="1" ht="15">
      <c r="A80" s="119"/>
      <c r="B80" s="156"/>
      <c r="C80" s="154"/>
      <c r="D80" s="154"/>
      <c r="E80" s="154"/>
      <c r="F80" s="154"/>
      <c r="G80" s="154"/>
      <c r="H80" s="15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2" customFormat="1" ht="15">
      <c r="A81" s="119"/>
      <c r="B81" s="157"/>
      <c r="C81" s="154"/>
      <c r="D81" s="154"/>
      <c r="E81" s="154"/>
      <c r="F81" s="154"/>
      <c r="G81" s="154"/>
      <c r="H81" s="15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2" customFormat="1" ht="15">
      <c r="A82" s="119"/>
      <c r="B82" s="157"/>
      <c r="C82" s="154"/>
      <c r="D82" s="154"/>
      <c r="E82" s="154"/>
      <c r="F82" s="154"/>
      <c r="G82" s="154"/>
      <c r="H82" s="15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2" customFormat="1" ht="15">
      <c r="A83" s="119"/>
      <c r="B83" s="156"/>
      <c r="C83" s="154"/>
      <c r="D83" s="154"/>
      <c r="E83" s="154"/>
      <c r="F83" s="154"/>
      <c r="G83" s="154"/>
      <c r="H83" s="15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2" customFormat="1" ht="15">
      <c r="A84" s="119"/>
      <c r="B84" s="156"/>
      <c r="C84" s="154"/>
      <c r="D84" s="154"/>
      <c r="E84" s="154"/>
      <c r="F84" s="154"/>
      <c r="G84" s="154"/>
      <c r="H84" s="15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2" customFormat="1" ht="15">
      <c r="A85" s="119"/>
      <c r="B85" s="156"/>
      <c r="C85" s="154"/>
      <c r="D85" s="154"/>
      <c r="E85" s="154"/>
      <c r="F85" s="154"/>
      <c r="G85" s="154"/>
      <c r="H85" s="15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2" customFormat="1" ht="15">
      <c r="A86" s="119"/>
      <c r="B86" s="158"/>
      <c r="C86" s="154"/>
      <c r="D86" s="154"/>
      <c r="E86" s="154"/>
      <c r="F86" s="154"/>
      <c r="G86" s="154"/>
      <c r="H86" s="15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2" customFormat="1" ht="15">
      <c r="A87" s="119"/>
      <c r="B87" s="156"/>
      <c r="C87" s="154"/>
      <c r="D87" s="154"/>
      <c r="E87" s="154"/>
      <c r="F87" s="154"/>
      <c r="G87" s="154"/>
      <c r="H87" s="15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2" customFormat="1" ht="15">
      <c r="A88" s="119"/>
      <c r="B88" s="156"/>
      <c r="C88" s="154"/>
      <c r="D88" s="154"/>
      <c r="E88" s="154"/>
      <c r="F88" s="154"/>
      <c r="G88" s="154"/>
      <c r="H88" s="15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2" customFormat="1" ht="15">
      <c r="A89" s="119"/>
      <c r="B89" s="156"/>
      <c r="C89" s="154"/>
      <c r="D89" s="154"/>
      <c r="E89" s="154"/>
      <c r="F89" s="154"/>
      <c r="G89" s="154"/>
      <c r="H89" s="15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2" customFormat="1" ht="15">
      <c r="A90" s="119"/>
      <c r="B90" s="156"/>
      <c r="C90" s="154"/>
      <c r="D90" s="154"/>
      <c r="E90" s="154"/>
      <c r="F90" s="154"/>
      <c r="G90" s="154"/>
      <c r="H90" s="15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2" customFormat="1" ht="15">
      <c r="A91" s="119"/>
      <c r="B91" s="157"/>
      <c r="C91" s="154"/>
      <c r="D91" s="154"/>
      <c r="E91" s="154"/>
      <c r="F91" s="154"/>
      <c r="G91" s="154"/>
      <c r="H91" s="15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2" customFormat="1" ht="15">
      <c r="A92" s="119"/>
      <c r="B92" s="156"/>
      <c r="C92" s="154"/>
      <c r="D92" s="154"/>
      <c r="E92" s="154"/>
      <c r="F92" s="154"/>
      <c r="G92" s="154"/>
      <c r="H92" s="15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2" customFormat="1" ht="15">
      <c r="A93" s="119"/>
      <c r="B93" s="156"/>
      <c r="C93" s="154"/>
      <c r="D93" s="154"/>
      <c r="E93" s="154"/>
      <c r="F93" s="154"/>
      <c r="G93" s="154"/>
      <c r="H93" s="15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2" customFormat="1" ht="15">
      <c r="A94" s="119"/>
      <c r="B94" s="156"/>
      <c r="C94" s="154"/>
      <c r="D94" s="154"/>
      <c r="E94" s="154"/>
      <c r="F94" s="154"/>
      <c r="G94" s="154"/>
      <c r="H94" s="15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2" customFormat="1" ht="15">
      <c r="A95" s="119"/>
      <c r="B95" s="156"/>
      <c r="C95" s="154"/>
      <c r="D95" s="154"/>
      <c r="E95" s="154"/>
      <c r="F95" s="154"/>
      <c r="G95" s="154"/>
      <c r="H95" s="15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2" customFormat="1" ht="15">
      <c r="A96" s="119"/>
      <c r="B96" s="156"/>
      <c r="C96" s="154"/>
      <c r="D96" s="154"/>
      <c r="E96" s="154"/>
      <c r="F96" s="154"/>
      <c r="G96" s="154"/>
      <c r="H96" s="15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2" customFormat="1" ht="15">
      <c r="A97" s="119"/>
      <c r="B97" s="156"/>
      <c r="C97" s="154"/>
      <c r="D97" s="154"/>
      <c r="E97" s="154"/>
      <c r="F97" s="154"/>
      <c r="G97" s="154"/>
      <c r="H97" s="15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2" customFormat="1" ht="15">
      <c r="A98" s="119"/>
      <c r="B98" s="156"/>
      <c r="C98" s="154"/>
      <c r="D98" s="154"/>
      <c r="E98" s="154"/>
      <c r="F98" s="154"/>
      <c r="G98" s="154"/>
      <c r="H98" s="15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2" customFormat="1" ht="15">
      <c r="A99" s="119"/>
      <c r="B99" s="156"/>
      <c r="C99" s="154"/>
      <c r="D99" s="154"/>
      <c r="E99" s="154"/>
      <c r="F99" s="154"/>
      <c r="G99" s="154"/>
      <c r="H99" s="15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2" customFormat="1" ht="15">
      <c r="A100" s="119"/>
      <c r="B100" s="156"/>
      <c r="C100" s="154"/>
      <c r="D100" s="154"/>
      <c r="E100" s="154"/>
      <c r="F100" s="154"/>
      <c r="G100" s="154"/>
      <c r="H100" s="15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2" customFormat="1" ht="15">
      <c r="A101" s="119"/>
      <c r="B101" s="156"/>
      <c r="C101" s="154"/>
      <c r="D101" s="154"/>
      <c r="E101" s="154"/>
      <c r="F101" s="154"/>
      <c r="G101" s="154"/>
      <c r="H101" s="15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2" customFormat="1" ht="15">
      <c r="A102" s="119"/>
      <c r="B102" s="156"/>
      <c r="C102" s="119"/>
      <c r="D102" s="119"/>
      <c r="E102" s="119"/>
      <c r="F102" s="119"/>
      <c r="G102" s="119"/>
      <c r="H102" s="119"/>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2" customFormat="1" ht="15">
      <c r="A103" s="119"/>
      <c r="B103" s="156"/>
      <c r="C103" s="119"/>
      <c r="D103" s="119"/>
      <c r="E103" s="119"/>
      <c r="F103" s="119"/>
      <c r="G103" s="119"/>
      <c r="H103" s="119"/>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2" customFormat="1" ht="15">
      <c r="A104" s="119"/>
      <c r="B104" s="156"/>
      <c r="C104" s="119"/>
      <c r="D104" s="119"/>
      <c r="E104" s="119"/>
      <c r="F104" s="119"/>
      <c r="G104" s="119"/>
      <c r="H104" s="119"/>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2" customFormat="1" ht="15">
      <c r="A105" s="119"/>
      <c r="B105" s="156"/>
      <c r="C105" s="119"/>
      <c r="D105" s="119"/>
      <c r="E105" s="119"/>
      <c r="F105" s="119"/>
      <c r="G105" s="119"/>
      <c r="H105" s="119"/>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2" customFormat="1" ht="15">
      <c r="A106" s="119"/>
      <c r="B106" s="156"/>
      <c r="C106" s="119"/>
      <c r="D106" s="119"/>
      <c r="E106" s="119"/>
      <c r="F106" s="119"/>
      <c r="G106" s="119"/>
      <c r="H106" s="119"/>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2" customFormat="1" ht="15">
      <c r="A107" s="119"/>
      <c r="B107" s="156"/>
      <c r="C107" s="119"/>
      <c r="D107" s="119"/>
      <c r="E107" s="119"/>
      <c r="F107" s="119"/>
      <c r="G107" s="119"/>
      <c r="H107" s="119"/>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2" customFormat="1" ht="15">
      <c r="A108" s="119"/>
      <c r="B108" s="156"/>
      <c r="C108" s="119"/>
      <c r="D108" s="119"/>
      <c r="E108" s="119"/>
      <c r="F108" s="119"/>
      <c r="G108" s="119"/>
      <c r="H108" s="119"/>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2" customFormat="1" ht="15">
      <c r="A109" s="119"/>
      <c r="B109" s="156"/>
      <c r="C109" s="119"/>
      <c r="D109" s="119"/>
      <c r="E109" s="119"/>
      <c r="F109" s="119"/>
      <c r="G109" s="119"/>
      <c r="H109" s="119"/>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2" customFormat="1" ht="15">
      <c r="A110" s="119"/>
      <c r="B110" s="156"/>
      <c r="C110" s="119"/>
      <c r="D110" s="119"/>
      <c r="E110" s="119"/>
      <c r="F110" s="119"/>
      <c r="G110" s="119"/>
      <c r="H110" s="119"/>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2" customFormat="1" ht="15">
      <c r="A111" s="119"/>
      <c r="B111" s="156"/>
      <c r="C111" s="119"/>
      <c r="D111" s="119"/>
      <c r="E111" s="119"/>
      <c r="F111" s="119"/>
      <c r="G111" s="119"/>
      <c r="H111" s="119"/>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2" customFormat="1" ht="15">
      <c r="A112" s="119"/>
      <c r="B112" s="156"/>
      <c r="C112" s="119"/>
      <c r="D112" s="119"/>
      <c r="E112" s="119"/>
      <c r="F112" s="119"/>
      <c r="G112" s="119"/>
      <c r="H112" s="119"/>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2" customFormat="1" ht="15">
      <c r="A113" s="119"/>
      <c r="B113" s="156"/>
      <c r="C113" s="119"/>
      <c r="D113" s="119"/>
      <c r="E113" s="119"/>
      <c r="F113" s="119"/>
      <c r="G113" s="119"/>
      <c r="H113" s="119"/>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2" customFormat="1" ht="25.5" customHeight="1">
      <c r="A114" s="119"/>
      <c r="B114" s="157"/>
      <c r="C114" s="119"/>
      <c r="D114" s="119"/>
      <c r="E114" s="119"/>
      <c r="F114" s="119"/>
      <c r="G114" s="119"/>
      <c r="H114" s="119"/>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ht="20.100000000000001" customHeight="1">
      <c r="B115" s="156"/>
    </row>
    <row r="116" spans="1:102" ht="15">
      <c r="B116" s="44"/>
    </row>
    <row r="117" spans="1:102"/>
    <row r="118" spans="1:102"/>
    <row r="119" spans="1:102"/>
    <row r="120" spans="1:102"/>
    <row r="121" spans="1:102"/>
    <row r="123" spans="1:102"/>
    <row r="124" spans="1:102"/>
    <row r="125" spans="1:102"/>
    <row r="126" spans="1:102"/>
    <row r="127" spans="1:102"/>
    <row r="128" spans="1:102"/>
    <row r="129"/>
    <row r="130"/>
  </sheetData>
  <mergeCells count="4">
    <mergeCell ref="C5:E5"/>
    <mergeCell ref="F5:H5"/>
    <mergeCell ref="B62:H62"/>
    <mergeCell ref="B63:H63"/>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6.6640625" style="44" customWidth="1"/>
    <col min="15" max="15" width="19.6640625" style="44" customWidth="1"/>
    <col min="16" max="102" width="0" style="44" hidden="1" customWidth="1"/>
    <col min="103" max="124" width="0" style="52" hidden="1" customWidth="1"/>
    <col min="125" max="16384" width="11.44140625" style="52" hidden="1"/>
  </cols>
  <sheetData>
    <row r="1" spans="1:124" ht="93" customHeight="1"/>
    <row r="2" spans="1:124" s="161" customFormat="1" ht="20.100000000000001" customHeight="1">
      <c r="A2" s="74"/>
      <c r="B2" s="87" t="s">
        <v>12</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24"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24" ht="20.100000000000001" customHeight="1">
      <c r="B4" s="164"/>
      <c r="C4" s="165"/>
      <c r="D4" s="165"/>
      <c r="E4" s="165"/>
      <c r="F4" s="166"/>
      <c r="G4" s="166"/>
      <c r="H4" s="166"/>
      <c r="I4" s="166"/>
      <c r="J4" s="166"/>
      <c r="K4" s="166"/>
      <c r="L4" s="166"/>
      <c r="M4" s="166"/>
      <c r="N4" s="166"/>
    </row>
    <row r="5" spans="1:124" s="95" customFormat="1" ht="20.100000000000001" customHeight="1">
      <c r="A5" s="93"/>
      <c r="B5" s="167"/>
      <c r="C5" s="691" t="s">
        <v>196</v>
      </c>
      <c r="D5" s="692"/>
      <c r="E5" s="693"/>
      <c r="F5" s="691" t="s">
        <v>197</v>
      </c>
      <c r="G5" s="692"/>
      <c r="H5" s="693"/>
      <c r="I5" s="691" t="s">
        <v>198</v>
      </c>
      <c r="J5" s="692"/>
      <c r="K5" s="693"/>
      <c r="L5" s="691" t="s">
        <v>199</v>
      </c>
      <c r="M5" s="692"/>
      <c r="N5" s="6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24" s="95" customFormat="1" ht="20.100000000000001" customHeight="1">
      <c r="A6" s="93"/>
      <c r="B6" s="168"/>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24" s="176" customFormat="1" ht="20.100000000000001" customHeight="1">
      <c r="A7" s="93"/>
      <c r="B7" s="169" t="s">
        <v>303</v>
      </c>
      <c r="C7" s="170">
        <v>7351193.139673451</v>
      </c>
      <c r="D7" s="171">
        <v>7839661.6369481813</v>
      </c>
      <c r="E7" s="172">
        <v>7858406.0026484188</v>
      </c>
      <c r="F7" s="173">
        <v>2.033951888665873</v>
      </c>
      <c r="G7" s="174">
        <v>2.1254588136589194</v>
      </c>
      <c r="H7" s="175">
        <v>2.159789398441101</v>
      </c>
      <c r="I7" s="173">
        <v>156.0768148914396</v>
      </c>
      <c r="J7" s="174">
        <v>151.25757643083</v>
      </c>
      <c r="K7" s="175">
        <v>150.15522924914987</v>
      </c>
      <c r="L7" s="173">
        <v>3.1745273242539742</v>
      </c>
      <c r="M7" s="174">
        <v>3.2149174895759525</v>
      </c>
      <c r="N7" s="175">
        <v>3.2430367225280698</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5"/>
      <c r="CZ7" s="95"/>
      <c r="DA7" s="95"/>
      <c r="DB7" s="95"/>
      <c r="DC7" s="95"/>
      <c r="DD7" s="95"/>
      <c r="DE7" s="95"/>
      <c r="DF7" s="95"/>
      <c r="DG7" s="95"/>
      <c r="DH7" s="95"/>
      <c r="DI7" s="95"/>
      <c r="DJ7" s="95"/>
      <c r="DK7" s="95"/>
      <c r="DL7" s="95"/>
      <c r="DM7" s="95"/>
      <c r="DN7" s="95"/>
      <c r="DO7" s="95"/>
      <c r="DP7" s="95"/>
      <c r="DQ7" s="95"/>
      <c r="DR7" s="95"/>
      <c r="DS7" s="95"/>
      <c r="DT7" s="95"/>
    </row>
    <row r="8" spans="1:124" s="86" customFormat="1" ht="20.100000000000001" customHeight="1">
      <c r="A8" s="93"/>
      <c r="B8" s="104" t="s">
        <v>48</v>
      </c>
      <c r="C8" s="105">
        <v>1848362.9719746199</v>
      </c>
      <c r="D8" s="177">
        <v>2015513.1636712898</v>
      </c>
      <c r="E8" s="178">
        <v>2012068.8829599803</v>
      </c>
      <c r="F8" s="179">
        <v>1.6773260243415788</v>
      </c>
      <c r="G8" s="180">
        <v>1.6346424851328971</v>
      </c>
      <c r="H8" s="181">
        <v>1.6507734579365532</v>
      </c>
      <c r="I8" s="179">
        <v>192.18911108258098</v>
      </c>
      <c r="J8" s="180">
        <v>189.1028008309836</v>
      </c>
      <c r="K8" s="181">
        <v>189.94649138022424</v>
      </c>
      <c r="L8" s="179">
        <v>3.2236379761388765</v>
      </c>
      <c r="M8" s="180">
        <v>3.0911547229595029</v>
      </c>
      <c r="N8" s="181">
        <v>3.1355862639864847</v>
      </c>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2"/>
      <c r="BL8" s="182"/>
      <c r="BM8" s="182"/>
      <c r="BN8" s="182"/>
      <c r="BO8" s="182"/>
      <c r="BP8" s="182"/>
      <c r="BQ8" s="182"/>
      <c r="BR8" s="182"/>
      <c r="BS8" s="182"/>
      <c r="BT8" s="182"/>
      <c r="BU8" s="182"/>
      <c r="BV8" s="182"/>
      <c r="BW8" s="182"/>
      <c r="BX8" s="182"/>
      <c r="BY8" s="182"/>
      <c r="BZ8" s="182"/>
      <c r="CA8" s="182"/>
      <c r="CB8" s="182"/>
      <c r="CC8" s="182"/>
      <c r="CD8" s="182"/>
      <c r="CE8" s="182"/>
      <c r="CF8" s="182"/>
      <c r="CG8" s="182"/>
      <c r="CH8" s="182"/>
      <c r="CI8" s="182"/>
      <c r="CJ8" s="182"/>
      <c r="CK8" s="182"/>
      <c r="CL8" s="182"/>
      <c r="CM8" s="182"/>
      <c r="CN8" s="182"/>
      <c r="CO8" s="182"/>
      <c r="CP8" s="182"/>
      <c r="CQ8" s="182"/>
      <c r="CR8" s="182"/>
      <c r="CS8" s="182"/>
      <c r="CT8" s="182"/>
      <c r="CU8" s="182"/>
      <c r="CV8" s="182"/>
      <c r="CW8" s="182"/>
      <c r="CX8" s="182"/>
      <c r="CY8" s="176"/>
      <c r="CZ8" s="176"/>
      <c r="DA8" s="176"/>
      <c r="DB8" s="176"/>
      <c r="DC8" s="176"/>
      <c r="DD8" s="176"/>
      <c r="DE8" s="176"/>
      <c r="DF8" s="176"/>
      <c r="DG8" s="176"/>
      <c r="DH8" s="176"/>
      <c r="DI8" s="176"/>
      <c r="DJ8" s="176"/>
      <c r="DK8" s="176"/>
      <c r="DL8" s="176"/>
      <c r="DM8" s="176"/>
      <c r="DN8" s="176"/>
      <c r="DO8" s="176"/>
      <c r="DP8" s="176"/>
      <c r="DQ8" s="176"/>
      <c r="DR8" s="176"/>
      <c r="DS8" s="176"/>
      <c r="DT8" s="176"/>
    </row>
    <row r="9" spans="1:124" s="86" customFormat="1" ht="20.100000000000001" customHeight="1">
      <c r="A9" s="93"/>
      <c r="B9" s="104" t="s">
        <v>71</v>
      </c>
      <c r="C9" s="105">
        <v>897751.35488899995</v>
      </c>
      <c r="D9" s="177">
        <v>934236.43448300008</v>
      </c>
      <c r="E9" s="178">
        <v>929316.63250099996</v>
      </c>
      <c r="F9" s="179">
        <v>2.2303550319314964</v>
      </c>
      <c r="G9" s="180">
        <v>2.3224120733427478</v>
      </c>
      <c r="H9" s="181">
        <v>2.2979288199683676</v>
      </c>
      <c r="I9" s="179">
        <v>136.39113153982268</v>
      </c>
      <c r="J9" s="180">
        <v>134.65925500760628</v>
      </c>
      <c r="K9" s="181">
        <v>135.87506713493534</v>
      </c>
      <c r="L9" s="179">
        <v>3.0420064654067414</v>
      </c>
      <c r="M9" s="180">
        <v>3.1273427961700468</v>
      </c>
      <c r="N9" s="181">
        <v>3.1223123268450466</v>
      </c>
      <c r="O9" s="18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24" s="86" customFormat="1" ht="20.100000000000001" customHeight="1">
      <c r="A10" s="93"/>
      <c r="B10" s="104" t="s">
        <v>44</v>
      </c>
      <c r="C10" s="105">
        <v>1077778.11871328</v>
      </c>
      <c r="D10" s="177">
        <v>1148959.58536824</v>
      </c>
      <c r="E10" s="178">
        <v>1158655.4508026501</v>
      </c>
      <c r="F10" s="179">
        <v>0.95385101057937527</v>
      </c>
      <c r="G10" s="180">
        <v>1.1035814359324199</v>
      </c>
      <c r="H10" s="181">
        <v>1.0782107770075859</v>
      </c>
      <c r="I10" s="179">
        <v>171.96559032376072</v>
      </c>
      <c r="J10" s="180">
        <v>152.29448865274605</v>
      </c>
      <c r="K10" s="181">
        <v>156.9280159644639</v>
      </c>
      <c r="L10" s="179">
        <v>1.6402955211519799</v>
      </c>
      <c r="M10" s="180">
        <v>1.6806937047199111</v>
      </c>
      <c r="N10" s="181">
        <v>1.6920147802730348</v>
      </c>
      <c r="O10" s="18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24" s="86" customFormat="1" ht="20.100000000000001" customHeight="1">
      <c r="A11" s="93"/>
      <c r="B11" s="104" t="s">
        <v>34</v>
      </c>
      <c r="C11" s="105">
        <v>615260.36501486995</v>
      </c>
      <c r="D11" s="177">
        <v>486300.07212032005</v>
      </c>
      <c r="E11" s="178">
        <v>492087.33762934001</v>
      </c>
      <c r="F11" s="179">
        <v>2.126605580790788</v>
      </c>
      <c r="G11" s="180">
        <v>2.8293088718041099</v>
      </c>
      <c r="H11" s="181">
        <v>2.8062852566187702</v>
      </c>
      <c r="I11" s="179">
        <v>202.67029416650621</v>
      </c>
      <c r="J11" s="180">
        <v>189.17816077847971</v>
      </c>
      <c r="K11" s="181">
        <v>190.14216180053796</v>
      </c>
      <c r="L11" s="179">
        <v>4.3099977863500287</v>
      </c>
      <c r="M11" s="180">
        <v>5.3524344864213687</v>
      </c>
      <c r="N11" s="181">
        <v>5.3359314532247044</v>
      </c>
      <c r="O11" s="18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24" s="86" customFormat="1" ht="20.100000000000001" customHeight="1">
      <c r="A12" s="93"/>
      <c r="B12" s="104" t="s">
        <v>57</v>
      </c>
      <c r="C12" s="105">
        <v>497798.398376</v>
      </c>
      <c r="D12" s="177">
        <v>493741.75073699997</v>
      </c>
      <c r="E12" s="178">
        <v>490989.81406200002</v>
      </c>
      <c r="F12" s="179">
        <v>2.2185892475809261</v>
      </c>
      <c r="G12" s="180">
        <v>2.7387882069553835</v>
      </c>
      <c r="H12" s="181">
        <v>2.9594283202716611</v>
      </c>
      <c r="I12" s="179">
        <v>152.51038102511083</v>
      </c>
      <c r="J12" s="180">
        <v>139.95075160150884</v>
      </c>
      <c r="K12" s="181">
        <v>129.70583298723764</v>
      </c>
      <c r="L12" s="179">
        <v>3.3835789148678104</v>
      </c>
      <c r="M12" s="180">
        <v>3.8329546804075458</v>
      </c>
      <c r="N12" s="181">
        <v>3.8385511544685733</v>
      </c>
      <c r="O12" s="18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24" s="86" customFormat="1" ht="20.100000000000001" customHeight="1">
      <c r="A13" s="93"/>
      <c r="B13" s="104" t="s">
        <v>72</v>
      </c>
      <c r="C13" s="105">
        <v>526787.83267499995</v>
      </c>
      <c r="D13" s="177">
        <v>527986.99117699999</v>
      </c>
      <c r="E13" s="178">
        <v>532170.62750499998</v>
      </c>
      <c r="F13" s="179">
        <v>3.7765414641369977</v>
      </c>
      <c r="G13" s="180">
        <v>4.0517553094084464</v>
      </c>
      <c r="H13" s="181">
        <v>4.0424230183199805</v>
      </c>
      <c r="I13" s="179">
        <v>73.903024276432632</v>
      </c>
      <c r="J13" s="180">
        <v>68.652290834069333</v>
      </c>
      <c r="K13" s="181">
        <v>69.024932910648459</v>
      </c>
      <c r="L13" s="179">
        <v>2.7909783550507097</v>
      </c>
      <c r="M13" s="180">
        <v>2.7816228388999322</v>
      </c>
      <c r="N13" s="181">
        <v>2.7902797763599771</v>
      </c>
      <c r="O13" s="18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24" s="86" customFormat="1" ht="20.100000000000001" customHeight="1">
      <c r="A14" s="93"/>
      <c r="B14" s="104" t="s">
        <v>59</v>
      </c>
      <c r="C14" s="105">
        <v>444836.88054400007</v>
      </c>
      <c r="D14" s="177">
        <v>461921.58024099999</v>
      </c>
      <c r="E14" s="178">
        <v>466601.03265400004</v>
      </c>
      <c r="F14" s="179">
        <v>1.6140949725704672</v>
      </c>
      <c r="G14" s="180">
        <v>1.4786003452007099</v>
      </c>
      <c r="H14" s="181">
        <v>1.5063476165111622</v>
      </c>
      <c r="I14" s="179">
        <v>136.0370589240791</v>
      </c>
      <c r="J14" s="180">
        <v>149.75023766122405</v>
      </c>
      <c r="K14" s="181">
        <v>149.20137460960984</v>
      </c>
      <c r="L14" s="179">
        <v>2.1957673289262849</v>
      </c>
      <c r="M14" s="180">
        <v>2.2142075309977418</v>
      </c>
      <c r="N14" s="181">
        <v>2.2474913502337484</v>
      </c>
      <c r="O14" s="18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24" s="86" customFormat="1" ht="20.100000000000001" customHeight="1">
      <c r="A15" s="93"/>
      <c r="B15" s="104" t="s">
        <v>230</v>
      </c>
      <c r="C15" s="105">
        <v>0</v>
      </c>
      <c r="D15" s="177">
        <v>167718.59107952999</v>
      </c>
      <c r="E15" s="178">
        <v>162838.46223599001</v>
      </c>
      <c r="F15" s="179" t="s">
        <v>305</v>
      </c>
      <c r="G15" s="180">
        <v>1.3503660083014017</v>
      </c>
      <c r="H15" s="181">
        <v>1.3908187999453143</v>
      </c>
      <c r="I15" s="179" t="s">
        <v>305</v>
      </c>
      <c r="J15" s="180">
        <v>189.67716995246414</v>
      </c>
      <c r="K15" s="181">
        <v>188.59078729645046</v>
      </c>
      <c r="L15" s="179" t="s">
        <v>305</v>
      </c>
      <c r="M15" s="180">
        <v>2.5613360285461555</v>
      </c>
      <c r="N15" s="181">
        <v>2.6229561246839124</v>
      </c>
      <c r="O15" s="18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24" s="86" customFormat="1" ht="20.100000000000001" customHeight="1">
      <c r="A16" s="93"/>
      <c r="B16" s="104" t="s">
        <v>38</v>
      </c>
      <c r="C16" s="105">
        <v>250049.71768237001</v>
      </c>
      <c r="D16" s="177">
        <v>264080.64770418999</v>
      </c>
      <c r="E16" s="178">
        <v>266968.83022736997</v>
      </c>
      <c r="F16" s="179">
        <v>1.4998519654015285</v>
      </c>
      <c r="G16" s="180">
        <v>1.8704085850481764</v>
      </c>
      <c r="H16" s="181">
        <v>1.8450930260902789</v>
      </c>
      <c r="I16" s="179">
        <v>147.7316841096287</v>
      </c>
      <c r="J16" s="180">
        <v>121.5759225714808</v>
      </c>
      <c r="K16" s="181">
        <v>119.95995434398408</v>
      </c>
      <c r="L16" s="179">
        <v>2.2157565676390432</v>
      </c>
      <c r="M16" s="180">
        <v>2.2739664931285009</v>
      </c>
      <c r="N16" s="181">
        <v>2.2133727517019328</v>
      </c>
      <c r="O16" s="18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182604.05567850996</v>
      </c>
      <c r="D17" s="177">
        <v>201079.60250157997</v>
      </c>
      <c r="E17" s="178">
        <v>204657.33657624002</v>
      </c>
      <c r="F17" s="179">
        <v>3.2642664655949871</v>
      </c>
      <c r="G17" s="180">
        <v>4.2294726388984065</v>
      </c>
      <c r="H17" s="181">
        <v>4.6627621498949345</v>
      </c>
      <c r="I17" s="179">
        <v>353.76809904143352</v>
      </c>
      <c r="J17" s="180">
        <v>274.0441071021383</v>
      </c>
      <c r="K17" s="181">
        <v>255.08493154802915</v>
      </c>
      <c r="L17" s="179">
        <v>11.547933422982375</v>
      </c>
      <c r="M17" s="180">
        <v>11.590620528398384</v>
      </c>
      <c r="N17" s="181">
        <v>11.894003638306906</v>
      </c>
      <c r="O17" s="18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64514.881071000003</v>
      </c>
      <c r="D18" s="177">
        <v>68150.646307000003</v>
      </c>
      <c r="E18" s="178">
        <v>68901.896934999997</v>
      </c>
      <c r="F18" s="179">
        <v>5.51693314924192</v>
      </c>
      <c r="G18" s="180">
        <v>3.9543660919371129</v>
      </c>
      <c r="H18" s="181">
        <v>3.9420726203842356</v>
      </c>
      <c r="I18" s="179">
        <v>67.950399091339335</v>
      </c>
      <c r="J18" s="180">
        <v>86.624196603325785</v>
      </c>
      <c r="K18" s="181">
        <v>84.882724670127246</v>
      </c>
      <c r="L18" s="179">
        <v>3.7487780925122802</v>
      </c>
      <c r="M18" s="180">
        <v>3.4254378578948552</v>
      </c>
      <c r="N18" s="181">
        <v>3.3461386486572211</v>
      </c>
      <c r="O18" s="18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45180.41917062</v>
      </c>
      <c r="D19" s="177">
        <v>55679.670252339994</v>
      </c>
      <c r="E19" s="178">
        <v>55196.869182230002</v>
      </c>
      <c r="F19" s="179">
        <v>1.3916776287212378</v>
      </c>
      <c r="G19" s="180">
        <v>1.4838624344677718</v>
      </c>
      <c r="H19" s="181">
        <v>1.4745025504309204</v>
      </c>
      <c r="I19" s="179">
        <v>128.60088069172369</v>
      </c>
      <c r="J19" s="180">
        <v>128.40820965601071</v>
      </c>
      <c r="K19" s="181">
        <v>128.68240213446498</v>
      </c>
      <c r="L19" s="179">
        <v>1.7897096869252085</v>
      </c>
      <c r="M19" s="180">
        <v>1.9054011858581612</v>
      </c>
      <c r="N19" s="181">
        <v>1.8974253014284594</v>
      </c>
      <c r="O19" s="18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169812.35461184001</v>
      </c>
      <c r="D20" s="177">
        <v>184818.18683484997</v>
      </c>
      <c r="E20" s="178">
        <v>186462.78138599999</v>
      </c>
      <c r="F20" s="179">
        <v>1.3026004502476711</v>
      </c>
      <c r="G20" s="180">
        <v>1.4945680753530386</v>
      </c>
      <c r="H20" s="181">
        <v>1.5762545865631261</v>
      </c>
      <c r="I20" s="179">
        <v>162.54127326931385</v>
      </c>
      <c r="J20" s="180">
        <v>143.51829544028891</v>
      </c>
      <c r="K20" s="181">
        <v>134.43745218645165</v>
      </c>
      <c r="L20" s="179">
        <v>2.1172633574443798</v>
      </c>
      <c r="M20" s="180">
        <v>2.1449786259414139</v>
      </c>
      <c r="N20" s="181">
        <v>2.1190765061475538</v>
      </c>
      <c r="O20" s="18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19577.148561999998</v>
      </c>
      <c r="D21" s="177">
        <v>25545.122399</v>
      </c>
      <c r="E21" s="178">
        <v>24842.326109000001</v>
      </c>
      <c r="F21" s="179">
        <v>0</v>
      </c>
      <c r="G21" s="180">
        <v>0</v>
      </c>
      <c r="H21" s="181">
        <v>0</v>
      </c>
      <c r="I21" s="179" t="s">
        <v>305</v>
      </c>
      <c r="J21" s="180" t="s">
        <v>305</v>
      </c>
      <c r="K21" s="181" t="s">
        <v>305</v>
      </c>
      <c r="L21" s="179">
        <v>0.72802400486784447</v>
      </c>
      <c r="M21" s="180">
        <v>0.61994841726105598</v>
      </c>
      <c r="N21" s="181">
        <v>0.64205720631859364</v>
      </c>
      <c r="O21" s="18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105">
        <v>35275.451119999998</v>
      </c>
      <c r="D22" s="177">
        <v>41861.689534999998</v>
      </c>
      <c r="E22" s="178">
        <v>43913.81652</v>
      </c>
      <c r="F22" s="179">
        <v>0</v>
      </c>
      <c r="G22" s="180">
        <v>0</v>
      </c>
      <c r="H22" s="181">
        <v>0</v>
      </c>
      <c r="I22" s="179" t="s">
        <v>305</v>
      </c>
      <c r="J22" s="180" t="s">
        <v>305</v>
      </c>
      <c r="K22" s="181" t="s">
        <v>305</v>
      </c>
      <c r="L22" s="179">
        <v>0.82833874188027679</v>
      </c>
      <c r="M22" s="180">
        <v>1.0426333261945349</v>
      </c>
      <c r="N22" s="181">
        <v>0.9887311589104395</v>
      </c>
      <c r="O22" s="18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105">
        <v>41051.764002000004</v>
      </c>
      <c r="D23" s="177">
        <v>49386.651297000004</v>
      </c>
      <c r="E23" s="178">
        <v>49339.463080999994</v>
      </c>
      <c r="F23" s="179">
        <v>2.1943845067318231</v>
      </c>
      <c r="G23" s="180">
        <v>2.1702776354571509</v>
      </c>
      <c r="H23" s="181">
        <v>2.3552900101328933</v>
      </c>
      <c r="I23" s="179">
        <v>232.16862808025815</v>
      </c>
      <c r="J23" s="180">
        <v>257.61507947499399</v>
      </c>
      <c r="K23" s="181">
        <v>241.82046145417226</v>
      </c>
      <c r="L23" s="179">
        <v>5.0946724040850135</v>
      </c>
      <c r="M23" s="180">
        <v>5.5909624554109598</v>
      </c>
      <c r="N23" s="181">
        <v>5.6955731710873838</v>
      </c>
      <c r="O23" s="18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105">
        <v>62557.798244000005</v>
      </c>
      <c r="D24" s="177">
        <v>69846.328875899999</v>
      </c>
      <c r="E24" s="178">
        <v>79132.111178100007</v>
      </c>
      <c r="F24" s="179">
        <v>8.1417468210184403</v>
      </c>
      <c r="G24" s="180">
        <v>5.8811270468323089</v>
      </c>
      <c r="H24" s="181">
        <v>5.4084955808615662</v>
      </c>
      <c r="I24" s="179">
        <v>134.68384357927337</v>
      </c>
      <c r="J24" s="180">
        <v>149.55988016072212</v>
      </c>
      <c r="K24" s="181">
        <v>150.16929641064542</v>
      </c>
      <c r="L24" s="179">
        <v>10.965617553040937</v>
      </c>
      <c r="M24" s="180">
        <v>8.7958065633422144</v>
      </c>
      <c r="N24" s="181">
        <v>8.1218997601806642</v>
      </c>
      <c r="O24" s="18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105">
        <v>70432.55475499999</v>
      </c>
      <c r="D25" s="177">
        <v>80241.469262999992</v>
      </c>
      <c r="E25" s="178">
        <v>81408.031058000008</v>
      </c>
      <c r="F25" s="179">
        <v>3.3603166763335168</v>
      </c>
      <c r="G25" s="180">
        <v>2.6201475774440421</v>
      </c>
      <c r="H25" s="181">
        <v>2.5688709809355963</v>
      </c>
      <c r="I25" s="179">
        <v>96.547062709017581</v>
      </c>
      <c r="J25" s="180">
        <v>112.41907069172281</v>
      </c>
      <c r="K25" s="181">
        <v>114.35005826414482</v>
      </c>
      <c r="L25" s="179">
        <v>3.2442870487212958</v>
      </c>
      <c r="M25" s="180">
        <v>2.9455455573142797</v>
      </c>
      <c r="N25" s="181">
        <v>2.9375054634305631</v>
      </c>
      <c r="O25" s="18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105">
        <v>77476.547477</v>
      </c>
      <c r="D26" s="177">
        <v>83334.565505999999</v>
      </c>
      <c r="E26" s="178">
        <v>84449.257767999996</v>
      </c>
      <c r="F26" s="179">
        <v>2.4114249264329026</v>
      </c>
      <c r="G26" s="180">
        <v>2.6526098571196646</v>
      </c>
      <c r="H26" s="181">
        <v>2.8478876659959518</v>
      </c>
      <c r="I26" s="179">
        <v>89.129097364840021</v>
      </c>
      <c r="J26" s="180">
        <v>86.550689329724989</v>
      </c>
      <c r="K26" s="181">
        <v>79.624046626845598</v>
      </c>
      <c r="L26" s="179">
        <v>2.1492812705604036</v>
      </c>
      <c r="M26" s="180">
        <v>2.2958521165653032</v>
      </c>
      <c r="N26" s="181">
        <v>2.2676034030528012</v>
      </c>
      <c r="O26" s="18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105">
        <v>0</v>
      </c>
      <c r="D27" s="177">
        <v>0</v>
      </c>
      <c r="E27" s="178">
        <v>0</v>
      </c>
      <c r="F27" s="179" t="s">
        <v>305</v>
      </c>
      <c r="G27" s="180" t="s">
        <v>305</v>
      </c>
      <c r="H27" s="181" t="s">
        <v>305</v>
      </c>
      <c r="I27" s="179" t="s">
        <v>305</v>
      </c>
      <c r="J27" s="180" t="s">
        <v>305</v>
      </c>
      <c r="K27" s="181" t="s">
        <v>305</v>
      </c>
      <c r="L27" s="179" t="s">
        <v>305</v>
      </c>
      <c r="M27" s="180" t="s">
        <v>305</v>
      </c>
      <c r="N27" s="181" t="s">
        <v>305</v>
      </c>
      <c r="O27" s="18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105">
        <v>11447.082576000001</v>
      </c>
      <c r="D28" s="177">
        <v>10522.092604000001</v>
      </c>
      <c r="E28" s="178">
        <v>10437.396816</v>
      </c>
      <c r="F28" s="179">
        <v>2.2595219636336443</v>
      </c>
      <c r="G28" s="180">
        <v>3.1417018500134839</v>
      </c>
      <c r="H28" s="181">
        <v>3.3503310946647824</v>
      </c>
      <c r="I28" s="179">
        <v>134.46992181634948</v>
      </c>
      <c r="J28" s="180">
        <v>104.19205782274061</v>
      </c>
      <c r="K28" s="181">
        <v>101.09045665766733</v>
      </c>
      <c r="L28" s="179">
        <v>3.038377417921406</v>
      </c>
      <c r="M28" s="180">
        <v>3.273403808184161</v>
      </c>
      <c r="N28" s="181">
        <v>3.386865003140453</v>
      </c>
      <c r="O28" s="18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95773.992228999996</v>
      </c>
      <c r="D29" s="177">
        <v>100065.77567900001</v>
      </c>
      <c r="E29" s="178">
        <v>100285.57393400001</v>
      </c>
      <c r="F29" s="179">
        <v>1.8440013566284645</v>
      </c>
      <c r="G29" s="180">
        <v>2.2519243094948629</v>
      </c>
      <c r="H29" s="181">
        <v>2.0369978790213819</v>
      </c>
      <c r="I29" s="179">
        <v>76.087214130760543</v>
      </c>
      <c r="J29" s="180">
        <v>66.052912425446053</v>
      </c>
      <c r="K29" s="181">
        <v>68.998084228883585</v>
      </c>
      <c r="L29" s="179">
        <v>1.4030492607920293</v>
      </c>
      <c r="M29" s="180">
        <v>1.4874615920379728</v>
      </c>
      <c r="N29" s="181">
        <v>1.4054895123077453</v>
      </c>
      <c r="O29" s="18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57537.130160000001</v>
      </c>
      <c r="D30" s="177">
        <v>60019.799621999999</v>
      </c>
      <c r="E30" s="178">
        <v>59826.378868</v>
      </c>
      <c r="F30" s="179">
        <v>3.2737893074644795</v>
      </c>
      <c r="G30" s="180">
        <v>2.8738416370316484</v>
      </c>
      <c r="H30" s="181">
        <v>2.8954990988541338</v>
      </c>
      <c r="I30" s="179">
        <v>92.663316924388837</v>
      </c>
      <c r="J30" s="180">
        <v>107.71404245278919</v>
      </c>
      <c r="K30" s="181">
        <v>111.15768106154533</v>
      </c>
      <c r="L30" s="179">
        <v>3.0336017614125645</v>
      </c>
      <c r="M30" s="180">
        <v>3.0955310009382022</v>
      </c>
      <c r="N30" s="181">
        <v>3.2185696534441979</v>
      </c>
      <c r="O30" s="18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26881.577746999999</v>
      </c>
      <c r="D31" s="177">
        <v>28375.64416</v>
      </c>
      <c r="E31" s="178">
        <v>29803.299266000002</v>
      </c>
      <c r="F31" s="179">
        <v>3.3901110477107443</v>
      </c>
      <c r="G31" s="180">
        <v>3.3318946546868453</v>
      </c>
      <c r="H31" s="181">
        <v>3.1306968053179158</v>
      </c>
      <c r="I31" s="179">
        <v>113.89841505542444</v>
      </c>
      <c r="J31" s="180">
        <v>107.55651320670981</v>
      </c>
      <c r="K31" s="181">
        <v>111.12049522423824</v>
      </c>
      <c r="L31" s="179">
        <v>3.8612827519613822</v>
      </c>
      <c r="M31" s="180">
        <v>3.5836697143019145</v>
      </c>
      <c r="N31" s="181">
        <v>3.4788457940386737</v>
      </c>
      <c r="O31" s="18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22066.521217000001</v>
      </c>
      <c r="D32" s="177">
        <v>29730.698555999999</v>
      </c>
      <c r="E32" s="178">
        <v>30139.469685</v>
      </c>
      <c r="F32" s="179">
        <v>4.7666327721366084</v>
      </c>
      <c r="G32" s="180">
        <v>3.6975681715966471</v>
      </c>
      <c r="H32" s="181">
        <v>3.5418364860323854</v>
      </c>
      <c r="I32" s="179">
        <v>148.19033005134804</v>
      </c>
      <c r="J32" s="180">
        <v>166.68465087081802</v>
      </c>
      <c r="K32" s="181">
        <v>173.29319319412474</v>
      </c>
      <c r="L32" s="179">
        <v>7.0636888373649622</v>
      </c>
      <c r="M32" s="180">
        <v>6.1632785975363609</v>
      </c>
      <c r="N32" s="181">
        <v>6.1377615443600995</v>
      </c>
      <c r="O32" s="18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13393.746243999998</v>
      </c>
      <c r="D33" s="177">
        <v>16743.919238000002</v>
      </c>
      <c r="E33" s="178">
        <v>6940.8553950000005</v>
      </c>
      <c r="F33" s="179">
        <v>3.4924121188987343</v>
      </c>
      <c r="G33" s="180">
        <v>3.327257878404251</v>
      </c>
      <c r="H33" s="181">
        <v>8.1069953914520365</v>
      </c>
      <c r="I33" s="179">
        <v>104.4548641203171</v>
      </c>
      <c r="J33" s="180">
        <v>102.0288708848295</v>
      </c>
      <c r="K33" s="181">
        <v>64.710528785437006</v>
      </c>
      <c r="L33" s="179">
        <v>3.6479943333171607</v>
      </c>
      <c r="M33" s="180">
        <v>3.3947636447623908</v>
      </c>
      <c r="N33" s="181">
        <v>5.2460795864196212</v>
      </c>
      <c r="O33" s="18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48082.232452000004</v>
      </c>
      <c r="D34" s="177">
        <v>58883.972261999996</v>
      </c>
      <c r="E34" s="178">
        <v>59110.491326000003</v>
      </c>
      <c r="F34" s="179">
        <v>3.0169087561566865</v>
      </c>
      <c r="G34" s="180">
        <v>3.1850153801704471</v>
      </c>
      <c r="H34" s="181">
        <v>3.2626805051639001</v>
      </c>
      <c r="I34" s="179">
        <v>245.44252484953128</v>
      </c>
      <c r="J34" s="180">
        <v>234.46743942704131</v>
      </c>
      <c r="K34" s="181">
        <v>236.87827605772429</v>
      </c>
      <c r="L34" s="179">
        <v>7.4047770235175596</v>
      </c>
      <c r="M34" s="180">
        <v>7.4678240072430944</v>
      </c>
      <c r="N34" s="181">
        <v>7.7285813339036959</v>
      </c>
      <c r="O34" s="18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273.04479500000002</v>
      </c>
      <c r="D35" s="177">
        <v>244.16607500000001</v>
      </c>
      <c r="E35" s="178">
        <v>244.07476700000001</v>
      </c>
      <c r="F35" s="179">
        <v>0</v>
      </c>
      <c r="G35" s="180">
        <v>0</v>
      </c>
      <c r="H35" s="181">
        <v>0</v>
      </c>
      <c r="I35" s="179" t="s">
        <v>305</v>
      </c>
      <c r="J35" s="180" t="s">
        <v>305</v>
      </c>
      <c r="K35" s="181" t="s">
        <v>305</v>
      </c>
      <c r="L35" s="179">
        <v>0.52293067882872479</v>
      </c>
      <c r="M35" s="180">
        <v>0.44172885197093814</v>
      </c>
      <c r="N35" s="181">
        <v>0.56619248969722458</v>
      </c>
      <c r="O35" s="18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105">
        <v>35826.643181879997</v>
      </c>
      <c r="D36" s="177">
        <v>43235.348847590009</v>
      </c>
      <c r="E36" s="178">
        <v>43738.995001939998</v>
      </c>
      <c r="F36" s="179">
        <v>0.86946746977832279</v>
      </c>
      <c r="G36" s="180">
        <v>1.03517195614104</v>
      </c>
      <c r="H36" s="181">
        <v>2.1351983707412052</v>
      </c>
      <c r="I36" s="179">
        <v>118.58853047554749</v>
      </c>
      <c r="J36" s="180">
        <v>149.35786685146729</v>
      </c>
      <c r="K36" s="181">
        <v>72.374257678931485</v>
      </c>
      <c r="L36" s="179">
        <v>1.031088695373038</v>
      </c>
      <c r="M36" s="180">
        <v>1.5461107519368638</v>
      </c>
      <c r="N36" s="181">
        <v>1.5453339707965867</v>
      </c>
      <c r="O36" s="18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105">
        <v>14809.127479000001</v>
      </c>
      <c r="D37" s="177">
        <v>6866.0949149999997</v>
      </c>
      <c r="E37" s="178">
        <v>7477.1335060000001</v>
      </c>
      <c r="F37" s="179">
        <v>0</v>
      </c>
      <c r="G37" s="180">
        <v>0</v>
      </c>
      <c r="H37" s="181">
        <v>0</v>
      </c>
      <c r="I37" s="179" t="s">
        <v>305</v>
      </c>
      <c r="J37" s="180" t="s">
        <v>305</v>
      </c>
      <c r="K37" s="181" t="s">
        <v>305</v>
      </c>
      <c r="L37" s="179">
        <v>0.5251265620494967</v>
      </c>
      <c r="M37" s="180">
        <v>0.78265205572096286</v>
      </c>
      <c r="N37" s="181">
        <v>0.77410859326710546</v>
      </c>
      <c r="O37" s="18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105">
        <v>23248.393275000002</v>
      </c>
      <c r="D38" s="177">
        <v>30750.111315999999</v>
      </c>
      <c r="E38" s="178">
        <v>31460.825302999998</v>
      </c>
      <c r="F38" s="179">
        <v>1.7633959652637543</v>
      </c>
      <c r="G38" s="180">
        <v>1.6180694921293144</v>
      </c>
      <c r="H38" s="181">
        <v>1.51042810677534</v>
      </c>
      <c r="I38" s="179">
        <v>210.14352506002461</v>
      </c>
      <c r="J38" s="180">
        <v>224.02721937014923</v>
      </c>
      <c r="K38" s="181">
        <v>232.96449152503351</v>
      </c>
      <c r="L38" s="179">
        <v>3.7056624421715005</v>
      </c>
      <c r="M38" s="180">
        <v>3.6249160906939983</v>
      </c>
      <c r="N38" s="181">
        <v>3.5187611588003613</v>
      </c>
      <c r="O38" s="18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105">
        <v>20818.492421999999</v>
      </c>
      <c r="D39" s="177">
        <v>18997.184222999997</v>
      </c>
      <c r="E39" s="178">
        <v>13701.469044000001</v>
      </c>
      <c r="F39" s="179">
        <v>3.0342007393987656</v>
      </c>
      <c r="G39" s="180">
        <v>4.8650034928915904</v>
      </c>
      <c r="H39" s="181">
        <v>7.0765523454916908</v>
      </c>
      <c r="I39" s="179">
        <v>186.6497662735033</v>
      </c>
      <c r="J39" s="180">
        <v>144.79065066334294</v>
      </c>
      <c r="K39" s="181">
        <v>143.23317832604761</v>
      </c>
      <c r="L39" s="179">
        <v>5.6633285883567046</v>
      </c>
      <c r="M39" s="180">
        <v>7.0440702121520937</v>
      </c>
      <c r="N39" s="181">
        <v>10.135970840354219</v>
      </c>
      <c r="O39" s="18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105">
        <v>4417.2962963400005</v>
      </c>
      <c r="D40" s="177">
        <v>9513.4426892200008</v>
      </c>
      <c r="E40" s="178">
        <v>10101.26931166</v>
      </c>
      <c r="F40" s="179">
        <v>3.1345408141338438</v>
      </c>
      <c r="G40" s="180">
        <v>3.2162557956722897</v>
      </c>
      <c r="H40" s="181">
        <v>2.7156991912229236</v>
      </c>
      <c r="I40" s="179">
        <v>151.64069412441995</v>
      </c>
      <c r="J40" s="180">
        <v>131.8812196051592</v>
      </c>
      <c r="K40" s="181">
        <v>153.72453323314573</v>
      </c>
      <c r="L40" s="179">
        <v>4.7532394481658056</v>
      </c>
      <c r="M40" s="180">
        <v>4.2416373689542324</v>
      </c>
      <c r="N40" s="181">
        <v>4.1746959057237536</v>
      </c>
      <c r="O40" s="18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105">
        <v>7487.3346590000001</v>
      </c>
      <c r="D41" s="177">
        <v>12586.945581</v>
      </c>
      <c r="E41" s="178">
        <v>12973.416788999999</v>
      </c>
      <c r="F41" s="179">
        <v>1.6258189401708696</v>
      </c>
      <c r="G41" s="180">
        <v>0.88075598870740834</v>
      </c>
      <c r="H41" s="181">
        <v>0.84564654619761481</v>
      </c>
      <c r="I41" s="179">
        <v>187.93416572123809</v>
      </c>
      <c r="J41" s="180">
        <v>209.12365391257319</v>
      </c>
      <c r="K41" s="181">
        <v>216.91463557617402</v>
      </c>
      <c r="L41" s="179">
        <v>3.0554692613479988</v>
      </c>
      <c r="M41" s="180">
        <v>1.8418691056387431</v>
      </c>
      <c r="N41" s="181">
        <v>1.8343311239470579</v>
      </c>
      <c r="O41" s="18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105">
        <v>0</v>
      </c>
      <c r="D42" s="177">
        <v>0</v>
      </c>
      <c r="E42" s="178">
        <v>0</v>
      </c>
      <c r="F42" s="179" t="s">
        <v>305</v>
      </c>
      <c r="G42" s="180" t="s">
        <v>305</v>
      </c>
      <c r="H42" s="181" t="s">
        <v>305</v>
      </c>
      <c r="I42" s="179" t="s">
        <v>305</v>
      </c>
      <c r="J42" s="180" t="s">
        <v>305</v>
      </c>
      <c r="K42" s="181" t="s">
        <v>305</v>
      </c>
      <c r="L42" s="179" t="s">
        <v>305</v>
      </c>
      <c r="M42" s="180" t="s">
        <v>305</v>
      </c>
      <c r="N42" s="181" t="s">
        <v>305</v>
      </c>
      <c r="O42" s="18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11248.642288079998</v>
      </c>
      <c r="D43" s="177">
        <v>12477.74686202</v>
      </c>
      <c r="E43" s="178">
        <v>12581.466051289999</v>
      </c>
      <c r="F43" s="179">
        <v>3.7933249930275088</v>
      </c>
      <c r="G43" s="180">
        <v>2.8705838691138035</v>
      </c>
      <c r="H43" s="181">
        <v>2.8253769823871417</v>
      </c>
      <c r="I43" s="179">
        <v>61.132262995372898</v>
      </c>
      <c r="J43" s="180">
        <v>65.885063748751264</v>
      </c>
      <c r="K43" s="181">
        <v>64.458993787757464</v>
      </c>
      <c r="L43" s="179">
        <v>2.3189454110067875</v>
      </c>
      <c r="M43" s="180">
        <v>1.8912860121270005</v>
      </c>
      <c r="N43" s="181">
        <v>1.8212095735576572</v>
      </c>
      <c r="O43" s="18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4701.65465967</v>
      </c>
      <c r="D44" s="177">
        <v>6063.7802737299999</v>
      </c>
      <c r="E44" s="178">
        <v>6064.0500004399992</v>
      </c>
      <c r="F44" s="179">
        <v>0</v>
      </c>
      <c r="G44" s="180">
        <v>0</v>
      </c>
      <c r="H44" s="181">
        <v>0</v>
      </c>
      <c r="I44" s="179" t="s">
        <v>305</v>
      </c>
      <c r="J44" s="180" t="s">
        <v>305</v>
      </c>
      <c r="K44" s="181" t="s">
        <v>305</v>
      </c>
      <c r="L44" s="179">
        <v>0.46697452193439098</v>
      </c>
      <c r="M44" s="180">
        <v>0.46593332994601877</v>
      </c>
      <c r="N44" s="181">
        <v>0.4636006163860813</v>
      </c>
      <c r="O44" s="18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3175.4613530000001</v>
      </c>
      <c r="D45" s="177">
        <v>4847.7864609999997</v>
      </c>
      <c r="E45" s="178">
        <v>4986.133014</v>
      </c>
      <c r="F45" s="179">
        <v>0</v>
      </c>
      <c r="G45" s="180">
        <v>0</v>
      </c>
      <c r="H45" s="181">
        <v>0</v>
      </c>
      <c r="I45" s="179" t="s">
        <v>305</v>
      </c>
      <c r="J45" s="180" t="s">
        <v>305</v>
      </c>
      <c r="K45" s="181" t="s">
        <v>305</v>
      </c>
      <c r="L45" s="179">
        <v>3.4090648559689773</v>
      </c>
      <c r="M45" s="180">
        <v>1.9621832101156158</v>
      </c>
      <c r="N45" s="181">
        <v>1.9400029186626107</v>
      </c>
      <c r="O45" s="18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105">
        <v>4609.1614147500004</v>
      </c>
      <c r="D46" s="177">
        <v>6995.6593138300004</v>
      </c>
      <c r="E46" s="178">
        <v>7229.0720755400007</v>
      </c>
      <c r="F46" s="179">
        <v>6.5580085991932009</v>
      </c>
      <c r="G46" s="180">
        <v>5.1230231612549497</v>
      </c>
      <c r="H46" s="181">
        <v>5.1182699795168558</v>
      </c>
      <c r="I46" s="179">
        <v>62.332868107956628</v>
      </c>
      <c r="J46" s="180">
        <v>69.276736070291108</v>
      </c>
      <c r="K46" s="181">
        <v>69.831469071783786</v>
      </c>
      <c r="L46" s="179">
        <v>4.0877948506435517</v>
      </c>
      <c r="M46" s="180">
        <v>3.5490632342424755</v>
      </c>
      <c r="N46" s="181">
        <v>3.5741631177567075</v>
      </c>
      <c r="O46" s="18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105">
        <v>0</v>
      </c>
      <c r="D47" s="177">
        <v>137.80433500000001</v>
      </c>
      <c r="E47" s="178">
        <v>181.248346</v>
      </c>
      <c r="F47" s="179" t="s">
        <v>305</v>
      </c>
      <c r="G47" s="180">
        <v>0.90948807960214006</v>
      </c>
      <c r="H47" s="181">
        <v>2.3362166295299596</v>
      </c>
      <c r="I47" s="179" t="s">
        <v>305</v>
      </c>
      <c r="J47" s="180">
        <v>2173.6899133018542</v>
      </c>
      <c r="K47" s="181">
        <v>1034.7187552103578</v>
      </c>
      <c r="L47" s="179" t="s">
        <v>305</v>
      </c>
      <c r="M47" s="180">
        <v>19.769450648994457</v>
      </c>
      <c r="N47" s="181">
        <v>24.173271628089779</v>
      </c>
      <c r="O47" s="18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5018.8678600000003</v>
      </c>
      <c r="D48" s="177">
        <v>7276.9720219999999</v>
      </c>
      <c r="E48" s="178">
        <v>7404.2091300000002</v>
      </c>
      <c r="F48" s="179">
        <v>1.0018260771663352</v>
      </c>
      <c r="G48" s="180">
        <v>1.0732015838991227</v>
      </c>
      <c r="H48" s="181">
        <v>1.1170978499900908</v>
      </c>
      <c r="I48" s="179">
        <v>278.0266783070046</v>
      </c>
      <c r="J48" s="180">
        <v>210.49930753048733</v>
      </c>
      <c r="K48" s="181">
        <v>249.91953127723104</v>
      </c>
      <c r="L48" s="179">
        <v>2.7853437647589305</v>
      </c>
      <c r="M48" s="180">
        <v>2.2590819025138749</v>
      </c>
      <c r="N48" s="181">
        <v>2.7918457106032601</v>
      </c>
      <c r="O48" s="18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24" s="86" customFormat="1" ht="20.100000000000001" customHeight="1">
      <c r="A49" s="93"/>
      <c r="B49" s="104" t="s">
        <v>42</v>
      </c>
      <c r="C49" s="105">
        <v>4465.31130269</v>
      </c>
      <c r="D49" s="177">
        <v>3537.13015963</v>
      </c>
      <c r="E49" s="178">
        <v>2680.1986490700001</v>
      </c>
      <c r="F49" s="179">
        <v>3.9666434455151491</v>
      </c>
      <c r="G49" s="180">
        <v>3.3687604462501435</v>
      </c>
      <c r="H49" s="181">
        <v>4.2112450795079903</v>
      </c>
      <c r="I49" s="179">
        <v>99.556397352628039</v>
      </c>
      <c r="J49" s="180">
        <v>111.31277791972234</v>
      </c>
      <c r="K49" s="181">
        <v>109.58847961481763</v>
      </c>
      <c r="L49" s="179">
        <v>3.9490473101790382</v>
      </c>
      <c r="M49" s="180">
        <v>3.7498608341818693</v>
      </c>
      <c r="N49" s="181">
        <v>4.6150394554866248</v>
      </c>
      <c r="O49" s="18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24" s="86" customFormat="1" ht="20.100000000000001" customHeight="1">
      <c r="A50" s="93"/>
      <c r="B50" s="104" t="s">
        <v>73</v>
      </c>
      <c r="C50" s="105">
        <v>3429.7519849999999</v>
      </c>
      <c r="D50" s="177">
        <v>4552.7843990000001</v>
      </c>
      <c r="E50" s="178">
        <v>4488.8660959999997</v>
      </c>
      <c r="F50" s="179">
        <v>1.6235450039399861</v>
      </c>
      <c r="G50" s="180">
        <v>1.2230661968581393</v>
      </c>
      <c r="H50" s="181">
        <v>1.240481801175118</v>
      </c>
      <c r="I50" s="179">
        <v>60.24436078241898</v>
      </c>
      <c r="J50" s="180">
        <v>82.618728430238676</v>
      </c>
      <c r="K50" s="181">
        <v>74.343511434890658</v>
      </c>
      <c r="L50" s="179">
        <v>0.9780943096385436</v>
      </c>
      <c r="M50" s="180">
        <v>1.0104817397042745</v>
      </c>
      <c r="N50" s="181">
        <v>0.92221772970436156</v>
      </c>
      <c r="O50" s="18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24" s="86" customFormat="1" ht="20.100000000000001" customHeight="1">
      <c r="A51" s="93"/>
      <c r="B51" s="104" t="s">
        <v>234</v>
      </c>
      <c r="C51" s="105">
        <v>519.75743299999999</v>
      </c>
      <c r="D51" s="177">
        <v>753.47902999999997</v>
      </c>
      <c r="E51" s="178">
        <v>807.73271900000009</v>
      </c>
      <c r="F51" s="179">
        <v>27.150279734431425</v>
      </c>
      <c r="G51" s="180">
        <v>16.617521127296669</v>
      </c>
      <c r="H51" s="181">
        <v>16.512533894272021</v>
      </c>
      <c r="I51" s="179">
        <v>82.576663726264073</v>
      </c>
      <c r="J51" s="180">
        <v>119.81876668068823</v>
      </c>
      <c r="K51" s="181">
        <v>122.12105029483351</v>
      </c>
      <c r="L51" s="179">
        <v>22.419795197041463</v>
      </c>
      <c r="M51" s="180">
        <v>19.910908867629669</v>
      </c>
      <c r="N51" s="181">
        <v>20.165279821975364</v>
      </c>
      <c r="O51" s="18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24" s="86" customFormat="1" ht="20.100000000000001" customHeight="1">
      <c r="A52" s="93"/>
      <c r="B52" s="104" t="s">
        <v>39</v>
      </c>
      <c r="C52" s="105">
        <v>11.498022000000001</v>
      </c>
      <c r="D52" s="177">
        <v>159.36079100000001</v>
      </c>
      <c r="E52" s="178">
        <v>149.06457499999999</v>
      </c>
      <c r="F52" s="179">
        <v>0</v>
      </c>
      <c r="G52" s="180">
        <v>0</v>
      </c>
      <c r="H52" s="181">
        <v>0</v>
      </c>
      <c r="I52" s="179" t="s">
        <v>305</v>
      </c>
      <c r="J52" s="180" t="s">
        <v>305</v>
      </c>
      <c r="K52" s="181" t="s">
        <v>305</v>
      </c>
      <c r="L52" s="179">
        <v>0.7117050219594292</v>
      </c>
      <c r="M52" s="180">
        <v>1.059565523868415</v>
      </c>
      <c r="N52" s="181">
        <v>0.85647579245437755</v>
      </c>
      <c r="O52" s="18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24" s="86" customFormat="1" ht="20.100000000000001" customHeight="1">
      <c r="A53" s="93"/>
      <c r="B53" s="104" t="s">
        <v>64</v>
      </c>
      <c r="C53" s="105">
        <v>3511.5555749999999</v>
      </c>
      <c r="D53" s="177">
        <v>3885.1295150000001</v>
      </c>
      <c r="E53" s="178">
        <v>3613.1037190000002</v>
      </c>
      <c r="F53" s="179">
        <v>1.5908355373245091</v>
      </c>
      <c r="G53" s="180">
        <v>1.4855819806563126</v>
      </c>
      <c r="H53" s="181">
        <v>1.5999749383336204</v>
      </c>
      <c r="I53" s="179">
        <v>109.90399311001038</v>
      </c>
      <c r="J53" s="180">
        <v>128.45375099208579</v>
      </c>
      <c r="K53" s="181">
        <v>127.47702190571344</v>
      </c>
      <c r="L53" s="179">
        <v>1.7483917793327248</v>
      </c>
      <c r="M53" s="180">
        <v>1.9082857782155558</v>
      </c>
      <c r="N53" s="181">
        <v>2.0396004026254744</v>
      </c>
      <c r="O53" s="18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24" s="86" customFormat="1" ht="20.100000000000001" customHeight="1">
      <c r="A54" s="93"/>
      <c r="B54" s="104" t="s">
        <v>187</v>
      </c>
      <c r="C54" s="105">
        <v>43.474255929999998</v>
      </c>
      <c r="D54" s="177">
        <v>13.728231920000001</v>
      </c>
      <c r="E54" s="178">
        <v>9.8025795799999997</v>
      </c>
      <c r="F54" s="179">
        <v>1.7710431231755412</v>
      </c>
      <c r="G54" s="180">
        <v>41.156656173390168</v>
      </c>
      <c r="H54" s="181">
        <v>42.710186087568594</v>
      </c>
      <c r="I54" s="179">
        <v>634.0994133862215</v>
      </c>
      <c r="J54" s="180">
        <v>98.108709485257123</v>
      </c>
      <c r="K54" s="181">
        <v>94.337196332850198</v>
      </c>
      <c r="L54" s="179">
        <v>11.230174054873125</v>
      </c>
      <c r="M54" s="180">
        <v>40.378264238997495</v>
      </c>
      <c r="N54" s="181">
        <v>40.29159210355526</v>
      </c>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c r="CY54" s="141"/>
      <c r="CZ54" s="141"/>
      <c r="DA54" s="141"/>
      <c r="DB54" s="141"/>
      <c r="DC54" s="141"/>
      <c r="DD54" s="141"/>
      <c r="DE54" s="141"/>
      <c r="DF54" s="141"/>
      <c r="DG54" s="141"/>
      <c r="DH54" s="141"/>
      <c r="DI54" s="141"/>
      <c r="DJ54" s="141"/>
      <c r="DK54" s="141"/>
      <c r="DL54" s="141"/>
      <c r="DM54" s="141"/>
      <c r="DN54" s="141"/>
      <c r="DO54" s="141"/>
      <c r="DP54" s="141"/>
      <c r="DQ54" s="141"/>
      <c r="DR54" s="141"/>
      <c r="DS54" s="141"/>
      <c r="DT54" s="141"/>
    </row>
    <row r="55" spans="1:124" s="86" customFormat="1" ht="18.75" customHeight="1">
      <c r="A55" s="93"/>
      <c r="B55" s="104" t="s">
        <v>55</v>
      </c>
      <c r="C55" s="105">
        <v>786.52664800000002</v>
      </c>
      <c r="D55" s="177">
        <v>1640.4680879999999</v>
      </c>
      <c r="E55" s="178">
        <v>1565.196007</v>
      </c>
      <c r="F55" s="179">
        <v>0.41253211296154324</v>
      </c>
      <c r="G55" s="180">
        <v>0.1977895835789035</v>
      </c>
      <c r="H55" s="181">
        <v>0.20730151274913136</v>
      </c>
      <c r="I55" s="179">
        <v>247.9191906739504</v>
      </c>
      <c r="J55" s="180">
        <v>388.35683080739989</v>
      </c>
      <c r="K55" s="181">
        <v>369.28687773043521</v>
      </c>
      <c r="L55" s="179">
        <v>1.0227462757244048</v>
      </c>
      <c r="M55" s="180">
        <v>0.76812935845418295</v>
      </c>
      <c r="N55" s="181">
        <v>0.76553728391922737</v>
      </c>
      <c r="O55" s="18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24" s="86" customFormat="1" ht="18.75" customHeight="1">
      <c r="A56" s="93"/>
      <c r="B56" s="104" t="s">
        <v>54</v>
      </c>
      <c r="C56" s="105">
        <v>0</v>
      </c>
      <c r="D56" s="177">
        <v>0</v>
      </c>
      <c r="E56" s="178">
        <v>0</v>
      </c>
      <c r="F56" s="179" t="s">
        <v>305</v>
      </c>
      <c r="G56" s="180" t="s">
        <v>305</v>
      </c>
      <c r="H56" s="181" t="s">
        <v>305</v>
      </c>
      <c r="I56" s="179" t="s">
        <v>305</v>
      </c>
      <c r="J56" s="180" t="s">
        <v>305</v>
      </c>
      <c r="K56" s="181" t="s">
        <v>305</v>
      </c>
      <c r="L56" s="179" t="s">
        <v>305</v>
      </c>
      <c r="M56" s="180" t="s">
        <v>305</v>
      </c>
      <c r="N56" s="181" t="s">
        <v>305</v>
      </c>
      <c r="O56" s="18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24" s="86" customFormat="1" ht="18.75" customHeight="1">
      <c r="A57" s="93"/>
      <c r="B57" s="104" t="s">
        <v>237</v>
      </c>
      <c r="C57" s="105">
        <v>0</v>
      </c>
      <c r="D57" s="177">
        <v>0</v>
      </c>
      <c r="E57" s="178">
        <v>0</v>
      </c>
      <c r="F57" s="179" t="s">
        <v>305</v>
      </c>
      <c r="G57" s="180" t="s">
        <v>305</v>
      </c>
      <c r="H57" s="181" t="s">
        <v>305</v>
      </c>
      <c r="I57" s="179" t="s">
        <v>305</v>
      </c>
      <c r="J57" s="180" t="s">
        <v>305</v>
      </c>
      <c r="K57" s="181" t="s">
        <v>305</v>
      </c>
      <c r="L57" s="179" t="s">
        <v>305</v>
      </c>
      <c r="M57" s="180" t="s">
        <v>305</v>
      </c>
      <c r="N57" s="181" t="s">
        <v>305</v>
      </c>
      <c r="O57" s="18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24" s="86" customFormat="1" ht="18.75" customHeight="1">
      <c r="A58" s="93"/>
      <c r="B58" s="104" t="s">
        <v>69</v>
      </c>
      <c r="C58" s="105">
        <v>0</v>
      </c>
      <c r="D58" s="177">
        <v>0</v>
      </c>
      <c r="E58" s="178">
        <v>0</v>
      </c>
      <c r="F58" s="179" t="s">
        <v>305</v>
      </c>
      <c r="G58" s="180" t="s">
        <v>305</v>
      </c>
      <c r="H58" s="181" t="s">
        <v>305</v>
      </c>
      <c r="I58" s="179" t="s">
        <v>305</v>
      </c>
      <c r="J58" s="180" t="s">
        <v>305</v>
      </c>
      <c r="K58" s="181" t="s">
        <v>305</v>
      </c>
      <c r="L58" s="179" t="s">
        <v>305</v>
      </c>
      <c r="M58" s="180" t="s">
        <v>305</v>
      </c>
      <c r="N58" s="181" t="s">
        <v>305</v>
      </c>
      <c r="O58" s="18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24" s="86" customFormat="1" ht="18.75" customHeight="1">
      <c r="A59" s="93"/>
      <c r="B59" s="104" t="s">
        <v>56</v>
      </c>
      <c r="C59" s="105">
        <v>500.24758200000002</v>
      </c>
      <c r="D59" s="177">
        <v>381.86234499999995</v>
      </c>
      <c r="E59" s="178">
        <v>404.25030299999997</v>
      </c>
      <c r="F59" s="179">
        <v>6.3548429105650328</v>
      </c>
      <c r="G59" s="180">
        <v>9.7035951528554101</v>
      </c>
      <c r="H59" s="181">
        <v>8.4306326419747926</v>
      </c>
      <c r="I59" s="179">
        <v>149.99967599821176</v>
      </c>
      <c r="J59" s="180">
        <v>125.55923219432978</v>
      </c>
      <c r="K59" s="181">
        <v>135.05629171659939</v>
      </c>
      <c r="L59" s="179">
        <v>9.5322437760428791</v>
      </c>
      <c r="M59" s="180">
        <v>12.183759569171453</v>
      </c>
      <c r="N59" s="181">
        <v>11.386099814500325</v>
      </c>
      <c r="O59" s="18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24" s="86" customFormat="1" ht="17.399999999999999">
      <c r="A60" s="85"/>
      <c r="B60" s="184"/>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24" ht="20.100000000000001" customHeight="1">
      <c r="B61" s="85"/>
      <c r="C61" s="116"/>
      <c r="D61" s="116"/>
      <c r="E61" s="116"/>
      <c r="F61" s="116"/>
      <c r="G61" s="116"/>
      <c r="H61" s="116"/>
      <c r="I61" s="116"/>
      <c r="J61" s="116"/>
      <c r="K61" s="116"/>
      <c r="L61" s="116"/>
      <c r="M61" s="116"/>
      <c r="N61" s="116"/>
    </row>
    <row r="62" spans="1:124" ht="20.100000000000001" customHeight="1">
      <c r="B62" s="117"/>
      <c r="C62" s="116"/>
      <c r="D62" s="116"/>
      <c r="E62" s="116"/>
      <c r="F62" s="116"/>
      <c r="G62" s="116"/>
      <c r="H62" s="116"/>
      <c r="I62" s="116"/>
      <c r="J62" s="116"/>
      <c r="K62" s="116"/>
      <c r="L62" s="116"/>
      <c r="M62" s="116"/>
      <c r="N62" s="116"/>
    </row>
    <row r="63" spans="1:124" ht="20.100000000000001" customHeight="1">
      <c r="B63" s="117"/>
      <c r="C63" s="63"/>
      <c r="D63" s="63"/>
      <c r="E63" s="63"/>
      <c r="F63" s="63"/>
      <c r="G63" s="191"/>
      <c r="H63" s="192"/>
      <c r="I63" s="192"/>
      <c r="J63" s="192"/>
      <c r="K63" s="192"/>
      <c r="L63" s="192"/>
      <c r="M63" s="192"/>
      <c r="N63" s="192"/>
    </row>
    <row r="64" spans="1:124" ht="20.100000000000001" customHeight="1">
      <c r="B64" s="63"/>
      <c r="C64" s="63"/>
      <c r="D64" s="63"/>
      <c r="E64" s="63"/>
      <c r="F64" s="63"/>
      <c r="G64" s="63"/>
      <c r="H64" s="63"/>
      <c r="I64" s="63"/>
      <c r="J64" s="191"/>
      <c r="K64" s="192"/>
      <c r="L64" s="192"/>
      <c r="M64" s="192"/>
      <c r="N64" s="192"/>
    </row>
    <row r="65" spans="2:14" ht="20.100000000000001" customHeight="1">
      <c r="B65" s="63"/>
      <c r="C65" s="193"/>
      <c r="D65" s="193"/>
      <c r="E65" s="193"/>
      <c r="F65" s="193"/>
      <c r="G65" s="193"/>
      <c r="H65" s="193"/>
      <c r="I65" s="193"/>
      <c r="J65" s="193"/>
      <c r="K65" s="193"/>
      <c r="L65" s="193"/>
      <c r="M65" s="193"/>
      <c r="N65" s="193"/>
    </row>
    <row r="66" spans="2:14" ht="20.100000000000001" customHeight="1">
      <c r="B66" s="63"/>
    </row>
    <row r="67" spans="2:14" ht="20.100000000000001" customHeight="1">
      <c r="B67" s="84"/>
      <c r="C67" s="194"/>
      <c r="D67" s="194"/>
      <c r="E67" s="194"/>
      <c r="F67" s="194"/>
      <c r="G67" s="194"/>
      <c r="H67" s="194"/>
      <c r="I67" s="194"/>
      <c r="J67" s="194"/>
      <c r="K67" s="194"/>
      <c r="L67" s="194"/>
      <c r="M67" s="194"/>
      <c r="N67" s="194"/>
    </row>
    <row r="68" spans="2:14" ht="20.100000000000001" customHeight="1">
      <c r="B68" s="63"/>
    </row>
    <row r="69" spans="2:14" ht="20.100000000000001" customHeight="1"/>
    <row r="70" spans="2:14" ht="20.100000000000001" customHeight="1"/>
    <row r="77" spans="2:14"/>
    <row r="78" spans="2:14"/>
    <row r="79" spans="2:14"/>
    <row r="80" spans="2:14"/>
    <row r="82" ht="9.75" hidden="1" customHeight="1"/>
    <row r="98"/>
    <row r="114"/>
    <row r="120" ht="12.75" hidden="1" customHeight="1"/>
    <row r="125"/>
    <row r="126"/>
    <row r="127"/>
    <row r="128"/>
    <row r="129" spans="2:14"/>
    <row r="130" spans="2:14"/>
    <row r="136" spans="2:14" hidden="1">
      <c r="B136" s="195"/>
      <c r="C136" s="196"/>
      <c r="D136" s="197"/>
      <c r="E136" s="196"/>
      <c r="F136" s="197"/>
      <c r="G136" s="197"/>
      <c r="H136" s="197"/>
      <c r="I136" s="197"/>
      <c r="J136" s="197"/>
      <c r="K136" s="197"/>
      <c r="L136" s="197"/>
      <c r="M136" s="197"/>
      <c r="N136" s="197"/>
    </row>
    <row r="137" spans="2:14" hidden="1">
      <c r="B137" s="195"/>
      <c r="C137" s="196"/>
      <c r="D137" s="197"/>
      <c r="E137" s="196"/>
      <c r="F137" s="197"/>
      <c r="G137" s="197"/>
      <c r="H137" s="197"/>
      <c r="I137" s="197"/>
      <c r="J137" s="197"/>
      <c r="K137" s="197"/>
      <c r="L137" s="197"/>
      <c r="M137" s="197"/>
      <c r="N137" s="197"/>
    </row>
    <row r="138" spans="2:14" hidden="1">
      <c r="B138" s="195"/>
      <c r="C138" s="196"/>
      <c r="D138" s="197"/>
      <c r="E138" s="196"/>
      <c r="F138" s="197"/>
      <c r="G138" s="197"/>
      <c r="H138" s="197"/>
      <c r="I138" s="197"/>
      <c r="J138" s="197"/>
      <c r="K138" s="197"/>
      <c r="L138" s="197"/>
      <c r="M138" s="197"/>
      <c r="N138" s="197"/>
    </row>
    <row r="139" spans="2:14" hidden="1">
      <c r="B139" s="195"/>
      <c r="C139" s="196"/>
      <c r="D139" s="197"/>
      <c r="E139" s="196"/>
      <c r="F139" s="197"/>
      <c r="G139" s="197"/>
      <c r="H139" s="197"/>
      <c r="I139" s="197"/>
      <c r="J139" s="197"/>
      <c r="K139" s="197"/>
      <c r="L139" s="197"/>
      <c r="M139" s="197"/>
      <c r="N139" s="197"/>
    </row>
    <row r="140" spans="2:14" hidden="1">
      <c r="B140" s="195"/>
      <c r="C140" s="196"/>
      <c r="D140" s="197"/>
      <c r="E140" s="196"/>
      <c r="F140" s="197"/>
      <c r="G140" s="197"/>
      <c r="H140" s="197"/>
      <c r="I140" s="197"/>
      <c r="J140" s="197"/>
      <c r="K140" s="197"/>
      <c r="L140" s="197"/>
      <c r="M140" s="197"/>
      <c r="N140" s="197"/>
    </row>
    <row r="141" spans="2:14" hidden="1">
      <c r="B141" s="195"/>
      <c r="C141" s="196"/>
      <c r="D141" s="197"/>
      <c r="E141" s="196"/>
      <c r="F141" s="197"/>
      <c r="G141" s="197"/>
      <c r="H141" s="197"/>
      <c r="I141" s="197"/>
      <c r="J141" s="197"/>
      <c r="K141" s="197"/>
      <c r="L141" s="197"/>
      <c r="M141" s="197"/>
      <c r="N141" s="197"/>
    </row>
    <row r="142" spans="2:14" hidden="1">
      <c r="B142" s="195"/>
      <c r="C142" s="196"/>
      <c r="D142" s="197"/>
      <c r="E142" s="196"/>
      <c r="F142" s="197"/>
      <c r="G142" s="197"/>
      <c r="H142" s="197"/>
      <c r="I142" s="197"/>
      <c r="J142" s="197"/>
      <c r="K142" s="197"/>
      <c r="L142" s="197"/>
      <c r="M142" s="197"/>
      <c r="N142" s="197"/>
    </row>
    <row r="143" spans="2:14" hidden="1">
      <c r="B143" s="195"/>
      <c r="C143" s="196"/>
      <c r="D143" s="197"/>
      <c r="E143" s="196"/>
      <c r="F143" s="197"/>
      <c r="G143" s="197"/>
      <c r="H143" s="197"/>
      <c r="I143" s="197"/>
      <c r="J143" s="197"/>
      <c r="K143" s="197"/>
      <c r="L143" s="197"/>
      <c r="M143" s="197"/>
      <c r="N143" s="197"/>
    </row>
    <row r="144" spans="2:14" hidden="1">
      <c r="B144" s="195"/>
      <c r="C144" s="196"/>
      <c r="D144" s="197"/>
      <c r="E144" s="196"/>
      <c r="F144" s="197"/>
      <c r="G144" s="197"/>
      <c r="H144" s="197"/>
      <c r="I144" s="197"/>
      <c r="J144" s="197"/>
      <c r="K144" s="197"/>
      <c r="L144" s="197"/>
      <c r="M144" s="197"/>
      <c r="N144" s="197"/>
    </row>
    <row r="145" spans="2:14" hidden="1">
      <c r="B145" s="195"/>
      <c r="C145" s="196"/>
      <c r="D145" s="197"/>
      <c r="E145" s="196"/>
      <c r="F145" s="197"/>
      <c r="G145" s="197"/>
      <c r="H145" s="197"/>
      <c r="I145" s="197"/>
      <c r="J145" s="197"/>
      <c r="K145" s="197"/>
      <c r="L145" s="197"/>
      <c r="M145" s="197"/>
      <c r="N145" s="197"/>
    </row>
    <row r="146" spans="2:14" hidden="1">
      <c r="B146" s="195"/>
      <c r="C146" s="196"/>
      <c r="D146" s="197"/>
      <c r="E146" s="196"/>
      <c r="F146" s="197"/>
      <c r="G146" s="197"/>
      <c r="H146" s="197"/>
      <c r="I146" s="197"/>
      <c r="J146" s="197"/>
      <c r="K146" s="197"/>
      <c r="L146" s="197"/>
      <c r="M146" s="197"/>
      <c r="N146" s="197"/>
    </row>
    <row r="147" spans="2:14" hidden="1">
      <c r="B147" s="195"/>
      <c r="C147" s="196"/>
      <c r="D147" s="197"/>
      <c r="E147" s="196"/>
      <c r="F147" s="197"/>
      <c r="G147" s="197"/>
      <c r="H147" s="197"/>
      <c r="I147" s="197"/>
      <c r="J147" s="197"/>
      <c r="K147" s="197"/>
      <c r="L147" s="197"/>
      <c r="M147" s="197"/>
      <c r="N147" s="197"/>
    </row>
    <row r="148" spans="2:14" hidden="1">
      <c r="B148" s="195"/>
      <c r="C148" s="196"/>
      <c r="D148" s="197"/>
      <c r="E148" s="196"/>
      <c r="F148" s="197"/>
      <c r="G148" s="197"/>
      <c r="H148" s="197"/>
      <c r="I148" s="197"/>
      <c r="J148" s="197"/>
      <c r="K148" s="197"/>
      <c r="L148" s="197"/>
      <c r="M148" s="197"/>
      <c r="N148" s="197"/>
    </row>
    <row r="149" spans="2:14" hidden="1">
      <c r="B149" s="195"/>
      <c r="C149" s="196"/>
      <c r="D149" s="197"/>
      <c r="E149" s="196"/>
      <c r="F149" s="197"/>
      <c r="G149" s="197"/>
      <c r="H149" s="197"/>
      <c r="I149" s="197"/>
      <c r="J149" s="197"/>
      <c r="K149" s="197"/>
      <c r="L149" s="197"/>
      <c r="M149" s="197"/>
      <c r="N149" s="197"/>
    </row>
    <row r="150" spans="2:14" hidden="1">
      <c r="B150" s="195"/>
      <c r="C150" s="196"/>
      <c r="D150" s="197"/>
      <c r="E150" s="196"/>
      <c r="F150" s="197"/>
      <c r="G150" s="197"/>
      <c r="H150" s="197"/>
      <c r="I150" s="197"/>
      <c r="J150" s="197"/>
      <c r="K150" s="197"/>
      <c r="L150" s="197"/>
      <c r="M150" s="197"/>
      <c r="N150" s="197"/>
    </row>
    <row r="151" spans="2:14" hidden="1">
      <c r="B151" s="195"/>
      <c r="C151" s="196"/>
      <c r="D151" s="197"/>
      <c r="E151" s="196"/>
      <c r="F151" s="197"/>
      <c r="G151" s="197"/>
      <c r="H151" s="197"/>
      <c r="I151" s="197"/>
      <c r="J151" s="197"/>
      <c r="K151" s="197"/>
      <c r="L151" s="197"/>
      <c r="M151" s="197"/>
      <c r="N151" s="197"/>
    </row>
    <row r="152" spans="2:14" hidden="1">
      <c r="B152" s="195"/>
      <c r="C152" s="196"/>
      <c r="D152" s="197"/>
      <c r="E152" s="196"/>
      <c r="F152" s="197"/>
      <c r="G152" s="197"/>
      <c r="H152" s="197"/>
      <c r="I152" s="197"/>
      <c r="J152" s="197"/>
      <c r="K152" s="197"/>
      <c r="L152" s="197"/>
      <c r="M152" s="197"/>
      <c r="N152" s="197"/>
    </row>
    <row r="153" spans="2:14" hidden="1">
      <c r="B153" s="195"/>
      <c r="C153" s="196"/>
      <c r="D153" s="197"/>
      <c r="E153" s="196"/>
      <c r="F153" s="197"/>
      <c r="G153" s="197"/>
      <c r="H153" s="197"/>
      <c r="I153" s="197"/>
      <c r="J153" s="197"/>
      <c r="K153" s="197"/>
      <c r="L153" s="197"/>
      <c r="M153" s="197"/>
      <c r="N153" s="197"/>
    </row>
    <row r="154" spans="2:14" hidden="1">
      <c r="B154" s="195"/>
      <c r="C154" s="196"/>
      <c r="D154" s="197"/>
      <c r="E154" s="196"/>
      <c r="F154" s="197"/>
      <c r="G154" s="197"/>
      <c r="H154" s="197"/>
      <c r="I154" s="197"/>
      <c r="J154" s="197"/>
      <c r="K154" s="197"/>
      <c r="L154" s="197"/>
      <c r="M154" s="197"/>
      <c r="N154" s="197"/>
    </row>
    <row r="155" spans="2:14" hidden="1">
      <c r="B155" s="195"/>
      <c r="C155" s="196"/>
      <c r="D155" s="197"/>
      <c r="E155" s="196"/>
      <c r="F155" s="197"/>
      <c r="G155" s="197"/>
      <c r="H155" s="197"/>
      <c r="I155" s="197"/>
      <c r="J155" s="197"/>
      <c r="K155" s="197"/>
      <c r="L155" s="197"/>
      <c r="M155" s="197"/>
      <c r="N155" s="197"/>
    </row>
    <row r="156" spans="2:14" hidden="1">
      <c r="B156" s="195"/>
      <c r="C156" s="196"/>
      <c r="D156" s="197"/>
      <c r="E156" s="196"/>
      <c r="F156" s="197"/>
      <c r="G156" s="197"/>
      <c r="H156" s="197"/>
      <c r="I156" s="197"/>
      <c r="J156" s="197"/>
      <c r="K156" s="197"/>
      <c r="L156" s="197"/>
      <c r="M156" s="197"/>
      <c r="N156" s="197"/>
    </row>
    <row r="157" spans="2:14" hidden="1">
      <c r="B157" s="195"/>
      <c r="C157" s="198"/>
      <c r="D157" s="198"/>
      <c r="E157" s="198"/>
      <c r="F157" s="198"/>
      <c r="G157" s="198"/>
      <c r="H157" s="198"/>
      <c r="I157" s="198"/>
      <c r="J157" s="198"/>
      <c r="K157" s="198"/>
      <c r="L157" s="198"/>
      <c r="M157" s="198"/>
      <c r="N157" s="198"/>
    </row>
    <row r="158" spans="2:14" hidden="1">
      <c r="B158" s="195"/>
      <c r="C158" s="196"/>
      <c r="D158" s="197"/>
      <c r="E158" s="196"/>
      <c r="F158" s="197"/>
      <c r="G158" s="197"/>
      <c r="H158" s="197"/>
      <c r="I158" s="197"/>
      <c r="J158" s="197"/>
      <c r="K158" s="197"/>
      <c r="L158" s="197"/>
      <c r="M158" s="197"/>
      <c r="N158" s="197"/>
    </row>
    <row r="159" spans="2:14"/>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7" width="16.6640625" style="44" customWidth="1"/>
    <col min="8" max="8" width="17.44140625" style="44" customWidth="1"/>
    <col min="9"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161" customFormat="1" ht="20.100000000000001" customHeight="1">
      <c r="A2" s="74"/>
      <c r="B2" s="87" t="s">
        <v>13</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50"/>
      <c r="C4" s="251"/>
      <c r="D4" s="251"/>
      <c r="E4" s="251"/>
      <c r="F4" s="252"/>
      <c r="G4" s="252"/>
      <c r="H4" s="252"/>
      <c r="I4" s="251"/>
      <c r="J4" s="252"/>
      <c r="K4" s="252"/>
      <c r="L4" s="252"/>
      <c r="M4" s="252"/>
      <c r="N4" s="252"/>
    </row>
    <row r="5" spans="1:102" s="95" customFormat="1" ht="20.100000000000001" customHeight="1">
      <c r="A5" s="93"/>
      <c r="B5" s="233"/>
      <c r="C5" s="691" t="s">
        <v>196</v>
      </c>
      <c r="D5" s="692"/>
      <c r="E5" s="693"/>
      <c r="F5" s="691" t="s">
        <v>204</v>
      </c>
      <c r="G5" s="692"/>
      <c r="H5" s="693"/>
      <c r="I5" s="691" t="s">
        <v>198</v>
      </c>
      <c r="J5" s="692"/>
      <c r="K5" s="693"/>
      <c r="L5" s="691" t="s">
        <v>199</v>
      </c>
      <c r="M5" s="692"/>
      <c r="N5" s="6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176" customFormat="1" ht="20.100000000000001" customHeight="1">
      <c r="A7" s="93"/>
      <c r="B7" s="169" t="s">
        <v>303</v>
      </c>
      <c r="C7" s="235">
        <v>3488265.9924164</v>
      </c>
      <c r="D7" s="253">
        <v>3727749.3443206805</v>
      </c>
      <c r="E7" s="254">
        <v>3737376.8584891791</v>
      </c>
      <c r="F7" s="255">
        <v>1.7436157925054947</v>
      </c>
      <c r="G7" s="239">
        <v>1.7291745083849865</v>
      </c>
      <c r="H7" s="240">
        <v>1.758917004457029</v>
      </c>
      <c r="I7" s="238">
        <v>95.141327611661708</v>
      </c>
      <c r="J7" s="239">
        <v>97.092334847401645</v>
      </c>
      <c r="K7" s="240">
        <v>96.012093754844443</v>
      </c>
      <c r="L7" s="238">
        <v>1.6588992134363243</v>
      </c>
      <c r="M7" s="239">
        <v>1.6788959037770625</v>
      </c>
      <c r="N7" s="240">
        <v>1.6887730433891839</v>
      </c>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2"/>
      <c r="CH7" s="182"/>
      <c r="CI7" s="182"/>
      <c r="CJ7" s="182"/>
      <c r="CK7" s="182"/>
      <c r="CL7" s="182"/>
      <c r="CM7" s="182"/>
      <c r="CN7" s="182"/>
      <c r="CO7" s="182"/>
      <c r="CP7" s="182"/>
      <c r="CQ7" s="182"/>
      <c r="CR7" s="182"/>
      <c r="CS7" s="182"/>
      <c r="CT7" s="182"/>
      <c r="CU7" s="182"/>
      <c r="CV7" s="182"/>
      <c r="CW7" s="182"/>
      <c r="CX7" s="182"/>
    </row>
    <row r="8" spans="1:102" s="86" customFormat="1" ht="20.100000000000001" customHeight="1">
      <c r="A8" s="93"/>
      <c r="B8" s="104" t="s">
        <v>48</v>
      </c>
      <c r="C8" s="105">
        <v>779484.92339502997</v>
      </c>
      <c r="D8" s="177">
        <v>845064.71344198997</v>
      </c>
      <c r="E8" s="178">
        <v>842552.81892532995</v>
      </c>
      <c r="F8" s="179">
        <v>1.3250227315922545</v>
      </c>
      <c r="G8" s="180">
        <v>1.0930512307195537</v>
      </c>
      <c r="H8" s="181">
        <v>1.0776563085188358</v>
      </c>
      <c r="I8" s="179">
        <v>93.870374693172849</v>
      </c>
      <c r="J8" s="180">
        <v>107.45245629718644</v>
      </c>
      <c r="K8" s="181">
        <v>108.17430635120738</v>
      </c>
      <c r="L8" s="179">
        <v>1.2438038029153633</v>
      </c>
      <c r="M8" s="180">
        <v>1.1745103959947871</v>
      </c>
      <c r="N8" s="181">
        <v>1.1657472365902777</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380240.30338500004</v>
      </c>
      <c r="D9" s="177">
        <v>387976.99452399998</v>
      </c>
      <c r="E9" s="178">
        <v>380939.13951100002</v>
      </c>
      <c r="F9" s="179">
        <v>1.5380285224732186</v>
      </c>
      <c r="G9" s="180">
        <v>1.5405652683951252</v>
      </c>
      <c r="H9" s="181">
        <v>1.6108387966846889</v>
      </c>
      <c r="I9" s="179">
        <v>91.163005895115518</v>
      </c>
      <c r="J9" s="180">
        <v>97.156531186776576</v>
      </c>
      <c r="K9" s="181">
        <v>97.016733340034406</v>
      </c>
      <c r="L9" s="179">
        <v>1.4021130326108184</v>
      </c>
      <c r="M9" s="180">
        <v>1.4967597754409578</v>
      </c>
      <c r="N9" s="181">
        <v>1.5627831799174035</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425261.93943167001</v>
      </c>
      <c r="D10" s="177">
        <v>454619.90143754007</v>
      </c>
      <c r="E10" s="178">
        <v>460160.81172780995</v>
      </c>
      <c r="F10" s="179">
        <v>0.96568097865241709</v>
      </c>
      <c r="G10" s="180">
        <v>1.1437796547242454</v>
      </c>
      <c r="H10" s="181">
        <v>1.1429573096309245</v>
      </c>
      <c r="I10" s="179">
        <v>85.204663521863282</v>
      </c>
      <c r="J10" s="180">
        <v>68.126720882097331</v>
      </c>
      <c r="K10" s="181">
        <v>70.82415906533231</v>
      </c>
      <c r="L10" s="179">
        <v>0.82280522855542848</v>
      </c>
      <c r="M10" s="180">
        <v>0.77921957288020305</v>
      </c>
      <c r="N10" s="181">
        <v>0.80948990302184864</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248834.15958472999</v>
      </c>
      <c r="D11" s="177">
        <v>130847.46900652999</v>
      </c>
      <c r="E11" s="178">
        <v>132285.56619133</v>
      </c>
      <c r="F11" s="179">
        <v>1.1254840966625312</v>
      </c>
      <c r="G11" s="180">
        <v>2.9437061754230616</v>
      </c>
      <c r="H11" s="181">
        <v>2.7548149902077848</v>
      </c>
      <c r="I11" s="179">
        <v>160.23722195721604</v>
      </c>
      <c r="J11" s="180">
        <v>96.59147870028923</v>
      </c>
      <c r="K11" s="181">
        <v>98.84057686198615</v>
      </c>
      <c r="L11" s="179">
        <v>1.8034444500623081</v>
      </c>
      <c r="M11" s="180">
        <v>2.8433693234328654</v>
      </c>
      <c r="N11" s="181">
        <v>2.7228750278018414</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209691.56607200002</v>
      </c>
      <c r="D12" s="177">
        <v>222562.96842199998</v>
      </c>
      <c r="E12" s="178">
        <v>220723.03251600001</v>
      </c>
      <c r="F12" s="179">
        <v>2.1024589374692493</v>
      </c>
      <c r="G12" s="180">
        <v>2.8024905325550344</v>
      </c>
      <c r="H12" s="181">
        <v>2.8889034054648444</v>
      </c>
      <c r="I12" s="179">
        <v>89.779297049272728</v>
      </c>
      <c r="J12" s="180">
        <v>86.598884661860865</v>
      </c>
      <c r="K12" s="181">
        <v>85.84256785668552</v>
      </c>
      <c r="L12" s="179">
        <v>1.8875728548095001</v>
      </c>
      <c r="M12" s="180">
        <v>2.4269255439469046</v>
      </c>
      <c r="N12" s="181">
        <v>2.4799088661502577</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199231.79183599999</v>
      </c>
      <c r="D13" s="177">
        <v>192263.08268799999</v>
      </c>
      <c r="E13" s="178">
        <v>194943.20746100001</v>
      </c>
      <c r="F13" s="179">
        <v>3.805664466563293</v>
      </c>
      <c r="G13" s="180">
        <v>2.8542654082506873</v>
      </c>
      <c r="H13" s="181">
        <v>2.7577768079329115</v>
      </c>
      <c r="I13" s="179">
        <v>82.356963065826662</v>
      </c>
      <c r="J13" s="180">
        <v>78.30860097616636</v>
      </c>
      <c r="K13" s="181">
        <v>80.099534759943452</v>
      </c>
      <c r="L13" s="179">
        <v>3.1342296791368205</v>
      </c>
      <c r="M13" s="180">
        <v>2.2351353093477764</v>
      </c>
      <c r="N13" s="181">
        <v>2.2089663928718815</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310768.56561199995</v>
      </c>
      <c r="D14" s="177">
        <v>321335.89172099996</v>
      </c>
      <c r="E14" s="178">
        <v>326660.46461699996</v>
      </c>
      <c r="F14" s="179">
        <v>1.702029881813683</v>
      </c>
      <c r="G14" s="180">
        <v>1.494834956429514</v>
      </c>
      <c r="H14" s="181">
        <v>1.5115313479362023</v>
      </c>
      <c r="I14" s="179">
        <v>108.950629269663</v>
      </c>
      <c r="J14" s="180">
        <v>120.13973069032883</v>
      </c>
      <c r="K14" s="181">
        <v>119.96108448633358</v>
      </c>
      <c r="L14" s="179">
        <v>1.8543722665937086</v>
      </c>
      <c r="M14" s="180">
        <v>1.7958906909193126</v>
      </c>
      <c r="N14" s="181">
        <v>1.8132493973351644</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230</v>
      </c>
      <c r="C15" s="105">
        <v>0</v>
      </c>
      <c r="D15" s="177">
        <v>137893.36981137001</v>
      </c>
      <c r="E15" s="178">
        <v>133585.8830948</v>
      </c>
      <c r="F15" s="179" t="s">
        <v>305</v>
      </c>
      <c r="G15" s="180">
        <v>6.5067991247684896E-3</v>
      </c>
      <c r="H15" s="181">
        <v>6.7496803487845352E-3</v>
      </c>
      <c r="I15" s="179" t="s">
        <v>305</v>
      </c>
      <c r="J15" s="180">
        <v>17977.824247647794</v>
      </c>
      <c r="K15" s="181">
        <v>17006.207353906375</v>
      </c>
      <c r="L15" s="179" t="s">
        <v>305</v>
      </c>
      <c r="M15" s="180">
        <v>1.1697809107983637</v>
      </c>
      <c r="N15" s="181">
        <v>1.1478646358401692</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210343.69787122999</v>
      </c>
      <c r="D16" s="177">
        <v>228199.90845954002</v>
      </c>
      <c r="E16" s="178">
        <v>231432.32859407002</v>
      </c>
      <c r="F16" s="179">
        <v>1.6023045385335424</v>
      </c>
      <c r="G16" s="180">
        <v>1.9698939978220975</v>
      </c>
      <c r="H16" s="181">
        <v>1.9486717435014203</v>
      </c>
      <c r="I16" s="179">
        <v>103.6040719627746</v>
      </c>
      <c r="J16" s="180">
        <v>95.214421475609328</v>
      </c>
      <c r="K16" s="181">
        <v>94.534993469587519</v>
      </c>
      <c r="L16" s="179">
        <v>1.6600527471650945</v>
      </c>
      <c r="M16" s="180">
        <v>1.8756231737090623</v>
      </c>
      <c r="N16" s="181">
        <v>1.8421767054627651</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42775.047321960003</v>
      </c>
      <c r="D17" s="177">
        <v>44433.970187639992</v>
      </c>
      <c r="E17" s="178">
        <v>45638.894398800003</v>
      </c>
      <c r="F17" s="179">
        <v>0.99164084716800682</v>
      </c>
      <c r="G17" s="180">
        <v>2.7649932249397629</v>
      </c>
      <c r="H17" s="181">
        <v>4.1774129470369656</v>
      </c>
      <c r="I17" s="179">
        <v>80.50320248597194</v>
      </c>
      <c r="J17" s="180">
        <v>56.704016618719713</v>
      </c>
      <c r="K17" s="181">
        <v>49.173182886686121</v>
      </c>
      <c r="L17" s="179">
        <v>0.79830263912926813</v>
      </c>
      <c r="M17" s="180">
        <v>1.5678622177763173</v>
      </c>
      <c r="N17" s="181">
        <v>2.0541669083785914</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36895.075487999995</v>
      </c>
      <c r="D18" s="177">
        <v>39323.977856000005</v>
      </c>
      <c r="E18" s="178">
        <v>39898.805572000005</v>
      </c>
      <c r="F18" s="179">
        <v>6.6393132758238087</v>
      </c>
      <c r="G18" s="180">
        <v>4.5647443414123359</v>
      </c>
      <c r="H18" s="181">
        <v>4.4209897883205729</v>
      </c>
      <c r="I18" s="179">
        <v>45.016950612357007</v>
      </c>
      <c r="J18" s="180">
        <v>54.302092694190485</v>
      </c>
      <c r="K18" s="181">
        <v>51.792745645709125</v>
      </c>
      <c r="L18" s="179">
        <v>2.9888163783772668</v>
      </c>
      <c r="M18" s="180">
        <v>2.4787517035265414</v>
      </c>
      <c r="N18" s="181">
        <v>2.2897519960876482</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34008.24272147999</v>
      </c>
      <c r="D19" s="177">
        <v>41614.195521599999</v>
      </c>
      <c r="E19" s="178">
        <v>41955.724581480012</v>
      </c>
      <c r="F19" s="179">
        <v>1.6993331981983988</v>
      </c>
      <c r="G19" s="180">
        <v>1.8939995085352448</v>
      </c>
      <c r="H19" s="181">
        <v>1.8500346814475617</v>
      </c>
      <c r="I19" s="179">
        <v>107.32172323130138</v>
      </c>
      <c r="J19" s="180">
        <v>110.35243955540437</v>
      </c>
      <c r="K19" s="181">
        <v>114.38409024467387</v>
      </c>
      <c r="L19" s="179">
        <v>1.8237536717481078</v>
      </c>
      <c r="M19" s="180">
        <v>2.0900746628360118</v>
      </c>
      <c r="N19" s="181">
        <v>2.1161453395847438</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136816.50314981001</v>
      </c>
      <c r="D20" s="177">
        <v>148361.92334015999</v>
      </c>
      <c r="E20" s="178">
        <v>149692.76594036</v>
      </c>
      <c r="F20" s="179">
        <v>1.2174092997949224</v>
      </c>
      <c r="G20" s="180">
        <v>1.5097902932980301</v>
      </c>
      <c r="H20" s="181">
        <v>1.6140326077097196</v>
      </c>
      <c r="I20" s="179">
        <v>131.71533064171427</v>
      </c>
      <c r="J20" s="180">
        <v>114.66077104303353</v>
      </c>
      <c r="K20" s="181">
        <v>105.58513545037714</v>
      </c>
      <c r="L20" s="179">
        <v>1.6035146844878607</v>
      </c>
      <c r="M20" s="180">
        <v>1.7311371914283988</v>
      </c>
      <c r="N20" s="181">
        <v>1.7041785150635618</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19577.148561999998</v>
      </c>
      <c r="D21" s="177">
        <v>24248.485702000002</v>
      </c>
      <c r="E21" s="178">
        <v>23991.416864999999</v>
      </c>
      <c r="F21" s="179">
        <v>0</v>
      </c>
      <c r="G21" s="180">
        <v>0</v>
      </c>
      <c r="H21" s="181">
        <v>0</v>
      </c>
      <c r="I21" s="179" t="s">
        <v>305</v>
      </c>
      <c r="J21" s="180" t="s">
        <v>305</v>
      </c>
      <c r="K21" s="181" t="s">
        <v>305</v>
      </c>
      <c r="L21" s="179">
        <v>0.71147067489878912</v>
      </c>
      <c r="M21" s="180">
        <v>0.60987203826836311</v>
      </c>
      <c r="N21" s="181">
        <v>0.62284811622775338</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105">
        <v>28708.576718</v>
      </c>
      <c r="D22" s="177">
        <v>28411.346242</v>
      </c>
      <c r="E22" s="178">
        <v>30806.886736</v>
      </c>
      <c r="F22" s="179">
        <v>0</v>
      </c>
      <c r="G22" s="180">
        <v>0</v>
      </c>
      <c r="H22" s="181">
        <v>0</v>
      </c>
      <c r="I22" s="179" t="s">
        <v>305</v>
      </c>
      <c r="J22" s="180" t="s">
        <v>305</v>
      </c>
      <c r="K22" s="181" t="s">
        <v>305</v>
      </c>
      <c r="L22" s="179">
        <v>0.88412103983148083</v>
      </c>
      <c r="M22" s="180">
        <v>1.1874196003471451</v>
      </c>
      <c r="N22" s="181">
        <v>1.0791898670224656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105">
        <v>14156.399989</v>
      </c>
      <c r="D23" s="177">
        <v>14881.706458000001</v>
      </c>
      <c r="E23" s="178">
        <v>14454.032226000001</v>
      </c>
      <c r="F23" s="179">
        <v>2.5428000641385382</v>
      </c>
      <c r="G23" s="180">
        <v>1.8285654186769338</v>
      </c>
      <c r="H23" s="181">
        <v>1.8825516004491578</v>
      </c>
      <c r="I23" s="179">
        <v>78.799881371989883</v>
      </c>
      <c r="J23" s="180">
        <v>119.84949067170814</v>
      </c>
      <c r="K23" s="181">
        <v>119.81190359450538</v>
      </c>
      <c r="L23" s="179">
        <v>2.0037234340680508</v>
      </c>
      <c r="M23" s="180">
        <v>2.1915263408832923</v>
      </c>
      <c r="N23" s="181">
        <v>2.2555209086469628</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105">
        <v>33232.416255340002</v>
      </c>
      <c r="D24" s="177">
        <v>41303.116780010008</v>
      </c>
      <c r="E24" s="178">
        <v>42102.249051569997</v>
      </c>
      <c r="F24" s="179">
        <v>4.1793086198684843</v>
      </c>
      <c r="G24" s="180">
        <v>3.7822898984128952</v>
      </c>
      <c r="H24" s="181">
        <v>3.8361585915557459</v>
      </c>
      <c r="I24" s="179">
        <v>78.553055957939463</v>
      </c>
      <c r="J24" s="180">
        <v>86.626422437010149</v>
      </c>
      <c r="K24" s="181">
        <v>85.584636028027546</v>
      </c>
      <c r="L24" s="179">
        <v>3.2829746388202783</v>
      </c>
      <c r="M24" s="180">
        <v>3.2764624251915162</v>
      </c>
      <c r="N24" s="181">
        <v>3.2831623680408937</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105">
        <v>34769.146262000002</v>
      </c>
      <c r="D25" s="177">
        <v>42771.104244999995</v>
      </c>
      <c r="E25" s="178">
        <v>44501.538364000007</v>
      </c>
      <c r="F25" s="179">
        <v>5.3923203977230862</v>
      </c>
      <c r="G25" s="180">
        <v>3.8824296807677618</v>
      </c>
      <c r="H25" s="181">
        <v>3.6668519785825344</v>
      </c>
      <c r="I25" s="179">
        <v>82.944186516429809</v>
      </c>
      <c r="J25" s="180">
        <v>97.585617552088848</v>
      </c>
      <c r="K25" s="181">
        <v>101.04747358560873</v>
      </c>
      <c r="L25" s="179">
        <v>4.4726162882509257</v>
      </c>
      <c r="M25" s="180">
        <v>3.7886929800028128</v>
      </c>
      <c r="N25" s="181">
        <v>3.7052612844815576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105">
        <v>52809.358822000002</v>
      </c>
      <c r="D26" s="177">
        <v>59764.998120000004</v>
      </c>
      <c r="E26" s="178">
        <v>61096.464329999995</v>
      </c>
      <c r="F26" s="179">
        <v>1.3508007063755978</v>
      </c>
      <c r="G26" s="180">
        <v>1.1732696997531502</v>
      </c>
      <c r="H26" s="181">
        <v>1.3121854280630514</v>
      </c>
      <c r="I26" s="179">
        <v>131.17395708776522</v>
      </c>
      <c r="J26" s="180">
        <v>146.55306674864519</v>
      </c>
      <c r="K26" s="181">
        <v>129.89843411311043</v>
      </c>
      <c r="L26" s="179">
        <v>1.7718987389223557</v>
      </c>
      <c r="M26" s="180">
        <v>1.7194627262208635</v>
      </c>
      <c r="N26" s="181">
        <v>1.7045083237143193</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105">
        <v>0</v>
      </c>
      <c r="D27" s="177">
        <v>0</v>
      </c>
      <c r="E27" s="178">
        <v>0</v>
      </c>
      <c r="F27" s="179" t="s">
        <v>305</v>
      </c>
      <c r="G27" s="180" t="s">
        <v>305</v>
      </c>
      <c r="H27" s="181" t="s">
        <v>305</v>
      </c>
      <c r="I27" s="179" t="s">
        <v>305</v>
      </c>
      <c r="J27" s="180" t="s">
        <v>305</v>
      </c>
      <c r="K27" s="181" t="s">
        <v>305</v>
      </c>
      <c r="L27" s="179" t="s">
        <v>305</v>
      </c>
      <c r="M27" s="180" t="s">
        <v>305</v>
      </c>
      <c r="N27" s="181" t="s">
        <v>305</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105">
        <v>11049.291741999999</v>
      </c>
      <c r="D28" s="177">
        <v>10225.456794</v>
      </c>
      <c r="E28" s="178">
        <v>10138.431559000001</v>
      </c>
      <c r="F28" s="179">
        <v>2.3408680939868334</v>
      </c>
      <c r="G28" s="180">
        <v>3.2328411792221399</v>
      </c>
      <c r="H28" s="181">
        <v>3.4491267112177577</v>
      </c>
      <c r="I28" s="179">
        <v>105.65935204668702</v>
      </c>
      <c r="J28" s="180">
        <v>85.596186326025915</v>
      </c>
      <c r="K28" s="181">
        <v>82.087936031749692</v>
      </c>
      <c r="L28" s="179">
        <v>2.4733460603741211</v>
      </c>
      <c r="M28" s="180">
        <v>2.7671887593914763</v>
      </c>
      <c r="N28" s="181">
        <v>2.831316928358425</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93252.803046999994</v>
      </c>
      <c r="D29" s="177">
        <v>97372.270896999995</v>
      </c>
      <c r="E29" s="178">
        <v>97700.862273999999</v>
      </c>
      <c r="F29" s="179">
        <v>1.7827663605587276</v>
      </c>
      <c r="G29" s="180">
        <v>2.312779007056498</v>
      </c>
      <c r="H29" s="181">
        <v>2.0907282970250605</v>
      </c>
      <c r="I29" s="179">
        <v>75.041327469447467</v>
      </c>
      <c r="J29" s="180">
        <v>65.43145366469453</v>
      </c>
      <c r="K29" s="181">
        <v>68.298771452555314</v>
      </c>
      <c r="L29" s="179">
        <v>1.3378115426420252</v>
      </c>
      <c r="M29" s="180">
        <v>1.5132849243689546</v>
      </c>
      <c r="N29" s="181">
        <v>1.427941741279048</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40629.880337000002</v>
      </c>
      <c r="D30" s="177">
        <v>43982.270325999998</v>
      </c>
      <c r="E30" s="178">
        <v>44053.567044000003</v>
      </c>
      <c r="F30" s="179">
        <v>4.1998776167845255</v>
      </c>
      <c r="G30" s="180">
        <v>3.6700939765853238</v>
      </c>
      <c r="H30" s="181">
        <v>3.6631817700214828</v>
      </c>
      <c r="I30" s="179">
        <v>71.990301776204674</v>
      </c>
      <c r="J30" s="180">
        <v>83.361919774812421</v>
      </c>
      <c r="K30" s="181">
        <v>87.041863838086584</v>
      </c>
      <c r="L30" s="179">
        <v>3.0235045705544525</v>
      </c>
      <c r="M30" s="180">
        <v>3.0594607964212801</v>
      </c>
      <c r="N30" s="181">
        <v>3.1885016884037087</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22220.383364999998</v>
      </c>
      <c r="D31" s="177">
        <v>22346.736335000001</v>
      </c>
      <c r="E31" s="178">
        <v>23748.609885999998</v>
      </c>
      <c r="F31" s="179">
        <v>3.0601160782448096</v>
      </c>
      <c r="G31" s="180">
        <v>3.2085731189166959</v>
      </c>
      <c r="H31" s="181">
        <v>2.9992542949635785</v>
      </c>
      <c r="I31" s="179">
        <v>100.17331497345165</v>
      </c>
      <c r="J31" s="180">
        <v>85.317737392938838</v>
      </c>
      <c r="K31" s="181">
        <v>88.383109961674947</v>
      </c>
      <c r="L31" s="179">
        <v>3.0654197176134099</v>
      </c>
      <c r="M31" s="180">
        <v>2.7374819876577741</v>
      </c>
      <c r="N31" s="181">
        <v>2.6508342215479184</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17132.629463000001</v>
      </c>
      <c r="D32" s="177">
        <v>19102.033913999996</v>
      </c>
      <c r="E32" s="178">
        <v>19368.465709</v>
      </c>
      <c r="F32" s="179">
        <v>5.83899091006682</v>
      </c>
      <c r="G32" s="180">
        <v>5.35043088396435</v>
      </c>
      <c r="H32" s="181">
        <v>5.1125320088718862</v>
      </c>
      <c r="I32" s="179">
        <v>120.42578627924682</v>
      </c>
      <c r="J32" s="180">
        <v>151.00091804329571</v>
      </c>
      <c r="K32" s="181">
        <v>155.61774627576352</v>
      </c>
      <c r="L32" s="179">
        <v>7.0316507142217182</v>
      </c>
      <c r="M32" s="180">
        <v>8.079199754058191</v>
      </c>
      <c r="N32" s="181">
        <v>7.956007089833447</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4613.0434479999994</v>
      </c>
      <c r="D33" s="177">
        <v>6578.9623500000007</v>
      </c>
      <c r="E33" s="178">
        <v>5125.1877559999994</v>
      </c>
      <c r="F33" s="179">
        <v>4.4519450188365113</v>
      </c>
      <c r="G33" s="180">
        <v>5.0529098711136404</v>
      </c>
      <c r="H33" s="181">
        <v>7.0233441999973447</v>
      </c>
      <c r="I33" s="179">
        <v>75.565972442792784</v>
      </c>
      <c r="J33" s="180">
        <v>71.063815429986604</v>
      </c>
      <c r="K33" s="181">
        <v>66.929101319618439</v>
      </c>
      <c r="L33" s="179">
        <v>3.3641555461022836</v>
      </c>
      <c r="M33" s="180">
        <v>3.5907905446517714</v>
      </c>
      <c r="N33" s="181">
        <v>4.700661155641769</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7">
        <v>0</v>
      </c>
      <c r="E34" s="178">
        <v>0</v>
      </c>
      <c r="F34" s="179" t="s">
        <v>305</v>
      </c>
      <c r="G34" s="180" t="s">
        <v>305</v>
      </c>
      <c r="H34" s="181" t="s">
        <v>305</v>
      </c>
      <c r="I34" s="179" t="s">
        <v>305</v>
      </c>
      <c r="J34" s="180" t="s">
        <v>305</v>
      </c>
      <c r="K34" s="181" t="s">
        <v>305</v>
      </c>
      <c r="L34" s="179" t="s">
        <v>305</v>
      </c>
      <c r="M34" s="180" t="s">
        <v>305</v>
      </c>
      <c r="N34" s="181" t="s">
        <v>305</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273.04479500000002</v>
      </c>
      <c r="D35" s="177">
        <v>244.16607500000001</v>
      </c>
      <c r="E35" s="178">
        <v>244.07476700000001</v>
      </c>
      <c r="F35" s="179">
        <v>0</v>
      </c>
      <c r="G35" s="180">
        <v>0</v>
      </c>
      <c r="H35" s="181">
        <v>0</v>
      </c>
      <c r="I35" s="179" t="s">
        <v>305</v>
      </c>
      <c r="J35" s="180" t="s">
        <v>305</v>
      </c>
      <c r="K35" s="181" t="s">
        <v>305</v>
      </c>
      <c r="L35" s="179">
        <v>0.52293067882872479</v>
      </c>
      <c r="M35" s="180">
        <v>0.44172885197093814</v>
      </c>
      <c r="N35" s="181">
        <v>0.56619248969722458</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105">
        <v>30730.52263372</v>
      </c>
      <c r="D36" s="177">
        <v>36516.344614250003</v>
      </c>
      <c r="E36" s="178">
        <v>36922.14228711</v>
      </c>
      <c r="F36" s="179">
        <v>0.92234963804027104</v>
      </c>
      <c r="G36" s="180">
        <v>1.1203137703447874</v>
      </c>
      <c r="H36" s="181">
        <v>2.4241810132790609</v>
      </c>
      <c r="I36" s="179">
        <v>111.64801286631989</v>
      </c>
      <c r="J36" s="180">
        <v>142.8027991885165</v>
      </c>
      <c r="K36" s="181">
        <v>63.385580084274565</v>
      </c>
      <c r="L36" s="179">
        <v>1.0297850425516568</v>
      </c>
      <c r="M36" s="180">
        <v>1.5998394237467648</v>
      </c>
      <c r="N36" s="181">
        <v>1.5365811975597781</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105">
        <v>11435.111644000001</v>
      </c>
      <c r="D37" s="177">
        <v>6866.0949149999997</v>
      </c>
      <c r="E37" s="178">
        <v>7456.5529969999998</v>
      </c>
      <c r="F37" s="179">
        <v>0</v>
      </c>
      <c r="G37" s="180">
        <v>0</v>
      </c>
      <c r="H37" s="181">
        <v>0</v>
      </c>
      <c r="I37" s="179" t="s">
        <v>305</v>
      </c>
      <c r="J37" s="180" t="s">
        <v>305</v>
      </c>
      <c r="K37" s="181" t="s">
        <v>305</v>
      </c>
      <c r="L37" s="179">
        <v>0.50519678161875936</v>
      </c>
      <c r="M37" s="180">
        <v>0.77800166850737451</v>
      </c>
      <c r="N37" s="181">
        <v>0.76217465393011019</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105">
        <v>3344.4169099999999</v>
      </c>
      <c r="D38" s="177">
        <v>7043.5293389999997</v>
      </c>
      <c r="E38" s="178">
        <v>7258.8692380000002</v>
      </c>
      <c r="F38" s="179">
        <v>0</v>
      </c>
      <c r="G38" s="180">
        <v>0</v>
      </c>
      <c r="H38" s="181">
        <v>0</v>
      </c>
      <c r="I38" s="179" t="s">
        <v>305</v>
      </c>
      <c r="J38" s="180" t="s">
        <v>305</v>
      </c>
      <c r="K38" s="181" t="s">
        <v>305</v>
      </c>
      <c r="L38" s="179">
        <v>1.0311816357847563</v>
      </c>
      <c r="M38" s="180">
        <v>1.5676168251139302</v>
      </c>
      <c r="N38" s="181">
        <v>1.448119542500016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105">
        <v>17435.371610000002</v>
      </c>
      <c r="D39" s="177">
        <v>17071.350129999999</v>
      </c>
      <c r="E39" s="178">
        <v>12548.743751999998</v>
      </c>
      <c r="F39" s="179">
        <v>3.6169378210344889</v>
      </c>
      <c r="G39" s="180">
        <v>5.400140785466979</v>
      </c>
      <c r="H39" s="181">
        <v>7.6773351264460512</v>
      </c>
      <c r="I39" s="179">
        <v>95.551785125443899</v>
      </c>
      <c r="J39" s="180">
        <v>84.4972526544625</v>
      </c>
      <c r="K39" s="181">
        <v>83.860293092183241</v>
      </c>
      <c r="L39" s="179">
        <v>3.4560486548757874</v>
      </c>
      <c r="M39" s="180">
        <v>4.5629706031927082</v>
      </c>
      <c r="N39" s="181">
        <v>6.4382357387067959</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105">
        <v>2879.5909126500001</v>
      </c>
      <c r="D40" s="177">
        <v>7390.6897950700004</v>
      </c>
      <c r="E40" s="178">
        <v>7785.36687764</v>
      </c>
      <c r="F40" s="179">
        <v>2.4415830589386753</v>
      </c>
      <c r="G40" s="180">
        <v>3.5535934428636438</v>
      </c>
      <c r="H40" s="181">
        <v>2.9590421895420476</v>
      </c>
      <c r="I40" s="179">
        <v>195.22791277989037</v>
      </c>
      <c r="J40" s="180">
        <v>126.70123143495091</v>
      </c>
      <c r="K40" s="181">
        <v>150.9911210436143</v>
      </c>
      <c r="L40" s="179">
        <v>4.7666516447533773</v>
      </c>
      <c r="M40" s="180">
        <v>4.5024466522999056</v>
      </c>
      <c r="N40" s="181">
        <v>4.4678909741430486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105">
        <v>7406.031524</v>
      </c>
      <c r="D41" s="177">
        <v>12001.764498</v>
      </c>
      <c r="E41" s="178">
        <v>12389.731053</v>
      </c>
      <c r="F41" s="179">
        <v>1.6229657220670508</v>
      </c>
      <c r="G41" s="180">
        <v>0.91539266595597535</v>
      </c>
      <c r="H41" s="181">
        <v>0.87660467798210895</v>
      </c>
      <c r="I41" s="179">
        <v>185.2508748674357</v>
      </c>
      <c r="J41" s="180">
        <v>185.93478355532685</v>
      </c>
      <c r="K41" s="181">
        <v>193.62594129202705</v>
      </c>
      <c r="L41" s="179">
        <v>3.0065581989278067</v>
      </c>
      <c r="M41" s="180">
        <v>1.7020333721265788</v>
      </c>
      <c r="N41" s="181">
        <v>1.697334059152801</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105">
        <v>0</v>
      </c>
      <c r="D42" s="177">
        <v>0</v>
      </c>
      <c r="E42" s="178">
        <v>0</v>
      </c>
      <c r="F42" s="179" t="s">
        <v>305</v>
      </c>
      <c r="G42" s="180" t="s">
        <v>305</v>
      </c>
      <c r="H42" s="181" t="s">
        <v>305</v>
      </c>
      <c r="I42" s="179" t="s">
        <v>305</v>
      </c>
      <c r="J42" s="180" t="s">
        <v>305</v>
      </c>
      <c r="K42" s="181" t="s">
        <v>305</v>
      </c>
      <c r="L42" s="179" t="s">
        <v>305</v>
      </c>
      <c r="M42" s="180" t="s">
        <v>305</v>
      </c>
      <c r="N42" s="181" t="s">
        <v>305</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10945.44932238</v>
      </c>
      <c r="D43" s="177">
        <v>12233.37664606</v>
      </c>
      <c r="E43" s="178">
        <v>12359.498926350001</v>
      </c>
      <c r="F43" s="179">
        <v>3.7899245940668229</v>
      </c>
      <c r="G43" s="180">
        <v>2.8732985917114546</v>
      </c>
      <c r="H43" s="181">
        <v>2.8512191835601337</v>
      </c>
      <c r="I43" s="179">
        <v>61.54658931125168</v>
      </c>
      <c r="J43" s="180">
        <v>66.385031886888953</v>
      </c>
      <c r="K43" s="181">
        <v>64.57538822519129</v>
      </c>
      <c r="L43" s="179">
        <v>2.3325693251164297</v>
      </c>
      <c r="M43" s="180">
        <v>1.9074401863131807</v>
      </c>
      <c r="N43" s="181">
        <v>1.8411858569350859</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384.05071323000004</v>
      </c>
      <c r="D44" s="177">
        <v>1416.46154768</v>
      </c>
      <c r="E44" s="178">
        <v>1437.1176883000001</v>
      </c>
      <c r="F44" s="179">
        <v>0</v>
      </c>
      <c r="G44" s="180">
        <v>0</v>
      </c>
      <c r="H44" s="181">
        <v>0</v>
      </c>
      <c r="I44" s="179" t="s">
        <v>305</v>
      </c>
      <c r="J44" s="180" t="s">
        <v>305</v>
      </c>
      <c r="K44" s="181" t="s">
        <v>305</v>
      </c>
      <c r="L44" s="179">
        <v>0.46214951537846932</v>
      </c>
      <c r="M44" s="180">
        <v>0.56292148509500872</v>
      </c>
      <c r="N44" s="181">
        <v>0.54729914216726994</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2184.7575980000001</v>
      </c>
      <c r="D45" s="177">
        <v>3429.4464590000002</v>
      </c>
      <c r="E45" s="178">
        <v>3584.026523</v>
      </c>
      <c r="F45" s="179">
        <v>0</v>
      </c>
      <c r="G45" s="180">
        <v>0</v>
      </c>
      <c r="H45" s="181">
        <v>0</v>
      </c>
      <c r="I45" s="179" t="s">
        <v>305</v>
      </c>
      <c r="J45" s="180" t="s">
        <v>305</v>
      </c>
      <c r="K45" s="181" t="s">
        <v>305</v>
      </c>
      <c r="L45" s="179">
        <v>2.2979068728703882</v>
      </c>
      <c r="M45" s="180">
        <v>1.7337215119356961</v>
      </c>
      <c r="N45" s="181">
        <v>1.7061965531665235</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105">
        <v>4517.6582198600008</v>
      </c>
      <c r="D46" s="177">
        <v>6339.6709546599996</v>
      </c>
      <c r="E46" s="178">
        <v>6593.3137124900013</v>
      </c>
      <c r="F46" s="179">
        <v>6.6908382002250519</v>
      </c>
      <c r="G46" s="180">
        <v>5.6531206350159957</v>
      </c>
      <c r="H46" s="181">
        <v>5.6117976782916665</v>
      </c>
      <c r="I46" s="179">
        <v>61.666776138564963</v>
      </c>
      <c r="J46" s="180">
        <v>68.78469977592529</v>
      </c>
      <c r="K46" s="181">
        <v>68.975171781344628</v>
      </c>
      <c r="L46" s="179">
        <v>4.126024214726371</v>
      </c>
      <c r="M46" s="180">
        <v>3.8884820567666329</v>
      </c>
      <c r="N46" s="181">
        <v>3.8707470886231858</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105">
        <v>0</v>
      </c>
      <c r="D47" s="177">
        <v>0</v>
      </c>
      <c r="E47" s="178">
        <v>0</v>
      </c>
      <c r="F47" s="179" t="s">
        <v>305</v>
      </c>
      <c r="G47" s="180" t="s">
        <v>305</v>
      </c>
      <c r="H47" s="181" t="s">
        <v>305</v>
      </c>
      <c r="I47" s="179" t="s">
        <v>305</v>
      </c>
      <c r="J47" s="180" t="s">
        <v>305</v>
      </c>
      <c r="K47" s="181" t="s">
        <v>305</v>
      </c>
      <c r="L47" s="179" t="s">
        <v>305</v>
      </c>
      <c r="M47" s="180" t="s">
        <v>305</v>
      </c>
      <c r="N47" s="181" t="s">
        <v>305</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305</v>
      </c>
      <c r="G48" s="180" t="s">
        <v>305</v>
      </c>
      <c r="H48" s="181" t="s">
        <v>305</v>
      </c>
      <c r="I48" s="179" t="s">
        <v>305</v>
      </c>
      <c r="J48" s="180" t="s">
        <v>305</v>
      </c>
      <c r="K48" s="181" t="s">
        <v>305</v>
      </c>
      <c r="L48" s="179" t="s">
        <v>305</v>
      </c>
      <c r="M48" s="180" t="s">
        <v>305</v>
      </c>
      <c r="N48" s="181" t="s">
        <v>305</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42</v>
      </c>
      <c r="C49" s="105">
        <v>2541.32431731</v>
      </c>
      <c r="D49" s="177">
        <v>2097.05936458</v>
      </c>
      <c r="E49" s="178">
        <v>2045.3192877399999</v>
      </c>
      <c r="F49" s="179">
        <v>4.7617072254709276</v>
      </c>
      <c r="G49" s="180">
        <v>3.1197057567849424</v>
      </c>
      <c r="H49" s="181">
        <v>3.1986243963058167</v>
      </c>
      <c r="I49" s="179">
        <v>91.131697355323794</v>
      </c>
      <c r="J49" s="180">
        <v>110.0539257037876</v>
      </c>
      <c r="K49" s="181">
        <v>111.61799594291482</v>
      </c>
      <c r="L49" s="179">
        <v>4.3394246176627513</v>
      </c>
      <c r="M49" s="180">
        <v>3.4333586557488851</v>
      </c>
      <c r="N49" s="181">
        <v>3.5702404488977093</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3429.7519849999999</v>
      </c>
      <c r="D50" s="177">
        <v>4552.7843990000001</v>
      </c>
      <c r="E50" s="178">
        <v>4488.8660959999997</v>
      </c>
      <c r="F50" s="179">
        <v>1.6235450039399861</v>
      </c>
      <c r="G50" s="180">
        <v>1.2230661968581393</v>
      </c>
      <c r="H50" s="181">
        <v>1.240481801175118</v>
      </c>
      <c r="I50" s="179">
        <v>60.244360782418994</v>
      </c>
      <c r="J50" s="180">
        <v>82.618728430238676</v>
      </c>
      <c r="K50" s="181">
        <v>74.343511434890658</v>
      </c>
      <c r="L50" s="179">
        <v>0.97809430963854394</v>
      </c>
      <c r="M50" s="180">
        <v>1.0104817397042745</v>
      </c>
      <c r="N50" s="181">
        <v>0.92221772970436156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234</v>
      </c>
      <c r="C51" s="105">
        <v>260.56222300000002</v>
      </c>
      <c r="D51" s="177">
        <v>196.85592300000002</v>
      </c>
      <c r="E51" s="178">
        <v>185.75579099999999</v>
      </c>
      <c r="F51" s="179">
        <v>38.17888328347582</v>
      </c>
      <c r="G51" s="180">
        <v>36.80981902688292</v>
      </c>
      <c r="H51" s="181">
        <v>40.429958385523499</v>
      </c>
      <c r="I51" s="179">
        <v>39.567402599043604</v>
      </c>
      <c r="J51" s="180">
        <v>36.441596140691573</v>
      </c>
      <c r="K51" s="181">
        <v>38.299391769660986</v>
      </c>
      <c r="L51" s="179">
        <v>15.106392456591838</v>
      </c>
      <c r="M51" s="180">
        <v>13.414085589896118</v>
      </c>
      <c r="N51" s="181">
        <v>15.484428154382545</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7">
        <v>0</v>
      </c>
      <c r="E52" s="178">
        <v>0</v>
      </c>
      <c r="F52" s="179" t="s">
        <v>305</v>
      </c>
      <c r="G52" s="180" t="s">
        <v>305</v>
      </c>
      <c r="H52" s="181" t="s">
        <v>305</v>
      </c>
      <c r="I52" s="179" t="s">
        <v>305</v>
      </c>
      <c r="J52" s="180" t="s">
        <v>305</v>
      </c>
      <c r="K52" s="181" t="s">
        <v>305</v>
      </c>
      <c r="L52" s="179" t="s">
        <v>305</v>
      </c>
      <c r="M52" s="180" t="s">
        <v>305</v>
      </c>
      <c r="N52" s="181" t="s">
        <v>305</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3455.692501</v>
      </c>
      <c r="D53" s="177">
        <v>3827.4127309999999</v>
      </c>
      <c r="E53" s="178">
        <v>3555.294965</v>
      </c>
      <c r="F53" s="179">
        <v>0</v>
      </c>
      <c r="G53" s="180">
        <v>0</v>
      </c>
      <c r="H53" s="181">
        <v>0</v>
      </c>
      <c r="I53" s="179" t="s">
        <v>305</v>
      </c>
      <c r="J53" s="180" t="s">
        <v>305</v>
      </c>
      <c r="K53" s="181" t="s">
        <v>305</v>
      </c>
      <c r="L53" s="179">
        <v>0.46724814187973951</v>
      </c>
      <c r="M53" s="180">
        <v>0.51955718908852622</v>
      </c>
      <c r="N53" s="181">
        <v>0.5118133426096757</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187</v>
      </c>
      <c r="C54" s="105">
        <v>0</v>
      </c>
      <c r="D54" s="177">
        <v>0</v>
      </c>
      <c r="E54" s="178">
        <v>0</v>
      </c>
      <c r="F54" s="179" t="s">
        <v>305</v>
      </c>
      <c r="G54" s="180" t="s">
        <v>305</v>
      </c>
      <c r="H54" s="181" t="s">
        <v>305</v>
      </c>
      <c r="I54" s="179" t="s">
        <v>305</v>
      </c>
      <c r="J54" s="180" t="s">
        <v>305</v>
      </c>
      <c r="K54" s="181" t="s">
        <v>305</v>
      </c>
      <c r="L54" s="179" t="s">
        <v>305</v>
      </c>
      <c r="M54" s="180" t="s">
        <v>305</v>
      </c>
      <c r="N54" s="181" t="s">
        <v>305</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55</v>
      </c>
      <c r="C55" s="105">
        <v>539.62447300000008</v>
      </c>
      <c r="D55" s="177">
        <v>1035.4823489999999</v>
      </c>
      <c r="E55" s="178">
        <v>965.02959600000008</v>
      </c>
      <c r="F55" s="179">
        <v>0.60128388580330372</v>
      </c>
      <c r="G55" s="180">
        <v>0.31334913657712193</v>
      </c>
      <c r="H55" s="181">
        <v>0.3362254394527398</v>
      </c>
      <c r="I55" s="179">
        <v>145.14245648639695</v>
      </c>
      <c r="J55" s="180">
        <v>213.79888586684336</v>
      </c>
      <c r="K55" s="181">
        <v>202.33138912217714</v>
      </c>
      <c r="L55" s="179">
        <v>0.87271820231177677</v>
      </c>
      <c r="M55" s="180">
        <v>0.66993696287526017</v>
      </c>
      <c r="N55" s="181">
        <v>0.68028960222687307</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54</v>
      </c>
      <c r="C56" s="105">
        <v>0</v>
      </c>
      <c r="D56" s="177">
        <v>0</v>
      </c>
      <c r="E56" s="178">
        <v>0</v>
      </c>
      <c r="F56" s="179" t="s">
        <v>305</v>
      </c>
      <c r="G56" s="180" t="s">
        <v>305</v>
      </c>
      <c r="H56" s="181" t="s">
        <v>305</v>
      </c>
      <c r="I56" s="179" t="s">
        <v>305</v>
      </c>
      <c r="J56" s="180" t="s">
        <v>305</v>
      </c>
      <c r="K56" s="181" t="s">
        <v>305</v>
      </c>
      <c r="L56" s="179" t="s">
        <v>305</v>
      </c>
      <c r="M56" s="180" t="s">
        <v>305</v>
      </c>
      <c r="N56" s="181" t="s">
        <v>305</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237</v>
      </c>
      <c r="C57" s="105">
        <v>0</v>
      </c>
      <c r="D57" s="177">
        <v>0</v>
      </c>
      <c r="E57" s="178">
        <v>0</v>
      </c>
      <c r="F57" s="179" t="s">
        <v>305</v>
      </c>
      <c r="G57" s="180" t="s">
        <v>305</v>
      </c>
      <c r="H57" s="181" t="s">
        <v>305</v>
      </c>
      <c r="I57" s="179" t="s">
        <v>305</v>
      </c>
      <c r="J57" s="180" t="s">
        <v>305</v>
      </c>
      <c r="K57" s="181" t="s">
        <v>305</v>
      </c>
      <c r="L57" s="179" t="s">
        <v>305</v>
      </c>
      <c r="M57" s="180" t="s">
        <v>305</v>
      </c>
      <c r="N57" s="181" t="s">
        <v>305</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69</v>
      </c>
      <c r="C58" s="105">
        <v>0</v>
      </c>
      <c r="D58" s="177">
        <v>0</v>
      </c>
      <c r="E58" s="178">
        <v>0</v>
      </c>
      <c r="F58" s="179" t="s">
        <v>305</v>
      </c>
      <c r="G58" s="180" t="s">
        <v>305</v>
      </c>
      <c r="H58" s="181" t="s">
        <v>305</v>
      </c>
      <c r="I58" s="179" t="s">
        <v>305</v>
      </c>
      <c r="J58" s="180" t="s">
        <v>305</v>
      </c>
      <c r="K58" s="181" t="s">
        <v>305</v>
      </c>
      <c r="L58" s="179" t="s">
        <v>305</v>
      </c>
      <c r="M58" s="180" t="s">
        <v>305</v>
      </c>
      <c r="N58" s="181" t="s">
        <v>305</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56</v>
      </c>
      <c r="C59" s="105">
        <v>0.137155</v>
      </c>
      <c r="D59" s="177">
        <v>0</v>
      </c>
      <c r="E59" s="178">
        <v>0</v>
      </c>
      <c r="F59" s="179">
        <v>0</v>
      </c>
      <c r="G59" s="180" t="s">
        <v>305</v>
      </c>
      <c r="H59" s="181" t="s">
        <v>305</v>
      </c>
      <c r="I59" s="179" t="s">
        <v>305</v>
      </c>
      <c r="J59" s="180" t="s">
        <v>305</v>
      </c>
      <c r="K59" s="181" t="s">
        <v>305</v>
      </c>
      <c r="L59" s="179">
        <v>10.717801028033975</v>
      </c>
      <c r="M59" s="180" t="s">
        <v>305</v>
      </c>
      <c r="N59" s="181" t="s">
        <v>305</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7.399999999999999">
      <c r="A60" s="85"/>
      <c r="B60" s="111"/>
      <c r="C60" s="256"/>
      <c r="D60" s="257"/>
      <c r="E60" s="258"/>
      <c r="F60" s="256"/>
      <c r="G60" s="257"/>
      <c r="H60" s="258"/>
      <c r="I60" s="256"/>
      <c r="J60" s="257"/>
      <c r="K60" s="258"/>
      <c r="L60" s="256"/>
      <c r="M60" s="257"/>
      <c r="N60" s="25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59"/>
      <c r="D61" s="259"/>
      <c r="E61" s="259"/>
      <c r="F61" s="259"/>
      <c r="G61" s="259"/>
      <c r="H61" s="259"/>
      <c r="I61" s="259"/>
      <c r="J61" s="259"/>
      <c r="K61" s="259"/>
      <c r="L61" s="259"/>
      <c r="M61" s="259"/>
      <c r="N61" s="259"/>
    </row>
    <row r="62" spans="1:102" ht="20.100000000000001" customHeight="1">
      <c r="B62" s="85"/>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row>
    <row r="65" spans="2:2" ht="20.100000000000001" customHeight="1">
      <c r="B65" s="63"/>
    </row>
    <row r="66" spans="2:2" ht="20.100000000000001" customHeight="1">
      <c r="B66" s="63"/>
    </row>
    <row r="67" spans="2:2" ht="20.100000000000001" customHeight="1">
      <c r="B67" s="63"/>
    </row>
    <row r="68" spans="2:2" ht="20.100000000000001" customHeight="1">
      <c r="B68" s="84"/>
    </row>
    <row r="69" spans="2:2" ht="20.100000000000001" customHeight="1">
      <c r="B69" s="63"/>
    </row>
    <row r="70" spans="2:2">
      <c r="B70" s="63"/>
    </row>
    <row r="71" spans="2:2"/>
    <row r="72" spans="2:2"/>
    <row r="73" spans="2:2"/>
    <row r="74" spans="2:2"/>
    <row r="75" spans="2:2"/>
    <row r="76" spans="2:2"/>
    <row r="77" spans="2:2"/>
    <row r="78" spans="2:2"/>
    <row r="79" spans="2:2"/>
    <row r="80" spans="2:2"/>
    <row r="81"/>
    <row r="82"/>
    <row r="83"/>
    <row r="84"/>
    <row r="86"/>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161" customFormat="1" ht="20.100000000000001" customHeight="1">
      <c r="A2" s="74"/>
      <c r="B2" s="87" t="s">
        <v>14</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50"/>
      <c r="C4" s="251"/>
      <c r="D4" s="251"/>
      <c r="E4" s="251"/>
      <c r="F4" s="252"/>
      <c r="G4" s="252"/>
      <c r="H4" s="252"/>
      <c r="I4" s="251"/>
      <c r="J4" s="252"/>
      <c r="K4" s="252"/>
      <c r="L4" s="252"/>
      <c r="M4" s="252"/>
      <c r="N4" s="252"/>
    </row>
    <row r="5" spans="1:102" s="95" customFormat="1" ht="20.100000000000001" customHeight="1">
      <c r="A5" s="93"/>
      <c r="B5" s="233"/>
      <c r="C5" s="694" t="s">
        <v>205</v>
      </c>
      <c r="D5" s="695"/>
      <c r="E5" s="696"/>
      <c r="F5" s="694" t="s">
        <v>203</v>
      </c>
      <c r="G5" s="695"/>
      <c r="H5" s="696"/>
      <c r="I5" s="694" t="s">
        <v>198</v>
      </c>
      <c r="J5" s="695"/>
      <c r="K5" s="696"/>
      <c r="L5" s="694" t="s">
        <v>199</v>
      </c>
      <c r="M5" s="695"/>
      <c r="N5" s="69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303</v>
      </c>
      <c r="C7" s="235">
        <v>251412.63690323994</v>
      </c>
      <c r="D7" s="260">
        <v>293277.47432767</v>
      </c>
      <c r="E7" s="237">
        <v>302250.40959378995</v>
      </c>
      <c r="F7" s="238">
        <v>1.2073572337210081</v>
      </c>
      <c r="G7" s="239">
        <v>1.0384160318870275</v>
      </c>
      <c r="H7" s="240">
        <v>1.2362233679348209</v>
      </c>
      <c r="I7" s="238">
        <v>164.66844904380076</v>
      </c>
      <c r="J7" s="239">
        <v>174.30290101939767</v>
      </c>
      <c r="K7" s="240">
        <v>142.76071835628682</v>
      </c>
      <c r="L7" s="238">
        <v>1.9881364311865208</v>
      </c>
      <c r="M7" s="239">
        <v>1.8099892682296024</v>
      </c>
      <c r="N7" s="240">
        <v>1.764841360552033</v>
      </c>
      <c r="O7" s="261"/>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37861.471463649992</v>
      </c>
      <c r="D8" s="177">
        <v>54562.599643590002</v>
      </c>
      <c r="E8" s="178">
        <v>53327.992281729996</v>
      </c>
      <c r="F8" s="179">
        <v>4.2926418233912959E-2</v>
      </c>
      <c r="G8" s="180">
        <v>3.9576953058100148E-2</v>
      </c>
      <c r="H8" s="181">
        <v>3.118390271881712E-2</v>
      </c>
      <c r="I8" s="179">
        <v>991.6130628023202</v>
      </c>
      <c r="J8" s="180">
        <v>1745.4577449567348</v>
      </c>
      <c r="K8" s="181">
        <v>2248.4813326724338</v>
      </c>
      <c r="L8" s="179">
        <v>0.42566397060063788</v>
      </c>
      <c r="M8" s="180">
        <v>0.69079899237050046</v>
      </c>
      <c r="N8" s="181">
        <v>0.70116423143133444</v>
      </c>
      <c r="O8" s="261"/>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9664.1561760000004</v>
      </c>
      <c r="D9" s="177">
        <v>14410.398161000001</v>
      </c>
      <c r="E9" s="178">
        <v>18111.077874000002</v>
      </c>
      <c r="F9" s="179">
        <v>0</v>
      </c>
      <c r="G9" s="180">
        <v>6.9556246038551067E-2</v>
      </c>
      <c r="H9" s="181">
        <v>5.5796231843865125E-2</v>
      </c>
      <c r="I9" s="179" t="s">
        <v>305</v>
      </c>
      <c r="J9" s="180">
        <v>3305.1547230002961</v>
      </c>
      <c r="K9" s="181">
        <v>3523.3187855203491</v>
      </c>
      <c r="L9" s="179">
        <v>3.5768903948226094</v>
      </c>
      <c r="M9" s="180">
        <v>2.2989415510848774</v>
      </c>
      <c r="N9" s="181">
        <v>1.9658791181673871</v>
      </c>
      <c r="O9" s="261"/>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51800.180625430003</v>
      </c>
      <c r="D10" s="177">
        <v>60102.622233590002</v>
      </c>
      <c r="E10" s="178">
        <v>63593.813482369995</v>
      </c>
      <c r="F10" s="179">
        <v>0.25036268257013133</v>
      </c>
      <c r="G10" s="180">
        <v>0.38562370263849988</v>
      </c>
      <c r="H10" s="181">
        <v>0.20694638345046668</v>
      </c>
      <c r="I10" s="179">
        <v>121.01247761084164</v>
      </c>
      <c r="J10" s="180">
        <v>87.970249262664979</v>
      </c>
      <c r="K10" s="181">
        <v>139.9221852251496</v>
      </c>
      <c r="L10" s="179">
        <v>0.30297008519108271</v>
      </c>
      <c r="M10" s="180">
        <v>0.33923413242700629</v>
      </c>
      <c r="N10" s="181">
        <v>0.28956390196831039</v>
      </c>
      <c r="O10" s="261"/>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38717.422388929997</v>
      </c>
      <c r="D11" s="177">
        <v>2433.1488040900003</v>
      </c>
      <c r="E11" s="178">
        <v>2507.7808472699999</v>
      </c>
      <c r="F11" s="179">
        <v>5.8226983232607257</v>
      </c>
      <c r="G11" s="180">
        <v>0</v>
      </c>
      <c r="H11" s="181">
        <v>0</v>
      </c>
      <c r="I11" s="179">
        <v>119.9588319369484</v>
      </c>
      <c r="J11" s="180" t="s">
        <v>305</v>
      </c>
      <c r="K11" s="181" t="s">
        <v>305</v>
      </c>
      <c r="L11" s="179">
        <v>6.9848408957958474</v>
      </c>
      <c r="M11" s="180">
        <v>1.1592569629356981</v>
      </c>
      <c r="N11" s="181">
        <v>1.1378862100755056</v>
      </c>
      <c r="O11" s="261"/>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12081.418191000001</v>
      </c>
      <c r="D12" s="177">
        <v>8973.9393719999989</v>
      </c>
      <c r="E12" s="178">
        <v>9151.5685329999997</v>
      </c>
      <c r="F12" s="179">
        <v>3.6083512143032315E-4</v>
      </c>
      <c r="G12" s="180">
        <v>2.3144796436674658E-5</v>
      </c>
      <c r="H12" s="181">
        <v>8.5467984879264858</v>
      </c>
      <c r="I12" s="241">
        <v>726310.82947194576</v>
      </c>
      <c r="J12" s="262">
        <v>21711717.717862301</v>
      </c>
      <c r="K12" s="263">
        <v>55.933213067406683</v>
      </c>
      <c r="L12" s="179">
        <v>2.6207845634866827</v>
      </c>
      <c r="M12" s="180">
        <v>5.0251328687046541</v>
      </c>
      <c r="N12" s="181">
        <v>4.7804990086938135</v>
      </c>
      <c r="O12" s="261"/>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19534.942324</v>
      </c>
      <c r="D13" s="177">
        <v>24925.328043999998</v>
      </c>
      <c r="E13" s="178">
        <v>26476.243648</v>
      </c>
      <c r="F13" s="179">
        <v>0.28854172725531924</v>
      </c>
      <c r="G13" s="180">
        <v>0.38297016926514721</v>
      </c>
      <c r="H13" s="181">
        <v>0.36053668439182357</v>
      </c>
      <c r="I13" s="179">
        <v>333.78002450393376</v>
      </c>
      <c r="J13" s="180">
        <v>204.50156961954983</v>
      </c>
      <c r="K13" s="181">
        <v>223.06811963735845</v>
      </c>
      <c r="L13" s="179">
        <v>0.96309464793687827</v>
      </c>
      <c r="M13" s="180">
        <v>0.78318000732187298</v>
      </c>
      <c r="N13" s="181">
        <v>0.80424240247571854</v>
      </c>
      <c r="O13" s="261"/>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14762.575177999999</v>
      </c>
      <c r="D14" s="177">
        <v>17041.669473000002</v>
      </c>
      <c r="E14" s="178">
        <v>17753.316771999998</v>
      </c>
      <c r="F14" s="179">
        <v>0</v>
      </c>
      <c r="G14" s="180">
        <v>0</v>
      </c>
      <c r="H14" s="181">
        <v>0</v>
      </c>
      <c r="I14" s="179" t="s">
        <v>305</v>
      </c>
      <c r="J14" s="180" t="s">
        <v>305</v>
      </c>
      <c r="K14" s="181" t="s">
        <v>305</v>
      </c>
      <c r="L14" s="179">
        <v>0.70721201241086074</v>
      </c>
      <c r="M14" s="180">
        <v>0.81219593079946117</v>
      </c>
      <c r="N14" s="181">
        <v>0.78556408242519482</v>
      </c>
      <c r="O14" s="261"/>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230</v>
      </c>
      <c r="C15" s="105">
        <v>0</v>
      </c>
      <c r="D15" s="177">
        <v>24860.937848829999</v>
      </c>
      <c r="E15" s="178">
        <v>26127.849529539999</v>
      </c>
      <c r="F15" s="179" t="s">
        <v>304</v>
      </c>
      <c r="G15" s="180">
        <v>9.0738427193572839</v>
      </c>
      <c r="H15" s="181">
        <v>8.6335897015544187</v>
      </c>
      <c r="I15" s="179" t="s">
        <v>305</v>
      </c>
      <c r="J15" s="180">
        <v>105.99101751799267</v>
      </c>
      <c r="K15" s="181">
        <v>107.26264418630269</v>
      </c>
      <c r="L15" s="179" t="s">
        <v>305</v>
      </c>
      <c r="M15" s="180">
        <v>9.6174582262290809</v>
      </c>
      <c r="N15" s="181">
        <v>9.2606166020835889</v>
      </c>
      <c r="O15" s="261"/>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12620.87921284</v>
      </c>
      <c r="D16" s="177">
        <v>11742.26623746</v>
      </c>
      <c r="E16" s="178">
        <v>11341.70173746</v>
      </c>
      <c r="F16" s="179">
        <v>0.5255837224281098</v>
      </c>
      <c r="G16" s="180">
        <v>0.96219996229995108</v>
      </c>
      <c r="H16" s="181">
        <v>0.99618279448162472</v>
      </c>
      <c r="I16" s="179">
        <v>145.00358084698598</v>
      </c>
      <c r="J16" s="180">
        <v>222.1715030467596</v>
      </c>
      <c r="K16" s="181">
        <v>204.32763998548103</v>
      </c>
      <c r="L16" s="179">
        <v>0.76211521786964254</v>
      </c>
      <c r="M16" s="180">
        <v>2.1377341185571557</v>
      </c>
      <c r="N16" s="181">
        <v>2.0354767939057186</v>
      </c>
      <c r="O16" s="261"/>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14294.60776911</v>
      </c>
      <c r="D17" s="177">
        <v>13613.49509176</v>
      </c>
      <c r="E17" s="178">
        <v>13627.82219945</v>
      </c>
      <c r="F17" s="179">
        <v>0</v>
      </c>
      <c r="G17" s="180">
        <v>0</v>
      </c>
      <c r="H17" s="181">
        <v>0</v>
      </c>
      <c r="I17" s="179" t="s">
        <v>305</v>
      </c>
      <c r="J17" s="180" t="s">
        <v>305</v>
      </c>
      <c r="K17" s="181" t="s">
        <v>305</v>
      </c>
      <c r="L17" s="179">
        <v>1.005258424862306</v>
      </c>
      <c r="M17" s="180">
        <v>0.95390728504836342</v>
      </c>
      <c r="N17" s="181">
        <v>0.94359384572239113</v>
      </c>
      <c r="O17" s="261"/>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56.410575000000001</v>
      </c>
      <c r="D18" s="177">
        <v>110.980071</v>
      </c>
      <c r="E18" s="178">
        <v>110.63633900000001</v>
      </c>
      <c r="F18" s="179">
        <v>0</v>
      </c>
      <c r="G18" s="180">
        <v>0</v>
      </c>
      <c r="H18" s="181">
        <v>0</v>
      </c>
      <c r="I18" s="179" t="s">
        <v>305</v>
      </c>
      <c r="J18" s="180" t="s">
        <v>305</v>
      </c>
      <c r="K18" s="181" t="s">
        <v>305</v>
      </c>
      <c r="L18" s="179">
        <v>6.2464387218176727</v>
      </c>
      <c r="M18" s="180">
        <v>3.9378727735721131</v>
      </c>
      <c r="N18" s="181">
        <v>3.4875467092236301</v>
      </c>
      <c r="O18" s="261"/>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5966.1781718600005</v>
      </c>
      <c r="D19" s="177">
        <v>9032.9908625900007</v>
      </c>
      <c r="E19" s="178">
        <v>8963.9835251199984</v>
      </c>
      <c r="F19" s="179">
        <v>0.77357377521314497</v>
      </c>
      <c r="G19" s="180">
        <v>0.42109033905403243</v>
      </c>
      <c r="H19" s="181">
        <v>0.42039109213440401</v>
      </c>
      <c r="I19" s="179">
        <v>125.2597002927172</v>
      </c>
      <c r="J19" s="180">
        <v>173.30626876646332</v>
      </c>
      <c r="K19" s="181">
        <v>152.91456961015973</v>
      </c>
      <c r="L19" s="179">
        <v>0.96897619237504318</v>
      </c>
      <c r="M19" s="180">
        <v>0.72977595475059309</v>
      </c>
      <c r="N19" s="181">
        <v>0.64283922921677394</v>
      </c>
      <c r="O19" s="261"/>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4595.9211490600001</v>
      </c>
      <c r="D20" s="177">
        <v>5858.82054763</v>
      </c>
      <c r="E20" s="178">
        <v>5918.6714689</v>
      </c>
      <c r="F20" s="179">
        <v>0</v>
      </c>
      <c r="G20" s="180">
        <v>0</v>
      </c>
      <c r="H20" s="181">
        <v>0</v>
      </c>
      <c r="I20" s="179" t="s">
        <v>305</v>
      </c>
      <c r="J20" s="180" t="s">
        <v>305</v>
      </c>
      <c r="K20" s="181" t="s">
        <v>305</v>
      </c>
      <c r="L20" s="179">
        <v>2.9592155565553302</v>
      </c>
      <c r="M20" s="180">
        <v>2.2388703532328065</v>
      </c>
      <c r="N20" s="181">
        <v>2.204377114113552</v>
      </c>
      <c r="O20" s="261"/>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1296.6366969999999</v>
      </c>
      <c r="E21" s="178">
        <v>850.90924399999994</v>
      </c>
      <c r="F21" s="179" t="s">
        <v>304</v>
      </c>
      <c r="G21" s="180">
        <v>0</v>
      </c>
      <c r="H21" s="181">
        <v>0</v>
      </c>
      <c r="I21" s="179" t="s">
        <v>305</v>
      </c>
      <c r="J21" s="180" t="s">
        <v>305</v>
      </c>
      <c r="K21" s="181" t="s">
        <v>305</v>
      </c>
      <c r="L21" s="179" t="s">
        <v>305</v>
      </c>
      <c r="M21" s="180">
        <v>0.62797474565074718</v>
      </c>
      <c r="N21" s="181">
        <v>0.87478494945108387</v>
      </c>
      <c r="O21" s="261"/>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105">
        <v>6566.8744020000004</v>
      </c>
      <c r="D22" s="177">
        <v>13450.343293</v>
      </c>
      <c r="E22" s="178">
        <v>13106.929784</v>
      </c>
      <c r="F22" s="179">
        <v>0</v>
      </c>
      <c r="G22" s="180">
        <v>0</v>
      </c>
      <c r="H22" s="181">
        <v>0</v>
      </c>
      <c r="I22" s="179" t="s">
        <v>305</v>
      </c>
      <c r="J22" s="180" t="s">
        <v>305</v>
      </c>
      <c r="K22" s="181" t="s">
        <v>305</v>
      </c>
      <c r="L22" s="179">
        <v>0.58447380976725427</v>
      </c>
      <c r="M22" s="180">
        <v>0.73679927598261341</v>
      </c>
      <c r="N22" s="181">
        <v>0.77611453388709184</v>
      </c>
      <c r="O22" s="261"/>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105">
        <v>1347.7749329999999</v>
      </c>
      <c r="D23" s="177">
        <v>1798.9664399999999</v>
      </c>
      <c r="E23" s="178">
        <v>1750.1620829999999</v>
      </c>
      <c r="F23" s="179">
        <v>0</v>
      </c>
      <c r="G23" s="180">
        <v>0</v>
      </c>
      <c r="H23" s="181">
        <v>0</v>
      </c>
      <c r="I23" s="179" t="s">
        <v>305</v>
      </c>
      <c r="J23" s="180" t="s">
        <v>305</v>
      </c>
      <c r="K23" s="181" t="s">
        <v>305</v>
      </c>
      <c r="L23" s="179">
        <v>0.50803793959566101</v>
      </c>
      <c r="M23" s="180">
        <v>0.56445327573759529</v>
      </c>
      <c r="N23" s="181">
        <v>1.0923315152177251</v>
      </c>
      <c r="O23" s="261"/>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105">
        <v>2103.8104258699996</v>
      </c>
      <c r="D24" s="177">
        <v>1504.7594405500001</v>
      </c>
      <c r="E24" s="178">
        <v>1506.51006091</v>
      </c>
      <c r="F24" s="179">
        <v>1.7758160198559909</v>
      </c>
      <c r="G24" s="180">
        <v>2.4827757555948433</v>
      </c>
      <c r="H24" s="181">
        <v>2.4798906784222199</v>
      </c>
      <c r="I24" s="179">
        <v>95.213450883073008</v>
      </c>
      <c r="J24" s="180">
        <v>110.09841423259962</v>
      </c>
      <c r="K24" s="181">
        <v>109.98457401644669</v>
      </c>
      <c r="L24" s="179">
        <v>1.6908157138393263</v>
      </c>
      <c r="M24" s="180">
        <v>2.7334967358613658</v>
      </c>
      <c r="N24" s="181">
        <v>2.7274971987362484</v>
      </c>
      <c r="O24" s="261"/>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105">
        <v>1876.1376580000001</v>
      </c>
      <c r="D25" s="177">
        <v>6304.3348309999992</v>
      </c>
      <c r="E25" s="178">
        <v>6464.1901349999998</v>
      </c>
      <c r="F25" s="179">
        <v>3.5185471982035121</v>
      </c>
      <c r="G25" s="180">
        <v>1.2675965052973566</v>
      </c>
      <c r="H25" s="181">
        <v>1.4490177894496601</v>
      </c>
      <c r="I25" s="179">
        <v>70.543589667147671</v>
      </c>
      <c r="J25" s="180">
        <v>129.10088389540255</v>
      </c>
      <c r="K25" s="181">
        <v>120.14173468180158</v>
      </c>
      <c r="L25" s="179">
        <v>2.4821094977456073</v>
      </c>
      <c r="M25" s="180">
        <v>1.6364782925661205</v>
      </c>
      <c r="N25" s="181">
        <v>1.7408751080927172</v>
      </c>
      <c r="O25" s="261"/>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105">
        <v>2285.5250070000002</v>
      </c>
      <c r="D26" s="177">
        <v>2405.255314</v>
      </c>
      <c r="E26" s="178">
        <v>2435.5247130000002</v>
      </c>
      <c r="F26" s="179">
        <v>0</v>
      </c>
      <c r="G26" s="180">
        <v>0</v>
      </c>
      <c r="H26" s="181">
        <v>0.18221983034339262</v>
      </c>
      <c r="I26" s="179" t="s">
        <v>305</v>
      </c>
      <c r="J26" s="180" t="s">
        <v>305</v>
      </c>
      <c r="K26" s="181">
        <v>728.53786461451523</v>
      </c>
      <c r="L26" s="179">
        <v>0.5183216094209202</v>
      </c>
      <c r="M26" s="180">
        <v>0.96464940187218728</v>
      </c>
      <c r="N26" s="181">
        <v>1.3275404608879449</v>
      </c>
      <c r="O26" s="261"/>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105">
        <v>0</v>
      </c>
      <c r="D27" s="177">
        <v>0</v>
      </c>
      <c r="E27" s="178">
        <v>0</v>
      </c>
      <c r="F27" s="179" t="s">
        <v>304</v>
      </c>
      <c r="G27" s="180" t="s">
        <v>304</v>
      </c>
      <c r="H27" s="181" t="s">
        <v>304</v>
      </c>
      <c r="I27" s="179" t="s">
        <v>305</v>
      </c>
      <c r="J27" s="180" t="s">
        <v>305</v>
      </c>
      <c r="K27" s="181" t="s">
        <v>305</v>
      </c>
      <c r="L27" s="179" t="s">
        <v>305</v>
      </c>
      <c r="M27" s="180" t="s">
        <v>305</v>
      </c>
      <c r="N27" s="181" t="s">
        <v>305</v>
      </c>
      <c r="O27" s="261"/>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105">
        <v>397.79083400000002</v>
      </c>
      <c r="D28" s="177">
        <v>296.63580999999999</v>
      </c>
      <c r="E28" s="178">
        <v>298.96525700000001</v>
      </c>
      <c r="F28" s="179">
        <v>0</v>
      </c>
      <c r="G28" s="180">
        <v>0</v>
      </c>
      <c r="H28" s="181">
        <v>0</v>
      </c>
      <c r="I28" s="179" t="s">
        <v>305</v>
      </c>
      <c r="J28" s="180" t="s">
        <v>305</v>
      </c>
      <c r="K28" s="181" t="s">
        <v>305</v>
      </c>
      <c r="L28" s="179">
        <v>0.56044931392260289</v>
      </c>
      <c r="M28" s="180">
        <v>0.6181094588680982</v>
      </c>
      <c r="N28" s="181">
        <v>0.60440166798378181</v>
      </c>
      <c r="O28" s="261"/>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1156.6898529999999</v>
      </c>
      <c r="D29" s="177">
        <v>2091.769589</v>
      </c>
      <c r="E29" s="178">
        <v>1995.011317</v>
      </c>
      <c r="F29" s="179">
        <v>8.7333373538291106</v>
      </c>
      <c r="G29" s="180">
        <v>0</v>
      </c>
      <c r="H29" s="181">
        <v>0</v>
      </c>
      <c r="I29" s="179">
        <v>83.686531262509263</v>
      </c>
      <c r="J29" s="180" t="s">
        <v>305</v>
      </c>
      <c r="K29" s="181" t="s">
        <v>305</v>
      </c>
      <c r="L29" s="179">
        <v>7.3086270948725964</v>
      </c>
      <c r="M29" s="180">
        <v>0.43583332733880759</v>
      </c>
      <c r="N29" s="181">
        <v>0.4368550657199104</v>
      </c>
      <c r="O29" s="261"/>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3171.7546239999997</v>
      </c>
      <c r="D30" s="177">
        <v>3098.6525750000001</v>
      </c>
      <c r="E30" s="178">
        <v>3495.704835</v>
      </c>
      <c r="F30" s="179">
        <v>1.2236557237537427</v>
      </c>
      <c r="G30" s="180">
        <v>1.0220828967894213</v>
      </c>
      <c r="H30" s="181">
        <v>0.90599176689355709</v>
      </c>
      <c r="I30" s="179">
        <v>120.68877416473738</v>
      </c>
      <c r="J30" s="180">
        <v>65.590005026081116</v>
      </c>
      <c r="K30" s="181">
        <v>72.805939401968971</v>
      </c>
      <c r="L30" s="179">
        <v>1.4768150929950374</v>
      </c>
      <c r="M30" s="180">
        <v>0.670384223374897</v>
      </c>
      <c r="N30" s="181">
        <v>0.65961581679135106</v>
      </c>
      <c r="O30" s="261"/>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1431.9477220000001</v>
      </c>
      <c r="D31" s="177">
        <v>2412.1418370000001</v>
      </c>
      <c r="E31" s="178">
        <v>2408.0400829999999</v>
      </c>
      <c r="F31" s="179">
        <v>0</v>
      </c>
      <c r="G31" s="180">
        <v>0</v>
      </c>
      <c r="H31" s="181">
        <v>0</v>
      </c>
      <c r="I31" s="179" t="s">
        <v>305</v>
      </c>
      <c r="J31" s="180" t="s">
        <v>305</v>
      </c>
      <c r="K31" s="181" t="s">
        <v>305</v>
      </c>
      <c r="L31" s="179">
        <v>0.86614516783315909</v>
      </c>
      <c r="M31" s="180">
        <v>1.1394403338314139</v>
      </c>
      <c r="N31" s="181">
        <v>1.1906884442006194</v>
      </c>
      <c r="O31" s="261"/>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736.77651800000001</v>
      </c>
      <c r="D32" s="177">
        <v>823.32026799999994</v>
      </c>
      <c r="E32" s="178">
        <v>790.51940200000001</v>
      </c>
      <c r="F32" s="179">
        <v>0.96646429765830288</v>
      </c>
      <c r="G32" s="180">
        <v>0.86487388647645924</v>
      </c>
      <c r="H32" s="181">
        <v>0.90075992847042119</v>
      </c>
      <c r="I32" s="179">
        <v>547.40509406261936</v>
      </c>
      <c r="J32" s="180">
        <v>321.54490258096064</v>
      </c>
      <c r="K32" s="181">
        <v>321.96886478008707</v>
      </c>
      <c r="L32" s="179">
        <v>5.2904747976780664</v>
      </c>
      <c r="M32" s="180">
        <v>2.7809578957188994</v>
      </c>
      <c r="N32" s="181">
        <v>2.9001665160901391</v>
      </c>
      <c r="O32" s="261"/>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460.74823100000003</v>
      </c>
      <c r="D33" s="177">
        <v>492.10000200000002</v>
      </c>
      <c r="E33" s="178">
        <v>376.937343</v>
      </c>
      <c r="F33" s="179">
        <v>16.854899655599546</v>
      </c>
      <c r="G33" s="180">
        <v>0</v>
      </c>
      <c r="H33" s="181">
        <v>0</v>
      </c>
      <c r="I33" s="179">
        <v>88.850845621167863</v>
      </c>
      <c r="J33" s="180" t="s">
        <v>305</v>
      </c>
      <c r="K33" s="181" t="s">
        <v>305</v>
      </c>
      <c r="L33" s="179">
        <v>14.975720872599506</v>
      </c>
      <c r="M33" s="180">
        <v>1.4994596565760632</v>
      </c>
      <c r="N33" s="181">
        <v>0.92960197896869035</v>
      </c>
      <c r="O33" s="261"/>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7">
        <v>0</v>
      </c>
      <c r="E34" s="178">
        <v>0</v>
      </c>
      <c r="F34" s="179" t="s">
        <v>304</v>
      </c>
      <c r="G34" s="180" t="s">
        <v>304</v>
      </c>
      <c r="H34" s="181" t="s">
        <v>304</v>
      </c>
      <c r="I34" s="179" t="s">
        <v>305</v>
      </c>
      <c r="J34" s="180" t="s">
        <v>305</v>
      </c>
      <c r="K34" s="181" t="s">
        <v>305</v>
      </c>
      <c r="L34" s="179" t="s">
        <v>305</v>
      </c>
      <c r="M34" s="180" t="s">
        <v>305</v>
      </c>
      <c r="N34" s="181" t="s">
        <v>305</v>
      </c>
      <c r="O34" s="261"/>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7">
        <v>0</v>
      </c>
      <c r="E35" s="178">
        <v>0</v>
      </c>
      <c r="F35" s="179" t="s">
        <v>304</v>
      </c>
      <c r="G35" s="180" t="s">
        <v>304</v>
      </c>
      <c r="H35" s="181" t="s">
        <v>304</v>
      </c>
      <c r="I35" s="179" t="s">
        <v>305</v>
      </c>
      <c r="J35" s="180" t="s">
        <v>305</v>
      </c>
      <c r="K35" s="181" t="s">
        <v>305</v>
      </c>
      <c r="L35" s="179" t="s">
        <v>305</v>
      </c>
      <c r="M35" s="180" t="s">
        <v>305</v>
      </c>
      <c r="N35" s="181" t="s">
        <v>305</v>
      </c>
      <c r="O35" s="261"/>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105">
        <v>1927.48019393</v>
      </c>
      <c r="D36" s="177">
        <v>2054.5097871000003</v>
      </c>
      <c r="E36" s="178">
        <v>2355.1211633200001</v>
      </c>
      <c r="F36" s="179">
        <v>0</v>
      </c>
      <c r="G36" s="180">
        <v>0</v>
      </c>
      <c r="H36" s="181">
        <v>0</v>
      </c>
      <c r="I36" s="179" t="s">
        <v>305</v>
      </c>
      <c r="J36" s="180" t="s">
        <v>305</v>
      </c>
      <c r="K36" s="181" t="s">
        <v>305</v>
      </c>
      <c r="L36" s="179">
        <v>0.2455928582253393</v>
      </c>
      <c r="M36" s="180">
        <v>0.75526158344091332</v>
      </c>
      <c r="N36" s="181">
        <v>0.69013520888613267</v>
      </c>
      <c r="O36" s="261"/>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105">
        <v>0</v>
      </c>
      <c r="D37" s="177">
        <v>0</v>
      </c>
      <c r="E37" s="178">
        <v>20.580508999999999</v>
      </c>
      <c r="F37" s="179" t="s">
        <v>304</v>
      </c>
      <c r="G37" s="180" t="s">
        <v>304</v>
      </c>
      <c r="H37" s="181">
        <v>0</v>
      </c>
      <c r="I37" s="179" t="s">
        <v>305</v>
      </c>
      <c r="J37" s="180" t="s">
        <v>305</v>
      </c>
      <c r="K37" s="181" t="s">
        <v>305</v>
      </c>
      <c r="L37" s="179" t="s">
        <v>305</v>
      </c>
      <c r="M37" s="180" t="s">
        <v>305</v>
      </c>
      <c r="N37" s="181">
        <v>3.4836699131202242</v>
      </c>
      <c r="O37" s="261"/>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105">
        <v>2406.013453</v>
      </c>
      <c r="D38" s="177">
        <v>2086.210814</v>
      </c>
      <c r="E38" s="178">
        <v>2119.9027389999997</v>
      </c>
      <c r="F38" s="179">
        <v>0</v>
      </c>
      <c r="G38" s="180">
        <v>0</v>
      </c>
      <c r="H38" s="181">
        <v>0</v>
      </c>
      <c r="I38" s="179" t="s">
        <v>305</v>
      </c>
      <c r="J38" s="180" t="s">
        <v>305</v>
      </c>
      <c r="K38" s="181" t="s">
        <v>305</v>
      </c>
      <c r="L38" s="179">
        <v>2.0511840005908728</v>
      </c>
      <c r="M38" s="180">
        <v>1.6850505598040681</v>
      </c>
      <c r="N38" s="181">
        <v>1.6655405151585121</v>
      </c>
      <c r="O38" s="261"/>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105">
        <v>1105.377297</v>
      </c>
      <c r="D39" s="177">
        <v>567.42659900000001</v>
      </c>
      <c r="E39" s="178">
        <v>206.76203000000001</v>
      </c>
      <c r="F39" s="179">
        <v>0</v>
      </c>
      <c r="G39" s="180">
        <v>0</v>
      </c>
      <c r="H39" s="181">
        <v>0</v>
      </c>
      <c r="I39" s="179" t="s">
        <v>305</v>
      </c>
      <c r="J39" s="180" t="s">
        <v>305</v>
      </c>
      <c r="K39" s="181" t="s">
        <v>305</v>
      </c>
      <c r="L39" s="179">
        <v>0.67939263999557253</v>
      </c>
      <c r="M39" s="180">
        <v>1.5954209788462874</v>
      </c>
      <c r="N39" s="181">
        <v>0.1632021121092688</v>
      </c>
      <c r="O39" s="261"/>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105">
        <v>749.47684113999992</v>
      </c>
      <c r="D40" s="177">
        <v>1436.5551136099998</v>
      </c>
      <c r="E40" s="178">
        <v>1629.8663092000002</v>
      </c>
      <c r="F40" s="179">
        <v>3.5032957042491706</v>
      </c>
      <c r="G40" s="180">
        <v>0</v>
      </c>
      <c r="H40" s="181">
        <v>0</v>
      </c>
      <c r="I40" s="179">
        <v>97.641622247111371</v>
      </c>
      <c r="J40" s="180" t="s">
        <v>305</v>
      </c>
      <c r="K40" s="181" t="s">
        <v>305</v>
      </c>
      <c r="L40" s="179">
        <v>3.4206747577422556</v>
      </c>
      <c r="M40" s="180">
        <v>1.5681268394493144</v>
      </c>
      <c r="N40" s="181">
        <v>1.516042670526047</v>
      </c>
      <c r="O40" s="261"/>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105">
        <v>69.294059000000004</v>
      </c>
      <c r="D41" s="177">
        <v>558.47790199999997</v>
      </c>
      <c r="E41" s="178">
        <v>558.84675900000002</v>
      </c>
      <c r="F41" s="179">
        <v>0</v>
      </c>
      <c r="G41" s="180">
        <v>0</v>
      </c>
      <c r="H41" s="181">
        <v>0</v>
      </c>
      <c r="I41" s="179" t="s">
        <v>305</v>
      </c>
      <c r="J41" s="180" t="s">
        <v>305</v>
      </c>
      <c r="K41" s="181" t="s">
        <v>305</v>
      </c>
      <c r="L41" s="179">
        <v>2.8943303783084779</v>
      </c>
      <c r="M41" s="180">
        <v>3.9345073316795265</v>
      </c>
      <c r="N41" s="181">
        <v>3.9327382052510034</v>
      </c>
      <c r="O41" s="261"/>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105">
        <v>0</v>
      </c>
      <c r="D42" s="177">
        <v>0</v>
      </c>
      <c r="E42" s="178">
        <v>0</v>
      </c>
      <c r="F42" s="179" t="s">
        <v>304</v>
      </c>
      <c r="G42" s="180" t="s">
        <v>304</v>
      </c>
      <c r="H42" s="181" t="s">
        <v>304</v>
      </c>
      <c r="I42" s="179" t="s">
        <v>305</v>
      </c>
      <c r="J42" s="180" t="s">
        <v>305</v>
      </c>
      <c r="K42" s="181" t="s">
        <v>305</v>
      </c>
      <c r="L42" s="179" t="s">
        <v>305</v>
      </c>
      <c r="M42" s="180" t="s">
        <v>305</v>
      </c>
      <c r="N42" s="181" t="s">
        <v>305</v>
      </c>
      <c r="O42" s="261"/>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33.425578059999999</v>
      </c>
      <c r="D43" s="177">
        <v>22.964854809999999</v>
      </c>
      <c r="E43" s="178">
        <v>8.5341719099999995</v>
      </c>
      <c r="F43" s="179">
        <v>0</v>
      </c>
      <c r="G43" s="180">
        <v>0</v>
      </c>
      <c r="H43" s="181">
        <v>0</v>
      </c>
      <c r="I43" s="179" t="s">
        <v>305</v>
      </c>
      <c r="J43" s="180" t="s">
        <v>305</v>
      </c>
      <c r="K43" s="181" t="s">
        <v>305</v>
      </c>
      <c r="L43" s="179">
        <v>0.47517733190700123</v>
      </c>
      <c r="M43" s="180">
        <v>0.36729960061959571</v>
      </c>
      <c r="N43" s="181">
        <v>0.36729960833423153</v>
      </c>
      <c r="O43" s="261"/>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1167.697028</v>
      </c>
      <c r="D44" s="177">
        <v>1083.8879040300001</v>
      </c>
      <c r="E44" s="178">
        <v>1076.67109005</v>
      </c>
      <c r="F44" s="179">
        <v>0</v>
      </c>
      <c r="G44" s="180">
        <v>0</v>
      </c>
      <c r="H44" s="181">
        <v>0</v>
      </c>
      <c r="I44" s="179" t="s">
        <v>305</v>
      </c>
      <c r="J44" s="180" t="s">
        <v>305</v>
      </c>
      <c r="K44" s="181" t="s">
        <v>305</v>
      </c>
      <c r="L44" s="179">
        <v>0.19826294616551851</v>
      </c>
      <c r="M44" s="180">
        <v>0.18807348088493639</v>
      </c>
      <c r="N44" s="181">
        <v>0.19194961015476186</v>
      </c>
      <c r="O44" s="261"/>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304</v>
      </c>
      <c r="G45" s="180" t="s">
        <v>304</v>
      </c>
      <c r="H45" s="181" t="s">
        <v>304</v>
      </c>
      <c r="I45" s="179" t="s">
        <v>305</v>
      </c>
      <c r="J45" s="180" t="s">
        <v>305</v>
      </c>
      <c r="K45" s="181" t="s">
        <v>305</v>
      </c>
      <c r="L45" s="179" t="s">
        <v>305</v>
      </c>
      <c r="M45" s="180" t="s">
        <v>305</v>
      </c>
      <c r="N45" s="181" t="s">
        <v>305</v>
      </c>
      <c r="O45" s="261"/>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105">
        <v>91.503194890000003</v>
      </c>
      <c r="D46" s="177">
        <v>655.98835916999997</v>
      </c>
      <c r="E46" s="178">
        <v>635.75836304999996</v>
      </c>
      <c r="F46" s="179">
        <v>0</v>
      </c>
      <c r="G46" s="180">
        <v>0</v>
      </c>
      <c r="H46" s="181">
        <v>0</v>
      </c>
      <c r="I46" s="264" t="s">
        <v>305</v>
      </c>
      <c r="J46" s="180" t="s">
        <v>305</v>
      </c>
      <c r="K46" s="181" t="s">
        <v>305</v>
      </c>
      <c r="L46" s="179">
        <v>1.107492346270796</v>
      </c>
      <c r="M46" s="180">
        <v>0.26881653391398247</v>
      </c>
      <c r="N46" s="181">
        <v>0.4983543267602793</v>
      </c>
      <c r="O46" s="261"/>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105">
        <v>0</v>
      </c>
      <c r="D47" s="177">
        <v>0</v>
      </c>
      <c r="E47" s="178">
        <v>0</v>
      </c>
      <c r="F47" s="179" t="s">
        <v>304</v>
      </c>
      <c r="G47" s="180" t="s">
        <v>304</v>
      </c>
      <c r="H47" s="181" t="s">
        <v>304</v>
      </c>
      <c r="I47" s="179" t="s">
        <v>305</v>
      </c>
      <c r="J47" s="180" t="s">
        <v>305</v>
      </c>
      <c r="K47" s="181" t="s">
        <v>305</v>
      </c>
      <c r="L47" s="179" t="s">
        <v>305</v>
      </c>
      <c r="M47" s="180" t="s">
        <v>305</v>
      </c>
      <c r="N47" s="181" t="s">
        <v>305</v>
      </c>
      <c r="O47" s="261"/>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304</v>
      </c>
      <c r="G48" s="180" t="s">
        <v>304</v>
      </c>
      <c r="H48" s="181" t="s">
        <v>304</v>
      </c>
      <c r="I48" s="179" t="s">
        <v>305</v>
      </c>
      <c r="J48" s="180" t="s">
        <v>305</v>
      </c>
      <c r="K48" s="181" t="s">
        <v>305</v>
      </c>
      <c r="L48" s="179" t="s">
        <v>305</v>
      </c>
      <c r="M48" s="180" t="s">
        <v>305</v>
      </c>
      <c r="N48" s="181" t="s">
        <v>305</v>
      </c>
      <c r="O48" s="261"/>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42</v>
      </c>
      <c r="C49" s="105">
        <v>56.112554469999999</v>
      </c>
      <c r="D49" s="177">
        <v>305.38733086000002</v>
      </c>
      <c r="E49" s="178">
        <v>298.97601450999997</v>
      </c>
      <c r="F49" s="179">
        <v>100</v>
      </c>
      <c r="G49" s="180">
        <v>17.595805261035576</v>
      </c>
      <c r="H49" s="181">
        <v>15.870053016715493</v>
      </c>
      <c r="I49" s="179">
        <v>88.000000047048303</v>
      </c>
      <c r="J49" s="180">
        <v>97.17792909705382</v>
      </c>
      <c r="K49" s="181">
        <v>101.33337181756994</v>
      </c>
      <c r="L49" s="179">
        <v>88.000000047048303</v>
      </c>
      <c r="M49" s="180">
        <v>17.099239160624816</v>
      </c>
      <c r="N49" s="181">
        <v>16.081659831073786</v>
      </c>
      <c r="O49" s="261"/>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7">
        <v>0</v>
      </c>
      <c r="E50" s="178">
        <v>0</v>
      </c>
      <c r="F50" s="179" t="s">
        <v>304</v>
      </c>
      <c r="G50" s="180" t="s">
        <v>304</v>
      </c>
      <c r="H50" s="181" t="s">
        <v>304</v>
      </c>
      <c r="I50" s="179" t="s">
        <v>305</v>
      </c>
      <c r="J50" s="180" t="s">
        <v>305</v>
      </c>
      <c r="K50" s="181" t="s">
        <v>305</v>
      </c>
      <c r="L50" s="179" t="s">
        <v>305</v>
      </c>
      <c r="M50" s="180" t="s">
        <v>305</v>
      </c>
      <c r="N50" s="181" t="s">
        <v>305</v>
      </c>
      <c r="O50" s="261"/>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234</v>
      </c>
      <c r="C51" s="105">
        <v>0</v>
      </c>
      <c r="D51" s="177">
        <v>39.889862000000001</v>
      </c>
      <c r="E51" s="178">
        <v>40.488210000000002</v>
      </c>
      <c r="F51" s="179" t="s">
        <v>304</v>
      </c>
      <c r="G51" s="180">
        <v>0</v>
      </c>
      <c r="H51" s="181">
        <v>0</v>
      </c>
      <c r="I51" s="179" t="s">
        <v>305</v>
      </c>
      <c r="J51" s="180" t="s">
        <v>305</v>
      </c>
      <c r="K51" s="181" t="s">
        <v>305</v>
      </c>
      <c r="L51" s="179" t="s">
        <v>305</v>
      </c>
      <c r="M51" s="180">
        <v>0.2999107893629715</v>
      </c>
      <c r="N51" s="181">
        <v>0.30054675175810441</v>
      </c>
      <c r="O51" s="261"/>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11.498022000000001</v>
      </c>
      <c r="D52" s="177">
        <v>159.36079100000001</v>
      </c>
      <c r="E52" s="178">
        <v>149.06457499999999</v>
      </c>
      <c r="F52" s="179">
        <v>0</v>
      </c>
      <c r="G52" s="180">
        <v>0</v>
      </c>
      <c r="H52" s="181">
        <v>0</v>
      </c>
      <c r="I52" s="179" t="s">
        <v>305</v>
      </c>
      <c r="J52" s="180" t="s">
        <v>305</v>
      </c>
      <c r="K52" s="181" t="s">
        <v>305</v>
      </c>
      <c r="L52" s="179">
        <v>0.7117050219594292</v>
      </c>
      <c r="M52" s="180">
        <v>1.059565523868415</v>
      </c>
      <c r="N52" s="181">
        <v>0.85647579245437755</v>
      </c>
      <c r="O52" s="261"/>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55.863073999999997</v>
      </c>
      <c r="D53" s="177">
        <v>57.716783999999997</v>
      </c>
      <c r="E53" s="178">
        <v>57.808754</v>
      </c>
      <c r="F53" s="179">
        <v>100</v>
      </c>
      <c r="G53" s="180">
        <v>100</v>
      </c>
      <c r="H53" s="181">
        <v>100</v>
      </c>
      <c r="I53" s="179">
        <v>81.000000107405484</v>
      </c>
      <c r="J53" s="180">
        <v>93.999998336705673</v>
      </c>
      <c r="K53" s="181">
        <v>96.000000276774685</v>
      </c>
      <c r="L53" s="179">
        <v>81.000000107405484</v>
      </c>
      <c r="M53" s="180">
        <v>93.999998336705673</v>
      </c>
      <c r="N53" s="181">
        <v>96.000000276774685</v>
      </c>
      <c r="O53" s="261"/>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187</v>
      </c>
      <c r="C54" s="105">
        <v>0</v>
      </c>
      <c r="D54" s="177">
        <v>0</v>
      </c>
      <c r="E54" s="178">
        <v>0</v>
      </c>
      <c r="F54" s="179" t="s">
        <v>304</v>
      </c>
      <c r="G54" s="180" t="s">
        <v>304</v>
      </c>
      <c r="H54" s="181" t="s">
        <v>304</v>
      </c>
      <c r="I54" s="179" t="s">
        <v>305</v>
      </c>
      <c r="J54" s="180" t="s">
        <v>305</v>
      </c>
      <c r="K54" s="181" t="s">
        <v>305</v>
      </c>
      <c r="L54" s="179" t="s">
        <v>305</v>
      </c>
      <c r="M54" s="180" t="s">
        <v>305</v>
      </c>
      <c r="N54" s="181" t="s">
        <v>305</v>
      </c>
      <c r="O54" s="261"/>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55</v>
      </c>
      <c r="C55" s="105">
        <v>246.902175</v>
      </c>
      <c r="D55" s="177">
        <v>604.98573899999997</v>
      </c>
      <c r="E55" s="178">
        <v>600.16641099999993</v>
      </c>
      <c r="F55" s="179">
        <v>0</v>
      </c>
      <c r="G55" s="180">
        <v>0</v>
      </c>
      <c r="H55" s="181">
        <v>0</v>
      </c>
      <c r="I55" s="179" t="s">
        <v>305</v>
      </c>
      <c r="J55" s="180" t="s">
        <v>305</v>
      </c>
      <c r="K55" s="181" t="s">
        <v>305</v>
      </c>
      <c r="L55" s="179">
        <v>1.3226064128434671</v>
      </c>
      <c r="M55" s="180">
        <v>0.92956885385359467</v>
      </c>
      <c r="N55" s="181">
        <v>0.89593217838377182</v>
      </c>
      <c r="O55" s="261"/>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54</v>
      </c>
      <c r="C56" s="105">
        <v>0</v>
      </c>
      <c r="D56" s="177">
        <v>0</v>
      </c>
      <c r="E56" s="178">
        <v>0</v>
      </c>
      <c r="F56" s="179" t="s">
        <v>304</v>
      </c>
      <c r="G56" s="180" t="s">
        <v>304</v>
      </c>
      <c r="H56" s="181" t="s">
        <v>304</v>
      </c>
      <c r="I56" s="179" t="s">
        <v>305</v>
      </c>
      <c r="J56" s="180" t="s">
        <v>305</v>
      </c>
      <c r="K56" s="181" t="s">
        <v>305</v>
      </c>
      <c r="L56" s="179" t="s">
        <v>305</v>
      </c>
      <c r="M56" s="180" t="s">
        <v>305</v>
      </c>
      <c r="N56" s="181" t="s">
        <v>305</v>
      </c>
      <c r="O56" s="261"/>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237</v>
      </c>
      <c r="C57" s="105">
        <v>0</v>
      </c>
      <c r="D57" s="177">
        <v>0</v>
      </c>
      <c r="E57" s="178">
        <v>0</v>
      </c>
      <c r="F57" s="179" t="s">
        <v>304</v>
      </c>
      <c r="G57" s="180" t="s">
        <v>304</v>
      </c>
      <c r="H57" s="181" t="s">
        <v>304</v>
      </c>
      <c r="I57" s="179" t="s">
        <v>305</v>
      </c>
      <c r="J57" s="180" t="s">
        <v>305</v>
      </c>
      <c r="K57" s="181" t="s">
        <v>305</v>
      </c>
      <c r="L57" s="179" t="s">
        <v>305</v>
      </c>
      <c r="M57" s="180" t="s">
        <v>305</v>
      </c>
      <c r="N57" s="181" t="s">
        <v>305</v>
      </c>
      <c r="O57" s="261"/>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69</v>
      </c>
      <c r="C58" s="105">
        <v>0</v>
      </c>
      <c r="D58" s="177">
        <v>0</v>
      </c>
      <c r="E58" s="178">
        <v>0</v>
      </c>
      <c r="F58" s="179" t="s">
        <v>304</v>
      </c>
      <c r="G58" s="180" t="s">
        <v>304</v>
      </c>
      <c r="H58" s="181" t="s">
        <v>304</v>
      </c>
      <c r="I58" s="179" t="s">
        <v>305</v>
      </c>
      <c r="J58" s="180" t="s">
        <v>305</v>
      </c>
      <c r="K58" s="181" t="s">
        <v>305</v>
      </c>
      <c r="L58" s="179" t="s">
        <v>305</v>
      </c>
      <c r="M58" s="180" t="s">
        <v>305</v>
      </c>
      <c r="N58" s="181" t="s">
        <v>305</v>
      </c>
      <c r="O58" s="261"/>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56</v>
      </c>
      <c r="C59" s="105">
        <v>0</v>
      </c>
      <c r="D59" s="177">
        <v>0</v>
      </c>
      <c r="E59" s="178">
        <v>0</v>
      </c>
      <c r="F59" s="179" t="s">
        <v>304</v>
      </c>
      <c r="G59" s="180" t="s">
        <v>304</v>
      </c>
      <c r="H59" s="181" t="s">
        <v>304</v>
      </c>
      <c r="I59" s="179" t="s">
        <v>305</v>
      </c>
      <c r="J59" s="180" t="s">
        <v>305</v>
      </c>
      <c r="K59" s="181" t="s">
        <v>305</v>
      </c>
      <c r="L59" s="179" t="s">
        <v>305</v>
      </c>
      <c r="M59" s="180" t="s">
        <v>305</v>
      </c>
      <c r="N59" s="181" t="s">
        <v>305</v>
      </c>
      <c r="O59" s="261"/>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7.399999999999999">
      <c r="A60" s="85"/>
      <c r="B60" s="111"/>
      <c r="C60" s="244"/>
      <c r="D60" s="265"/>
      <c r="E60" s="246"/>
      <c r="F60" s="247"/>
      <c r="G60" s="245"/>
      <c r="H60" s="248"/>
      <c r="I60" s="247"/>
      <c r="J60" s="245"/>
      <c r="K60" s="248"/>
      <c r="L60" s="247"/>
      <c r="M60" s="245"/>
      <c r="N60" s="24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49"/>
      <c r="D61" s="249"/>
      <c r="E61" s="249"/>
      <c r="F61" s="85"/>
      <c r="G61" s="85"/>
      <c r="H61" s="85"/>
      <c r="I61" s="85"/>
      <c r="J61" s="85"/>
      <c r="K61" s="85"/>
      <c r="L61" s="85"/>
      <c r="M61" s="85"/>
      <c r="N61" s="85"/>
    </row>
    <row r="62" spans="1:102" ht="20.100000000000001" customHeight="1">
      <c r="B62" s="85"/>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c r="B69" s="63"/>
    </row>
    <row r="70" spans="2:14" ht="13.65" customHeight="1">
      <c r="B70" s="63"/>
    </row>
    <row r="71" spans="2:14"/>
    <row r="72" spans="2:14"/>
    <row r="73" spans="2:14"/>
    <row r="74" spans="2:14"/>
    <row r="75" spans="2:14"/>
    <row r="76" spans="2:14"/>
    <row r="77" spans="2:14"/>
    <row r="78" spans="2:14"/>
    <row r="79" spans="2:14"/>
    <row r="80" spans="2:14"/>
    <row r="81"/>
    <row r="82"/>
    <row r="83"/>
    <row r="84"/>
    <row r="86"/>
    <row r="87"/>
    <row r="88"/>
    <row r="89"/>
    <row r="90"/>
    <row r="91"/>
    <row r="92"/>
    <row r="93"/>
  </sheetData>
  <mergeCells count="4">
    <mergeCell ref="C5:E5"/>
    <mergeCell ref="F5:H5"/>
    <mergeCell ref="I5:K5"/>
    <mergeCell ref="L5:N5"/>
  </mergeCells>
  <conditionalFormatting sqref="I60:K61">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8" width="16.6640625" style="44" customWidth="1"/>
    <col min="9" max="9" width="19.109375" style="44" customWidth="1"/>
    <col min="10" max="10" width="24.44140625" style="44" customWidth="1"/>
    <col min="11" max="11" width="17.5546875" style="44" customWidth="1"/>
    <col min="12" max="14" width="16.6640625" style="44" customWidth="1"/>
    <col min="15" max="15" width="11.44140625" style="44" customWidth="1"/>
    <col min="16" max="102" width="11.44140625" style="44" hidden="1"/>
    <col min="103" max="16383" width="11.44140625" style="52" hidden="1"/>
    <col min="16384" max="16384" width="1.6640625" style="52" hidden="1"/>
  </cols>
  <sheetData>
    <row r="1" spans="1:102" ht="92.25" customHeight="1"/>
    <row r="2" spans="1:102" s="230" customFormat="1" ht="20.100000000000001" customHeight="1">
      <c r="A2" s="72"/>
      <c r="B2" s="87" t="s">
        <v>84</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232"/>
      <c r="D4" s="232"/>
      <c r="E4" s="232"/>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691" t="s">
        <v>196</v>
      </c>
      <c r="D5" s="692"/>
      <c r="E5" s="693"/>
      <c r="F5" s="691" t="s">
        <v>203</v>
      </c>
      <c r="G5" s="692"/>
      <c r="H5" s="693"/>
      <c r="I5" s="691" t="s">
        <v>198</v>
      </c>
      <c r="J5" s="692"/>
      <c r="K5" s="693"/>
      <c r="L5" s="691" t="s">
        <v>199</v>
      </c>
      <c r="M5" s="692"/>
      <c r="N5" s="6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303</v>
      </c>
      <c r="C7" s="235">
        <v>613106.4468700299</v>
      </c>
      <c r="D7" s="236">
        <v>542948.95507938997</v>
      </c>
      <c r="E7" s="237">
        <v>514660.7575689599</v>
      </c>
      <c r="F7" s="238">
        <v>7.1247639807088935E-3</v>
      </c>
      <c r="G7" s="239">
        <v>4.5685876670253462E-3</v>
      </c>
      <c r="H7" s="240">
        <v>4.8196989250101005E-3</v>
      </c>
      <c r="I7" s="238">
        <v>6446.9582441862003</v>
      </c>
      <c r="J7" s="239">
        <v>11378.871950037372</v>
      </c>
      <c r="K7" s="240">
        <v>12897.503365900699</v>
      </c>
      <c r="L7" s="238">
        <v>0.45933055883312091</v>
      </c>
      <c r="M7" s="239">
        <v>0.51985374055601385</v>
      </c>
      <c r="N7" s="240">
        <v>0.62162083107945743</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192716.90296196999</v>
      </c>
      <c r="D8" s="177">
        <v>196749.61603432</v>
      </c>
      <c r="E8" s="178">
        <v>186548.23906554998</v>
      </c>
      <c r="F8" s="179">
        <v>4.4871839818360278E-5</v>
      </c>
      <c r="G8" s="180">
        <v>0</v>
      </c>
      <c r="H8" s="181">
        <v>0</v>
      </c>
      <c r="I8" s="179">
        <v>764713.91266116407</v>
      </c>
      <c r="J8" s="180" t="s">
        <v>305</v>
      </c>
      <c r="K8" s="181" t="s">
        <v>305</v>
      </c>
      <c r="L8" s="179">
        <v>0.3431412019580331</v>
      </c>
      <c r="M8" s="180">
        <v>0.48551861443194377</v>
      </c>
      <c r="N8" s="181">
        <v>0.77148881865579522</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84619.54813476</v>
      </c>
      <c r="D9" s="177">
        <v>71061.77</v>
      </c>
      <c r="E9" s="178">
        <v>66714.625314999997</v>
      </c>
      <c r="F9" s="179">
        <v>0</v>
      </c>
      <c r="G9" s="180">
        <v>0</v>
      </c>
      <c r="H9" s="181">
        <v>0</v>
      </c>
      <c r="I9" s="179" t="s">
        <v>305</v>
      </c>
      <c r="J9" s="180" t="s">
        <v>305</v>
      </c>
      <c r="K9" s="181" t="s">
        <v>305</v>
      </c>
      <c r="L9" s="179">
        <v>0.28804466033289494</v>
      </c>
      <c r="M9" s="180">
        <v>0.38905853316065725</v>
      </c>
      <c r="N9" s="181">
        <v>0.3953169500012203</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140556.10092519</v>
      </c>
      <c r="D10" s="177">
        <v>124724.95024230001</v>
      </c>
      <c r="E10" s="178">
        <v>120199.23061389</v>
      </c>
      <c r="F10" s="179">
        <v>1.974207203909921E-3</v>
      </c>
      <c r="G10" s="180">
        <v>0</v>
      </c>
      <c r="H10" s="181">
        <v>0</v>
      </c>
      <c r="I10" s="179">
        <v>26385.04343414566</v>
      </c>
      <c r="J10" s="180" t="s">
        <v>305</v>
      </c>
      <c r="K10" s="181" t="s">
        <v>305</v>
      </c>
      <c r="L10" s="179">
        <v>0.52089542823166524</v>
      </c>
      <c r="M10" s="180">
        <v>0.50527903383862549</v>
      </c>
      <c r="N10" s="181">
        <v>0.51691558899895351</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41755.480323339994</v>
      </c>
      <c r="D11" s="177">
        <v>30030.260376439997</v>
      </c>
      <c r="E11" s="178">
        <v>29908.502801589999</v>
      </c>
      <c r="F11" s="179">
        <v>0</v>
      </c>
      <c r="G11" s="180">
        <v>0</v>
      </c>
      <c r="H11" s="181">
        <v>0</v>
      </c>
      <c r="I11" s="179" t="s">
        <v>305</v>
      </c>
      <c r="J11" s="180" t="s">
        <v>305</v>
      </c>
      <c r="K11" s="181" t="s">
        <v>305</v>
      </c>
      <c r="L11" s="179">
        <v>0.49450121737573083</v>
      </c>
      <c r="M11" s="180">
        <v>0.52146905240574637</v>
      </c>
      <c r="N11" s="181">
        <v>0.43059557749963184</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18550.463354</v>
      </c>
      <c r="D12" s="177">
        <v>11140.016175000001</v>
      </c>
      <c r="E12" s="178">
        <v>11374.741684000001</v>
      </c>
      <c r="F12" s="179">
        <v>5.4769521419038944E-6</v>
      </c>
      <c r="G12" s="180">
        <v>9.120274010733202E-6</v>
      </c>
      <c r="H12" s="181">
        <v>8.9320709711512075E-6</v>
      </c>
      <c r="I12" s="241">
        <v>12030880.118110238</v>
      </c>
      <c r="J12" s="242">
        <v>6571802.6574803153</v>
      </c>
      <c r="K12" s="243">
        <v>7007004.8228346463</v>
      </c>
      <c r="L12" s="179">
        <v>0.65892554631872846</v>
      </c>
      <c r="M12" s="180">
        <v>0.59936640980685107</v>
      </c>
      <c r="N12" s="181">
        <v>0.62587064372757839</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23666.687117000001</v>
      </c>
      <c r="D13" s="177">
        <v>7225.8747480000002</v>
      </c>
      <c r="E13" s="178">
        <v>5395.7410499999996</v>
      </c>
      <c r="F13" s="179">
        <v>0</v>
      </c>
      <c r="G13" s="180">
        <v>0</v>
      </c>
      <c r="H13" s="181">
        <v>0</v>
      </c>
      <c r="I13" s="179" t="s">
        <v>305</v>
      </c>
      <c r="J13" s="180" t="s">
        <v>305</v>
      </c>
      <c r="K13" s="181" t="s">
        <v>305</v>
      </c>
      <c r="L13" s="179">
        <v>0.53195213752400572</v>
      </c>
      <c r="M13" s="180">
        <v>0.59551915166963532</v>
      </c>
      <c r="N13" s="181">
        <v>0.56499681355168074</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31309.635245000001</v>
      </c>
      <c r="D14" s="177">
        <v>24548.262697999999</v>
      </c>
      <c r="E14" s="178">
        <v>21994.368198</v>
      </c>
      <c r="F14" s="179">
        <v>0</v>
      </c>
      <c r="G14" s="180">
        <v>0</v>
      </c>
      <c r="H14" s="181">
        <v>0</v>
      </c>
      <c r="I14" s="179" t="s">
        <v>305</v>
      </c>
      <c r="J14" s="180" t="s">
        <v>305</v>
      </c>
      <c r="K14" s="181" t="s">
        <v>305</v>
      </c>
      <c r="L14" s="179">
        <v>0.4999999992813714</v>
      </c>
      <c r="M14" s="180">
        <v>0.49999999800393213</v>
      </c>
      <c r="N14" s="181">
        <v>0.50000000004546619</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230</v>
      </c>
      <c r="C15" s="105">
        <v>0</v>
      </c>
      <c r="D15" s="177">
        <v>4964.2834193299996</v>
      </c>
      <c r="E15" s="178">
        <v>3124.7296116500002</v>
      </c>
      <c r="F15" s="179" t="s">
        <v>304</v>
      </c>
      <c r="G15" s="180">
        <v>0</v>
      </c>
      <c r="H15" s="181">
        <v>0</v>
      </c>
      <c r="I15" s="179" t="s">
        <v>305</v>
      </c>
      <c r="J15" s="180" t="s">
        <v>305</v>
      </c>
      <c r="K15" s="181" t="s">
        <v>305</v>
      </c>
      <c r="L15" s="179" t="s">
        <v>305</v>
      </c>
      <c r="M15" s="180">
        <v>0.54644286130748687</v>
      </c>
      <c r="N15" s="181">
        <v>0.50413614449289113</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16186.914196239999</v>
      </c>
      <c r="D16" s="177">
        <v>13008.69715593</v>
      </c>
      <c r="E16" s="178">
        <v>12982.56534621</v>
      </c>
      <c r="F16" s="179">
        <v>0</v>
      </c>
      <c r="G16" s="180">
        <v>0</v>
      </c>
      <c r="H16" s="181">
        <v>0</v>
      </c>
      <c r="I16" s="179" t="s">
        <v>305</v>
      </c>
      <c r="J16" s="180" t="s">
        <v>305</v>
      </c>
      <c r="K16" s="181" t="s">
        <v>305</v>
      </c>
      <c r="L16" s="179">
        <v>0.51130567467408394</v>
      </c>
      <c r="M16" s="180">
        <v>0.46929883391259197</v>
      </c>
      <c r="N16" s="181">
        <v>0.47011782842916688</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4777.3642484299999</v>
      </c>
      <c r="D17" s="177">
        <v>4320.6830836899999</v>
      </c>
      <c r="E17" s="178">
        <v>4756.73185913</v>
      </c>
      <c r="F17" s="179">
        <v>0</v>
      </c>
      <c r="G17" s="180">
        <v>0</v>
      </c>
      <c r="H17" s="181">
        <v>0</v>
      </c>
      <c r="I17" s="179" t="s">
        <v>305</v>
      </c>
      <c r="J17" s="180" t="s">
        <v>305</v>
      </c>
      <c r="K17" s="181" t="s">
        <v>305</v>
      </c>
      <c r="L17" s="179">
        <v>0.73459403355172515</v>
      </c>
      <c r="M17" s="180">
        <v>0.52253580678540368</v>
      </c>
      <c r="N17" s="181">
        <v>0.53186022755184659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1934.0723680000001</v>
      </c>
      <c r="D18" s="177">
        <v>1274.017621</v>
      </c>
      <c r="E18" s="178">
        <v>1258.4097300000001</v>
      </c>
      <c r="F18" s="179">
        <v>0</v>
      </c>
      <c r="G18" s="180">
        <v>0</v>
      </c>
      <c r="H18" s="181">
        <v>0</v>
      </c>
      <c r="I18" s="179" t="s">
        <v>305</v>
      </c>
      <c r="J18" s="180" t="s">
        <v>305</v>
      </c>
      <c r="K18" s="181" t="s">
        <v>305</v>
      </c>
      <c r="L18" s="179">
        <v>0.29357950064048483</v>
      </c>
      <c r="M18" s="180">
        <v>0.56171397334228867</v>
      </c>
      <c r="N18" s="181">
        <v>0.55688762037782391</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5198.9278713900003</v>
      </c>
      <c r="D19" s="177">
        <v>5032.4838681499996</v>
      </c>
      <c r="E19" s="178">
        <v>4277.1610756299997</v>
      </c>
      <c r="F19" s="179">
        <v>0</v>
      </c>
      <c r="G19" s="180">
        <v>0</v>
      </c>
      <c r="H19" s="181">
        <v>0</v>
      </c>
      <c r="I19" s="179" t="s">
        <v>305</v>
      </c>
      <c r="J19" s="180" t="s">
        <v>305</v>
      </c>
      <c r="K19" s="181" t="s">
        <v>305</v>
      </c>
      <c r="L19" s="179">
        <v>0.50018991594602291</v>
      </c>
      <c r="M19" s="180">
        <v>0.50139743874183251</v>
      </c>
      <c r="N19" s="181">
        <v>0.50153005838902998</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207.04229537999998</v>
      </c>
      <c r="D20" s="177">
        <v>147.68195209999999</v>
      </c>
      <c r="E20" s="178">
        <v>140.32830055000002</v>
      </c>
      <c r="F20" s="179">
        <v>0</v>
      </c>
      <c r="G20" s="180">
        <v>0</v>
      </c>
      <c r="H20" s="181">
        <v>0</v>
      </c>
      <c r="I20" s="179" t="s">
        <v>305</v>
      </c>
      <c r="J20" s="180" t="s">
        <v>305</v>
      </c>
      <c r="K20" s="181" t="s">
        <v>305</v>
      </c>
      <c r="L20" s="179">
        <v>6.2065510510377155</v>
      </c>
      <c r="M20" s="180">
        <v>4.2475146697360051</v>
      </c>
      <c r="N20" s="181">
        <v>4.2295172226398057</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304</v>
      </c>
      <c r="G21" s="180" t="s">
        <v>304</v>
      </c>
      <c r="H21" s="181" t="s">
        <v>304</v>
      </c>
      <c r="I21" s="179" t="s">
        <v>305</v>
      </c>
      <c r="J21" s="180" t="s">
        <v>305</v>
      </c>
      <c r="K21" s="181" t="s">
        <v>305</v>
      </c>
      <c r="L21" s="179" t="s">
        <v>305</v>
      </c>
      <c r="M21" s="180" t="s">
        <v>305</v>
      </c>
      <c r="N21" s="181" t="s">
        <v>305</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105">
        <v>0</v>
      </c>
      <c r="D22" s="177">
        <v>0</v>
      </c>
      <c r="E22" s="178">
        <v>0</v>
      </c>
      <c r="F22" s="179" t="s">
        <v>304</v>
      </c>
      <c r="G22" s="180" t="s">
        <v>304</v>
      </c>
      <c r="H22" s="181" t="s">
        <v>304</v>
      </c>
      <c r="I22" s="179" t="s">
        <v>305</v>
      </c>
      <c r="J22" s="180" t="s">
        <v>305</v>
      </c>
      <c r="K22" s="181" t="s">
        <v>305</v>
      </c>
      <c r="L22" s="179" t="s">
        <v>305</v>
      </c>
      <c r="M22" s="180" t="s">
        <v>305</v>
      </c>
      <c r="N22" s="181" t="s">
        <v>305</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105">
        <v>0</v>
      </c>
      <c r="D23" s="177">
        <v>0</v>
      </c>
      <c r="E23" s="178">
        <v>0</v>
      </c>
      <c r="F23" s="179" t="s">
        <v>304</v>
      </c>
      <c r="G23" s="180" t="s">
        <v>304</v>
      </c>
      <c r="H23" s="181" t="s">
        <v>304</v>
      </c>
      <c r="I23" s="179" t="s">
        <v>305</v>
      </c>
      <c r="J23" s="180" t="s">
        <v>305</v>
      </c>
      <c r="K23" s="181" t="s">
        <v>305</v>
      </c>
      <c r="L23" s="179" t="s">
        <v>305</v>
      </c>
      <c r="M23" s="180" t="s">
        <v>305</v>
      </c>
      <c r="N23" s="181" t="s">
        <v>305</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105">
        <v>0</v>
      </c>
      <c r="D24" s="177">
        <v>0</v>
      </c>
      <c r="E24" s="178">
        <v>0</v>
      </c>
      <c r="F24" s="179" t="s">
        <v>304</v>
      </c>
      <c r="G24" s="180" t="s">
        <v>304</v>
      </c>
      <c r="H24" s="181" t="s">
        <v>304</v>
      </c>
      <c r="I24" s="179" t="s">
        <v>305</v>
      </c>
      <c r="J24" s="180" t="s">
        <v>305</v>
      </c>
      <c r="K24" s="181" t="s">
        <v>305</v>
      </c>
      <c r="L24" s="179" t="s">
        <v>305</v>
      </c>
      <c r="M24" s="180" t="s">
        <v>305</v>
      </c>
      <c r="N24" s="181" t="s">
        <v>305</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105">
        <v>28210.917652</v>
      </c>
      <c r="D25" s="177">
        <v>24486.459911000002</v>
      </c>
      <c r="E25" s="178">
        <v>23593.012716000001</v>
      </c>
      <c r="F25" s="179">
        <v>0</v>
      </c>
      <c r="G25" s="180">
        <v>0</v>
      </c>
      <c r="H25" s="181">
        <v>0</v>
      </c>
      <c r="I25" s="179" t="s">
        <v>305</v>
      </c>
      <c r="J25" s="180" t="s">
        <v>305</v>
      </c>
      <c r="K25" s="181" t="s">
        <v>305</v>
      </c>
      <c r="L25" s="179">
        <v>0.5212095750085457</v>
      </c>
      <c r="M25" s="180">
        <v>0.58349758404976815</v>
      </c>
      <c r="N25" s="181">
        <v>0.57280274302718259</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105">
        <v>3477.7774420000001</v>
      </c>
      <c r="D26" s="177">
        <v>3314.6055930000002</v>
      </c>
      <c r="E26" s="178">
        <v>3345.1091540000002</v>
      </c>
      <c r="F26" s="179">
        <v>0</v>
      </c>
      <c r="G26" s="180">
        <v>0</v>
      </c>
      <c r="H26" s="181">
        <v>0</v>
      </c>
      <c r="I26" s="179" t="s">
        <v>305</v>
      </c>
      <c r="J26" s="180" t="s">
        <v>305</v>
      </c>
      <c r="K26" s="181" t="s">
        <v>305</v>
      </c>
      <c r="L26" s="179">
        <v>0.61112872673581509</v>
      </c>
      <c r="M26" s="180">
        <v>0.61111104871052457</v>
      </c>
      <c r="N26" s="181">
        <v>0.61111105972597501</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105">
        <v>0</v>
      </c>
      <c r="D27" s="177">
        <v>0</v>
      </c>
      <c r="E27" s="178">
        <v>0</v>
      </c>
      <c r="F27" s="179" t="s">
        <v>304</v>
      </c>
      <c r="G27" s="180" t="s">
        <v>304</v>
      </c>
      <c r="H27" s="181" t="s">
        <v>304</v>
      </c>
      <c r="I27" s="179" t="s">
        <v>305</v>
      </c>
      <c r="J27" s="180" t="s">
        <v>305</v>
      </c>
      <c r="K27" s="181" t="s">
        <v>305</v>
      </c>
      <c r="L27" s="179" t="s">
        <v>305</v>
      </c>
      <c r="M27" s="180" t="s">
        <v>305</v>
      </c>
      <c r="N27" s="181" t="s">
        <v>305</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105">
        <v>0</v>
      </c>
      <c r="D28" s="177">
        <v>0</v>
      </c>
      <c r="E28" s="178">
        <v>0</v>
      </c>
      <c r="F28" s="179" t="s">
        <v>304</v>
      </c>
      <c r="G28" s="180" t="s">
        <v>304</v>
      </c>
      <c r="H28" s="181" t="s">
        <v>304</v>
      </c>
      <c r="I28" s="179" t="s">
        <v>305</v>
      </c>
      <c r="J28" s="180" t="s">
        <v>305</v>
      </c>
      <c r="K28" s="181" t="s">
        <v>305</v>
      </c>
      <c r="L28" s="179" t="s">
        <v>305</v>
      </c>
      <c r="M28" s="180" t="s">
        <v>305</v>
      </c>
      <c r="N28" s="181" t="s">
        <v>305</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1294.6910170000001</v>
      </c>
      <c r="D29" s="177">
        <v>544.19448399999999</v>
      </c>
      <c r="E29" s="178">
        <v>540.49320699999998</v>
      </c>
      <c r="F29" s="179">
        <v>0</v>
      </c>
      <c r="G29" s="180">
        <v>0</v>
      </c>
      <c r="H29" s="181">
        <v>0</v>
      </c>
      <c r="I29" s="179" t="s">
        <v>305</v>
      </c>
      <c r="J29" s="180" t="s">
        <v>305</v>
      </c>
      <c r="K29" s="181" t="s">
        <v>305</v>
      </c>
      <c r="L29" s="179">
        <v>0.50000007067323304</v>
      </c>
      <c r="M29" s="180">
        <v>0.50000010657954408</v>
      </c>
      <c r="N29" s="181">
        <v>0.49999999352443297</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2542.3244679999998</v>
      </c>
      <c r="D30" s="177">
        <v>2130.304729</v>
      </c>
      <c r="E30" s="178">
        <v>1565.2935640000001</v>
      </c>
      <c r="F30" s="179">
        <v>0</v>
      </c>
      <c r="G30" s="180">
        <v>0</v>
      </c>
      <c r="H30" s="181">
        <v>0</v>
      </c>
      <c r="I30" s="179" t="s">
        <v>305</v>
      </c>
      <c r="J30" s="180" t="s">
        <v>305</v>
      </c>
      <c r="K30" s="181" t="s">
        <v>305</v>
      </c>
      <c r="L30" s="179">
        <v>0.49999998662641199</v>
      </c>
      <c r="M30" s="180">
        <v>0.49260886750817523</v>
      </c>
      <c r="N30" s="181">
        <v>0.48669132584512426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304</v>
      </c>
      <c r="G31" s="180" t="s">
        <v>304</v>
      </c>
      <c r="H31" s="181" t="s">
        <v>304</v>
      </c>
      <c r="I31" s="179" t="s">
        <v>305</v>
      </c>
      <c r="J31" s="180" t="s">
        <v>305</v>
      </c>
      <c r="K31" s="181" t="s">
        <v>305</v>
      </c>
      <c r="L31" s="179" t="s">
        <v>305</v>
      </c>
      <c r="M31" s="180" t="s">
        <v>305</v>
      </c>
      <c r="N31" s="181" t="s">
        <v>305</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3548.599459</v>
      </c>
      <c r="D32" s="177">
        <v>8934.1054220000005</v>
      </c>
      <c r="E32" s="178">
        <v>9098.8192480000016</v>
      </c>
      <c r="F32" s="179">
        <v>1.1503137356477855</v>
      </c>
      <c r="G32" s="180">
        <v>0.27763365024684611</v>
      </c>
      <c r="H32" s="181">
        <v>0.27260771231885006</v>
      </c>
      <c r="I32" s="179">
        <v>373.90488987182681</v>
      </c>
      <c r="J32" s="180">
        <v>803.55321339635884</v>
      </c>
      <c r="K32" s="181">
        <v>780.45989444560405</v>
      </c>
      <c r="L32" s="179">
        <v>4.3010793064543495</v>
      </c>
      <c r="M32" s="180">
        <v>2.2309341180281406</v>
      </c>
      <c r="N32" s="181">
        <v>2.1275938638142731</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0</v>
      </c>
      <c r="D33" s="177">
        <v>0</v>
      </c>
      <c r="E33" s="178">
        <v>0</v>
      </c>
      <c r="F33" s="179" t="s">
        <v>304</v>
      </c>
      <c r="G33" s="180" t="s">
        <v>304</v>
      </c>
      <c r="H33" s="181" t="s">
        <v>304</v>
      </c>
      <c r="I33" s="179" t="s">
        <v>305</v>
      </c>
      <c r="J33" s="180" t="s">
        <v>305</v>
      </c>
      <c r="K33" s="181" t="s">
        <v>305</v>
      </c>
      <c r="L33" s="179" t="s">
        <v>305</v>
      </c>
      <c r="M33" s="180" t="s">
        <v>305</v>
      </c>
      <c r="N33" s="181" t="s">
        <v>305</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7">
        <v>0</v>
      </c>
      <c r="E34" s="178">
        <v>0</v>
      </c>
      <c r="F34" s="179" t="s">
        <v>304</v>
      </c>
      <c r="G34" s="180" t="s">
        <v>304</v>
      </c>
      <c r="H34" s="181" t="s">
        <v>304</v>
      </c>
      <c r="I34" s="179" t="s">
        <v>305</v>
      </c>
      <c r="J34" s="180" t="s">
        <v>305</v>
      </c>
      <c r="K34" s="181" t="s">
        <v>305</v>
      </c>
      <c r="L34" s="179" t="s">
        <v>305</v>
      </c>
      <c r="M34" s="180" t="s">
        <v>305</v>
      </c>
      <c r="N34" s="181" t="s">
        <v>305</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7">
        <v>0</v>
      </c>
      <c r="E35" s="178">
        <v>0</v>
      </c>
      <c r="F35" s="179" t="s">
        <v>304</v>
      </c>
      <c r="G35" s="180" t="s">
        <v>304</v>
      </c>
      <c r="H35" s="181" t="s">
        <v>304</v>
      </c>
      <c r="I35" s="179" t="s">
        <v>305</v>
      </c>
      <c r="J35" s="180" t="s">
        <v>305</v>
      </c>
      <c r="K35" s="181" t="s">
        <v>305</v>
      </c>
      <c r="L35" s="179" t="s">
        <v>305</v>
      </c>
      <c r="M35" s="180" t="s">
        <v>305</v>
      </c>
      <c r="N35" s="181" t="s">
        <v>305</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105">
        <v>1288.20286498</v>
      </c>
      <c r="D36" s="177">
        <v>2310.77628792</v>
      </c>
      <c r="E36" s="178">
        <v>2077.0415388500001</v>
      </c>
      <c r="F36" s="179">
        <v>0</v>
      </c>
      <c r="G36" s="180">
        <v>0</v>
      </c>
      <c r="H36" s="181">
        <v>0</v>
      </c>
      <c r="I36" s="179" t="s">
        <v>305</v>
      </c>
      <c r="J36" s="180" t="s">
        <v>305</v>
      </c>
      <c r="K36" s="181" t="s">
        <v>305</v>
      </c>
      <c r="L36" s="179">
        <v>0.43550695100240294</v>
      </c>
      <c r="M36" s="180">
        <v>0.49267854614553419</v>
      </c>
      <c r="N36" s="181">
        <v>0.46919114267669865</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105">
        <v>3374.0158350000002</v>
      </c>
      <c r="D37" s="177">
        <v>0</v>
      </c>
      <c r="E37" s="178">
        <v>0</v>
      </c>
      <c r="F37" s="179">
        <v>0</v>
      </c>
      <c r="G37" s="180" t="s">
        <v>304</v>
      </c>
      <c r="H37" s="181" t="s">
        <v>304</v>
      </c>
      <c r="I37" s="179" t="s">
        <v>305</v>
      </c>
      <c r="J37" s="180" t="s">
        <v>305</v>
      </c>
      <c r="K37" s="181" t="s">
        <v>305</v>
      </c>
      <c r="L37" s="179">
        <v>0.58583456529628286</v>
      </c>
      <c r="M37" s="180" t="s">
        <v>305</v>
      </c>
      <c r="N37" s="181" t="s">
        <v>305</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105">
        <v>0</v>
      </c>
      <c r="D38" s="177">
        <v>0</v>
      </c>
      <c r="E38" s="178">
        <v>0</v>
      </c>
      <c r="F38" s="179" t="s">
        <v>304</v>
      </c>
      <c r="G38" s="180" t="s">
        <v>304</v>
      </c>
      <c r="H38" s="181" t="s">
        <v>304</v>
      </c>
      <c r="I38" s="179" t="s">
        <v>305</v>
      </c>
      <c r="J38" s="180" t="s">
        <v>305</v>
      </c>
      <c r="K38" s="181" t="s">
        <v>305</v>
      </c>
      <c r="L38" s="179" t="s">
        <v>305</v>
      </c>
      <c r="M38" s="180" t="s">
        <v>305</v>
      </c>
      <c r="N38" s="181" t="s">
        <v>305</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105">
        <v>1882.293987</v>
      </c>
      <c r="D39" s="177">
        <v>883.45699000000002</v>
      </c>
      <c r="E39" s="178">
        <v>477.34242999999998</v>
      </c>
      <c r="F39" s="179">
        <v>0</v>
      </c>
      <c r="G39" s="180">
        <v>0</v>
      </c>
      <c r="H39" s="181">
        <v>0</v>
      </c>
      <c r="I39" s="179" t="s">
        <v>305</v>
      </c>
      <c r="J39" s="180" t="s">
        <v>305</v>
      </c>
      <c r="K39" s="181" t="s">
        <v>305</v>
      </c>
      <c r="L39" s="179">
        <v>0.49999500954682702</v>
      </c>
      <c r="M39" s="180">
        <v>0.49999502522471412</v>
      </c>
      <c r="N39" s="181">
        <v>0.49999494073887374</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105">
        <v>0</v>
      </c>
      <c r="D40" s="177">
        <v>0</v>
      </c>
      <c r="E40" s="178">
        <v>0</v>
      </c>
      <c r="F40" s="179" t="s">
        <v>304</v>
      </c>
      <c r="G40" s="180" t="s">
        <v>304</v>
      </c>
      <c r="H40" s="181" t="s">
        <v>304</v>
      </c>
      <c r="I40" s="179" t="s">
        <v>305</v>
      </c>
      <c r="J40" s="180" t="s">
        <v>305</v>
      </c>
      <c r="K40" s="181" t="s">
        <v>305</v>
      </c>
      <c r="L40" s="179" t="s">
        <v>305</v>
      </c>
      <c r="M40" s="180" t="s">
        <v>305</v>
      </c>
      <c r="N40" s="181" t="s">
        <v>305</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105">
        <v>0</v>
      </c>
      <c r="D41" s="177">
        <v>0</v>
      </c>
      <c r="E41" s="178">
        <v>0</v>
      </c>
      <c r="F41" s="179" t="s">
        <v>304</v>
      </c>
      <c r="G41" s="180" t="s">
        <v>304</v>
      </c>
      <c r="H41" s="181" t="s">
        <v>304</v>
      </c>
      <c r="I41" s="179" t="s">
        <v>305</v>
      </c>
      <c r="J41" s="180" t="s">
        <v>305</v>
      </c>
      <c r="K41" s="181" t="s">
        <v>305</v>
      </c>
      <c r="L41" s="179" t="s">
        <v>305</v>
      </c>
      <c r="M41" s="180" t="s">
        <v>305</v>
      </c>
      <c r="N41" s="181" t="s">
        <v>305</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105">
        <v>0</v>
      </c>
      <c r="D42" s="177">
        <v>0</v>
      </c>
      <c r="E42" s="178">
        <v>0</v>
      </c>
      <c r="F42" s="179" t="s">
        <v>304</v>
      </c>
      <c r="G42" s="180" t="s">
        <v>304</v>
      </c>
      <c r="H42" s="181" t="s">
        <v>304</v>
      </c>
      <c r="I42" s="179" t="s">
        <v>305</v>
      </c>
      <c r="J42" s="180" t="s">
        <v>305</v>
      </c>
      <c r="K42" s="181" t="s">
        <v>305</v>
      </c>
      <c r="L42" s="179" t="s">
        <v>305</v>
      </c>
      <c r="M42" s="180" t="s">
        <v>305</v>
      </c>
      <c r="N42" s="181" t="s">
        <v>305</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304</v>
      </c>
      <c r="G43" s="180" t="s">
        <v>304</v>
      </c>
      <c r="H43" s="181" t="s">
        <v>304</v>
      </c>
      <c r="I43" s="179" t="s">
        <v>305</v>
      </c>
      <c r="J43" s="180" t="s">
        <v>305</v>
      </c>
      <c r="K43" s="181" t="s">
        <v>305</v>
      </c>
      <c r="L43" s="179" t="s">
        <v>305</v>
      </c>
      <c r="M43" s="180" t="s">
        <v>305</v>
      </c>
      <c r="N43" s="181" t="s">
        <v>305</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3149.90691844</v>
      </c>
      <c r="D44" s="177">
        <v>3563.4308220200001</v>
      </c>
      <c r="E44" s="178">
        <v>3550.26122209</v>
      </c>
      <c r="F44" s="179">
        <v>0</v>
      </c>
      <c r="G44" s="180">
        <v>0</v>
      </c>
      <c r="H44" s="181">
        <v>0</v>
      </c>
      <c r="I44" s="179" t="s">
        <v>305</v>
      </c>
      <c r="J44" s="180" t="s">
        <v>305</v>
      </c>
      <c r="K44" s="181" t="s">
        <v>305</v>
      </c>
      <c r="L44" s="179">
        <v>0.49999999961268699</v>
      </c>
      <c r="M44" s="180">
        <v>0.49999999943593681</v>
      </c>
      <c r="N44" s="181">
        <v>0.49999999942398604</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990.703755</v>
      </c>
      <c r="D45" s="177">
        <v>1418.3400019999999</v>
      </c>
      <c r="E45" s="178">
        <v>1402.106491</v>
      </c>
      <c r="F45" s="179">
        <v>0</v>
      </c>
      <c r="G45" s="180">
        <v>0</v>
      </c>
      <c r="H45" s="181">
        <v>0</v>
      </c>
      <c r="I45" s="179" t="s">
        <v>305</v>
      </c>
      <c r="J45" s="180" t="s">
        <v>305</v>
      </c>
      <c r="K45" s="181" t="s">
        <v>305</v>
      </c>
      <c r="L45" s="179">
        <v>0.5000000227111282</v>
      </c>
      <c r="M45" s="180">
        <v>0.49999999929495043</v>
      </c>
      <c r="N45" s="181">
        <v>0.49999996754882725</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105">
        <v>0</v>
      </c>
      <c r="D46" s="177">
        <v>0</v>
      </c>
      <c r="E46" s="178">
        <v>0</v>
      </c>
      <c r="F46" s="179" t="s">
        <v>304</v>
      </c>
      <c r="G46" s="180" t="s">
        <v>304</v>
      </c>
      <c r="H46" s="181" t="s">
        <v>304</v>
      </c>
      <c r="I46" s="179" t="s">
        <v>305</v>
      </c>
      <c r="J46" s="180" t="s">
        <v>305</v>
      </c>
      <c r="K46" s="181" t="s">
        <v>305</v>
      </c>
      <c r="L46" s="179" t="s">
        <v>305</v>
      </c>
      <c r="M46" s="180" t="s">
        <v>305</v>
      </c>
      <c r="N46" s="181" t="s">
        <v>305</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105">
        <v>0</v>
      </c>
      <c r="D47" s="177">
        <v>0</v>
      </c>
      <c r="E47" s="178">
        <v>0</v>
      </c>
      <c r="F47" s="179" t="s">
        <v>304</v>
      </c>
      <c r="G47" s="180" t="s">
        <v>304</v>
      </c>
      <c r="H47" s="181" t="s">
        <v>304</v>
      </c>
      <c r="I47" s="179" t="s">
        <v>305</v>
      </c>
      <c r="J47" s="180" t="s">
        <v>305</v>
      </c>
      <c r="K47" s="181" t="s">
        <v>305</v>
      </c>
      <c r="L47" s="179" t="s">
        <v>305</v>
      </c>
      <c r="M47" s="180" t="s">
        <v>305</v>
      </c>
      <c r="N47" s="181" t="s">
        <v>305</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304</v>
      </c>
      <c r="G48" s="180" t="s">
        <v>304</v>
      </c>
      <c r="H48" s="181" t="s">
        <v>304</v>
      </c>
      <c r="I48" s="179" t="s">
        <v>305</v>
      </c>
      <c r="J48" s="180" t="s">
        <v>305</v>
      </c>
      <c r="K48" s="181" t="s">
        <v>305</v>
      </c>
      <c r="L48" s="179" t="s">
        <v>305</v>
      </c>
      <c r="M48" s="180" t="s">
        <v>305</v>
      </c>
      <c r="N48" s="181" t="s">
        <v>305</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42</v>
      </c>
      <c r="C49" s="105">
        <v>1867.87443091</v>
      </c>
      <c r="D49" s="177">
        <v>1134.68346419</v>
      </c>
      <c r="E49" s="178">
        <v>335.90334681999997</v>
      </c>
      <c r="F49" s="179">
        <v>0</v>
      </c>
      <c r="G49" s="180">
        <v>0</v>
      </c>
      <c r="H49" s="181">
        <v>0</v>
      </c>
      <c r="I49" s="179" t="s">
        <v>305</v>
      </c>
      <c r="J49" s="180" t="s">
        <v>305</v>
      </c>
      <c r="K49" s="181" t="s">
        <v>305</v>
      </c>
      <c r="L49" s="179">
        <v>0.5276490253789915</v>
      </c>
      <c r="M49" s="180">
        <v>0.49999999991627625</v>
      </c>
      <c r="N49" s="181">
        <v>0.49999999877941081</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7">
        <v>0</v>
      </c>
      <c r="E50" s="178">
        <v>0</v>
      </c>
      <c r="F50" s="179" t="s">
        <v>304</v>
      </c>
      <c r="G50" s="180" t="s">
        <v>304</v>
      </c>
      <c r="H50" s="181" t="s">
        <v>304</v>
      </c>
      <c r="I50" s="179" t="s">
        <v>305</v>
      </c>
      <c r="J50" s="180" t="s">
        <v>305</v>
      </c>
      <c r="K50" s="181" t="s">
        <v>305</v>
      </c>
      <c r="L50" s="179" t="s">
        <v>305</v>
      </c>
      <c r="M50" s="180" t="s">
        <v>305</v>
      </c>
      <c r="N50" s="181" t="s">
        <v>305</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234</v>
      </c>
      <c r="C51" s="105">
        <v>0</v>
      </c>
      <c r="D51" s="177">
        <v>0</v>
      </c>
      <c r="E51" s="178">
        <v>0</v>
      </c>
      <c r="F51" s="179" t="s">
        <v>304</v>
      </c>
      <c r="G51" s="180" t="s">
        <v>304</v>
      </c>
      <c r="H51" s="181" t="s">
        <v>304</v>
      </c>
      <c r="I51" s="179" t="s">
        <v>305</v>
      </c>
      <c r="J51" s="180" t="s">
        <v>305</v>
      </c>
      <c r="K51" s="181" t="s">
        <v>305</v>
      </c>
      <c r="L51" s="179" t="s">
        <v>305</v>
      </c>
      <c r="M51" s="180" t="s">
        <v>305</v>
      </c>
      <c r="N51" s="181" t="s">
        <v>305</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7">
        <v>0</v>
      </c>
      <c r="E52" s="178">
        <v>0</v>
      </c>
      <c r="F52" s="179" t="s">
        <v>304</v>
      </c>
      <c r="G52" s="180" t="s">
        <v>304</v>
      </c>
      <c r="H52" s="181" t="s">
        <v>304</v>
      </c>
      <c r="I52" s="179" t="s">
        <v>305</v>
      </c>
      <c r="J52" s="180" t="s">
        <v>305</v>
      </c>
      <c r="K52" s="181" t="s">
        <v>305</v>
      </c>
      <c r="L52" s="179" t="s">
        <v>305</v>
      </c>
      <c r="M52" s="180" t="s">
        <v>305</v>
      </c>
      <c r="N52" s="181" t="s">
        <v>305</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7">
        <v>0</v>
      </c>
      <c r="E53" s="178">
        <v>0</v>
      </c>
      <c r="F53" s="179" t="s">
        <v>304</v>
      </c>
      <c r="G53" s="180" t="s">
        <v>304</v>
      </c>
      <c r="H53" s="181" t="s">
        <v>304</v>
      </c>
      <c r="I53" s="179" t="s">
        <v>305</v>
      </c>
      <c r="J53" s="180" t="s">
        <v>305</v>
      </c>
      <c r="K53" s="181" t="s">
        <v>305</v>
      </c>
      <c r="L53" s="179" t="s">
        <v>305</v>
      </c>
      <c r="M53" s="180" t="s">
        <v>305</v>
      </c>
      <c r="N53" s="181" t="s">
        <v>305</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187</v>
      </c>
      <c r="C54" s="105">
        <v>0</v>
      </c>
      <c r="D54" s="177">
        <v>0</v>
      </c>
      <c r="E54" s="178">
        <v>0</v>
      </c>
      <c r="F54" s="179" t="s">
        <v>304</v>
      </c>
      <c r="G54" s="180" t="s">
        <v>304</v>
      </c>
      <c r="H54" s="181" t="s">
        <v>304</v>
      </c>
      <c r="I54" s="179" t="s">
        <v>305</v>
      </c>
      <c r="J54" s="180" t="s">
        <v>305</v>
      </c>
      <c r="K54" s="181" t="s">
        <v>305</v>
      </c>
      <c r="L54" s="179" t="s">
        <v>305</v>
      </c>
      <c r="M54" s="180" t="s">
        <v>305</v>
      </c>
      <c r="N54" s="181" t="s">
        <v>305</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55</v>
      </c>
      <c r="C55" s="105">
        <v>0</v>
      </c>
      <c r="D55" s="177">
        <v>0</v>
      </c>
      <c r="E55" s="178">
        <v>0</v>
      </c>
      <c r="F55" s="179" t="s">
        <v>304</v>
      </c>
      <c r="G55" s="180" t="s">
        <v>304</v>
      </c>
      <c r="H55" s="181" t="s">
        <v>304</v>
      </c>
      <c r="I55" s="179" t="s">
        <v>305</v>
      </c>
      <c r="J55" s="180" t="s">
        <v>305</v>
      </c>
      <c r="K55" s="181" t="s">
        <v>305</v>
      </c>
      <c r="L55" s="179" t="s">
        <v>305</v>
      </c>
      <c r="M55" s="180" t="s">
        <v>305</v>
      </c>
      <c r="N55" s="181" t="s">
        <v>305</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54</v>
      </c>
      <c r="C56" s="105">
        <v>0</v>
      </c>
      <c r="D56" s="177">
        <v>0</v>
      </c>
      <c r="E56" s="178">
        <v>0</v>
      </c>
      <c r="F56" s="179" t="s">
        <v>304</v>
      </c>
      <c r="G56" s="180" t="s">
        <v>304</v>
      </c>
      <c r="H56" s="181" t="s">
        <v>304</v>
      </c>
      <c r="I56" s="179" t="s">
        <v>305</v>
      </c>
      <c r="J56" s="180" t="s">
        <v>305</v>
      </c>
      <c r="K56" s="181" t="s">
        <v>305</v>
      </c>
      <c r="L56" s="179" t="s">
        <v>305</v>
      </c>
      <c r="M56" s="180" t="s">
        <v>305</v>
      </c>
      <c r="N56" s="181" t="s">
        <v>305</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237</v>
      </c>
      <c r="C57" s="105">
        <v>0</v>
      </c>
      <c r="D57" s="177">
        <v>0</v>
      </c>
      <c r="E57" s="178">
        <v>0</v>
      </c>
      <c r="F57" s="179" t="s">
        <v>304</v>
      </c>
      <c r="G57" s="180" t="s">
        <v>304</v>
      </c>
      <c r="H57" s="181" t="s">
        <v>304</v>
      </c>
      <c r="I57" s="179" t="s">
        <v>305</v>
      </c>
      <c r="J57" s="180" t="s">
        <v>305</v>
      </c>
      <c r="K57" s="181" t="s">
        <v>305</v>
      </c>
      <c r="L57" s="179" t="s">
        <v>305</v>
      </c>
      <c r="M57" s="180" t="s">
        <v>305</v>
      </c>
      <c r="N57" s="181" t="s">
        <v>305</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69</v>
      </c>
      <c r="C58" s="105">
        <v>0</v>
      </c>
      <c r="D58" s="177">
        <v>0</v>
      </c>
      <c r="E58" s="178">
        <v>0</v>
      </c>
      <c r="F58" s="179" t="s">
        <v>304</v>
      </c>
      <c r="G58" s="180" t="s">
        <v>304</v>
      </c>
      <c r="H58" s="181" t="s">
        <v>304</v>
      </c>
      <c r="I58" s="179" t="s">
        <v>305</v>
      </c>
      <c r="J58" s="180" t="s">
        <v>305</v>
      </c>
      <c r="K58" s="181" t="s">
        <v>305</v>
      </c>
      <c r="L58" s="179" t="s">
        <v>305</v>
      </c>
      <c r="M58" s="180" t="s">
        <v>305</v>
      </c>
      <c r="N58" s="181" t="s">
        <v>305</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56</v>
      </c>
      <c r="C59" s="105">
        <v>0</v>
      </c>
      <c r="D59" s="177">
        <v>0</v>
      </c>
      <c r="E59" s="178">
        <v>0</v>
      </c>
      <c r="F59" s="179" t="s">
        <v>304</v>
      </c>
      <c r="G59" s="180" t="s">
        <v>304</v>
      </c>
      <c r="H59" s="181" t="s">
        <v>304</v>
      </c>
      <c r="I59" s="179" t="s">
        <v>305</v>
      </c>
      <c r="J59" s="180" t="s">
        <v>305</v>
      </c>
      <c r="K59" s="181" t="s">
        <v>305</v>
      </c>
      <c r="L59" s="179" t="s">
        <v>305</v>
      </c>
      <c r="M59" s="180" t="s">
        <v>305</v>
      </c>
      <c r="N59" s="181" t="s">
        <v>305</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7.399999999999999">
      <c r="A60" s="85"/>
      <c r="B60" s="111"/>
      <c r="C60" s="244"/>
      <c r="D60" s="245"/>
      <c r="E60" s="246"/>
      <c r="F60" s="247"/>
      <c r="G60" s="245"/>
      <c r="H60" s="248"/>
      <c r="I60" s="247"/>
      <c r="J60" s="245"/>
      <c r="K60" s="248"/>
      <c r="L60" s="247"/>
      <c r="M60" s="245"/>
      <c r="N60" s="24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49"/>
      <c r="D61" s="85"/>
      <c r="E61" s="249"/>
      <c r="F61" s="85"/>
      <c r="G61" s="85"/>
      <c r="H61" s="85"/>
      <c r="I61" s="85"/>
      <c r="J61" s="85"/>
      <c r="K61" s="85"/>
      <c r="L61" s="85"/>
      <c r="M61" s="85"/>
      <c r="N61" s="85"/>
    </row>
    <row r="62" spans="1:102" ht="20.100000000000001" customHeight="1">
      <c r="B62" s="85"/>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13.65"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ht="13.65" hidden="1" customHeight="1"/>
    <row r="80" spans="2:14"/>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9" width="16.6640625" style="44" customWidth="1"/>
    <col min="10" max="14" width="16.6640625" style="44" hidden="1" customWidth="1"/>
    <col min="15" max="102" width="11.44140625" style="44" hidden="1" customWidth="1"/>
    <col min="103" max="16384" width="11.44140625" style="52" hidden="1"/>
  </cols>
  <sheetData>
    <row r="1" spans="1:102" ht="89.1" customHeight="1"/>
    <row r="2" spans="1:102" s="266" customFormat="1" ht="20.100000000000001" customHeight="1">
      <c r="A2" s="195"/>
      <c r="B2" s="87" t="s">
        <v>15</v>
      </c>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row>
    <row r="4" spans="1:102" ht="20.100000000000001" customHeight="1">
      <c r="B4" s="231"/>
      <c r="C4" s="232"/>
      <c r="D4" s="232"/>
      <c r="E4" s="232"/>
    </row>
    <row r="5" spans="1:102" s="95" customFormat="1" ht="20.100000000000001" customHeight="1">
      <c r="A5" s="93"/>
      <c r="B5" s="233"/>
      <c r="C5" s="691" t="s">
        <v>196</v>
      </c>
      <c r="D5" s="692"/>
      <c r="E5" s="693"/>
      <c r="F5" s="167"/>
      <c r="G5" s="267" t="s">
        <v>203</v>
      </c>
      <c r="H5" s="268"/>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45505</v>
      </c>
      <c r="D6" s="135">
        <v>45839</v>
      </c>
      <c r="E6" s="136">
        <v>45870</v>
      </c>
      <c r="F6" s="134">
        <f>C6</f>
        <v>45505</v>
      </c>
      <c r="G6" s="135">
        <f t="shared" ref="G6:H6" si="0">D6</f>
        <v>45839</v>
      </c>
      <c r="H6" s="136">
        <f t="shared" si="0"/>
        <v>45870</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303</v>
      </c>
      <c r="C7" s="269">
        <v>277157.45427040005</v>
      </c>
      <c r="D7" s="270">
        <v>279285.01501964993</v>
      </c>
      <c r="E7" s="271">
        <v>282324.61092075997</v>
      </c>
      <c r="F7" s="272">
        <v>1.5729288531950505E-2</v>
      </c>
      <c r="G7" s="273">
        <v>8.8812795767989321E-3</v>
      </c>
      <c r="H7" s="274">
        <v>8.7856609167387672E-3</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275">
        <v>87791.257790279997</v>
      </c>
      <c r="D8" s="276">
        <v>96306.544125219996</v>
      </c>
      <c r="E8" s="277">
        <v>95922.574908399998</v>
      </c>
      <c r="F8" s="179">
        <v>0</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275">
        <v>48114.341256</v>
      </c>
      <c r="D9" s="276">
        <v>47964.882786000002</v>
      </c>
      <c r="E9" s="277">
        <v>47054.334175000004</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275">
        <v>81503.713324050012</v>
      </c>
      <c r="D10" s="276">
        <v>75962.76143395</v>
      </c>
      <c r="E10" s="277">
        <v>76729.89294369999</v>
      </c>
      <c r="F10" s="179">
        <v>3.4045917134688333E-3</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275">
        <v>27401.1962408</v>
      </c>
      <c r="D11" s="276">
        <v>26189.19535487</v>
      </c>
      <c r="E11" s="277">
        <v>29540.338535169998</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275">
        <v>6224.2873099999997</v>
      </c>
      <c r="D12" s="276">
        <v>4769.7190010000004</v>
      </c>
      <c r="E12" s="277">
        <v>4948.0634140000002</v>
      </c>
      <c r="F12" s="179">
        <v>0</v>
      </c>
      <c r="G12" s="180">
        <v>0</v>
      </c>
      <c r="H12" s="181">
        <v>0</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275">
        <v>1835.093576</v>
      </c>
      <c r="D13" s="276">
        <v>451.86879800000003</v>
      </c>
      <c r="E13" s="277">
        <v>501.16099800000001</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275">
        <v>0</v>
      </c>
      <c r="D14" s="276">
        <v>0</v>
      </c>
      <c r="E14" s="277">
        <v>0</v>
      </c>
      <c r="F14" s="179" t="s">
        <v>304</v>
      </c>
      <c r="G14" s="180" t="s">
        <v>304</v>
      </c>
      <c r="H14" s="181" t="s">
        <v>304</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230</v>
      </c>
      <c r="C15" s="275">
        <v>0</v>
      </c>
      <c r="D15" s="276">
        <v>0</v>
      </c>
      <c r="E15" s="277">
        <v>0</v>
      </c>
      <c r="F15" s="179" t="s">
        <v>304</v>
      </c>
      <c r="G15" s="180" t="s">
        <v>304</v>
      </c>
      <c r="H15" s="181" t="s">
        <v>304</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275">
        <v>7655.6534699599997</v>
      </c>
      <c r="D16" s="276">
        <v>6543.19676445</v>
      </c>
      <c r="E16" s="277">
        <v>6497.3102581899993</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275">
        <v>3389.9468319299999</v>
      </c>
      <c r="D17" s="276">
        <v>2997.1543166300003</v>
      </c>
      <c r="E17" s="277">
        <v>3422.11231318</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75">
        <v>686.15593699999999</v>
      </c>
      <c r="D18" s="276">
        <v>898.93462399999999</v>
      </c>
      <c r="E18" s="277">
        <v>888.85103100000003</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275">
        <v>0</v>
      </c>
      <c r="D19" s="276">
        <v>0</v>
      </c>
      <c r="E19" s="277">
        <v>0</v>
      </c>
      <c r="F19" s="179" t="s">
        <v>304</v>
      </c>
      <c r="G19" s="180" t="s">
        <v>304</v>
      </c>
      <c r="H19" s="181" t="s">
        <v>304</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275">
        <v>207.04229537999998</v>
      </c>
      <c r="D20" s="276">
        <v>147.68195209999999</v>
      </c>
      <c r="E20" s="277">
        <v>140.32830055000002</v>
      </c>
      <c r="F20" s="179">
        <v>0</v>
      </c>
      <c r="G20" s="180">
        <v>0</v>
      </c>
      <c r="H20" s="181">
        <v>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275">
        <v>0</v>
      </c>
      <c r="D21" s="276">
        <v>0</v>
      </c>
      <c r="E21" s="277">
        <v>0</v>
      </c>
      <c r="F21" s="179" t="s">
        <v>304</v>
      </c>
      <c r="G21" s="180" t="s">
        <v>304</v>
      </c>
      <c r="H21" s="181" t="s">
        <v>304</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275">
        <v>0</v>
      </c>
      <c r="D22" s="276">
        <v>0</v>
      </c>
      <c r="E22" s="277">
        <v>0</v>
      </c>
      <c r="F22" s="179" t="s">
        <v>304</v>
      </c>
      <c r="G22" s="180" t="s">
        <v>304</v>
      </c>
      <c r="H22" s="181" t="s">
        <v>304</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275">
        <v>0</v>
      </c>
      <c r="D23" s="276">
        <v>0</v>
      </c>
      <c r="E23" s="277">
        <v>0</v>
      </c>
      <c r="F23" s="179" t="s">
        <v>304</v>
      </c>
      <c r="G23" s="180" t="s">
        <v>304</v>
      </c>
      <c r="H23" s="181" t="s">
        <v>304</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275">
        <v>0</v>
      </c>
      <c r="D24" s="276">
        <v>0</v>
      </c>
      <c r="E24" s="277">
        <v>0</v>
      </c>
      <c r="F24" s="179" t="s">
        <v>304</v>
      </c>
      <c r="G24" s="180" t="s">
        <v>304</v>
      </c>
      <c r="H24" s="181" t="s">
        <v>304</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275">
        <v>8281.0382210000007</v>
      </c>
      <c r="D25" s="276">
        <v>10210.792303</v>
      </c>
      <c r="E25" s="277">
        <v>10094.20873</v>
      </c>
      <c r="F25" s="179">
        <v>0</v>
      </c>
      <c r="G25" s="180">
        <v>0</v>
      </c>
      <c r="H25" s="181">
        <v>0</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275">
        <v>2.1278039999999998</v>
      </c>
      <c r="D26" s="276">
        <v>0</v>
      </c>
      <c r="E26" s="277">
        <v>0</v>
      </c>
      <c r="F26" s="179">
        <v>0</v>
      </c>
      <c r="G26" s="180" t="s">
        <v>304</v>
      </c>
      <c r="H26" s="181" t="s">
        <v>304</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275">
        <v>0</v>
      </c>
      <c r="D27" s="276">
        <v>0</v>
      </c>
      <c r="E27" s="277">
        <v>0</v>
      </c>
      <c r="F27" s="179" t="s">
        <v>304</v>
      </c>
      <c r="G27" s="180" t="s">
        <v>304</v>
      </c>
      <c r="H27" s="181" t="s">
        <v>304</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275">
        <v>0</v>
      </c>
      <c r="D28" s="276">
        <v>0</v>
      </c>
      <c r="E28" s="277">
        <v>0</v>
      </c>
      <c r="F28" s="179" t="s">
        <v>304</v>
      </c>
      <c r="G28" s="180" t="s">
        <v>304</v>
      </c>
      <c r="H28" s="181" t="s">
        <v>304</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275">
        <v>0</v>
      </c>
      <c r="D29" s="276">
        <v>0</v>
      </c>
      <c r="E29" s="277">
        <v>0</v>
      </c>
      <c r="F29" s="179" t="s">
        <v>304</v>
      </c>
      <c r="G29" s="180" t="s">
        <v>304</v>
      </c>
      <c r="H29" s="181" t="s">
        <v>304</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275">
        <v>0</v>
      </c>
      <c r="D30" s="276">
        <v>0</v>
      </c>
      <c r="E30" s="277">
        <v>0</v>
      </c>
      <c r="F30" s="179" t="s">
        <v>304</v>
      </c>
      <c r="G30" s="180" t="s">
        <v>304</v>
      </c>
      <c r="H30" s="181" t="s">
        <v>304</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275">
        <v>0</v>
      </c>
      <c r="D31" s="276">
        <v>0</v>
      </c>
      <c r="E31" s="277">
        <v>0</v>
      </c>
      <c r="F31" s="179" t="s">
        <v>304</v>
      </c>
      <c r="G31" s="180" t="s">
        <v>304</v>
      </c>
      <c r="H31" s="181" t="s">
        <v>304</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275">
        <v>3369.1070140000002</v>
      </c>
      <c r="D32" s="276">
        <v>5430.5719330000002</v>
      </c>
      <c r="E32" s="277">
        <v>5260.0617630000006</v>
      </c>
      <c r="F32" s="179">
        <v>1.2115978159902996</v>
      </c>
      <c r="G32" s="180">
        <v>0.45674900003207447</v>
      </c>
      <c r="H32" s="181">
        <v>0.47155497630228099</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275">
        <v>0</v>
      </c>
      <c r="D33" s="276">
        <v>0</v>
      </c>
      <c r="E33" s="277">
        <v>0</v>
      </c>
      <c r="F33" s="179" t="s">
        <v>304</v>
      </c>
      <c r="G33" s="180" t="s">
        <v>304</v>
      </c>
      <c r="H33" s="181" t="s">
        <v>304</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275">
        <v>0</v>
      </c>
      <c r="D34" s="276">
        <v>0</v>
      </c>
      <c r="E34" s="277">
        <v>0</v>
      </c>
      <c r="F34" s="179" t="s">
        <v>304</v>
      </c>
      <c r="G34" s="180" t="s">
        <v>304</v>
      </c>
      <c r="H34" s="181" t="s">
        <v>304</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275">
        <v>0</v>
      </c>
      <c r="D35" s="276">
        <v>0</v>
      </c>
      <c r="E35" s="277">
        <v>0</v>
      </c>
      <c r="F35" s="179" t="s">
        <v>304</v>
      </c>
      <c r="G35" s="180" t="s">
        <v>304</v>
      </c>
      <c r="H35" s="181" t="s">
        <v>304</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275">
        <v>696.4932</v>
      </c>
      <c r="D36" s="276">
        <v>1411.7116274300001</v>
      </c>
      <c r="E36" s="277">
        <v>1325.3735505699999</v>
      </c>
      <c r="F36" s="179">
        <v>0</v>
      </c>
      <c r="G36" s="180">
        <v>0</v>
      </c>
      <c r="H36" s="181">
        <v>0</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275">
        <v>0</v>
      </c>
      <c r="D37" s="276">
        <v>0</v>
      </c>
      <c r="E37" s="277">
        <v>0</v>
      </c>
      <c r="F37" s="179" t="s">
        <v>304</v>
      </c>
      <c r="G37" s="180" t="s">
        <v>304</v>
      </c>
      <c r="H37" s="181" t="s">
        <v>304</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275">
        <v>0</v>
      </c>
      <c r="D38" s="276">
        <v>0</v>
      </c>
      <c r="E38" s="277">
        <v>0</v>
      </c>
      <c r="F38" s="179" t="s">
        <v>304</v>
      </c>
      <c r="G38" s="180" t="s">
        <v>304</v>
      </c>
      <c r="H38" s="181" t="s">
        <v>304</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275">
        <v>0</v>
      </c>
      <c r="D39" s="276">
        <v>0</v>
      </c>
      <c r="E39" s="277">
        <v>0</v>
      </c>
      <c r="F39" s="179" t="s">
        <v>304</v>
      </c>
      <c r="G39" s="180" t="s">
        <v>304</v>
      </c>
      <c r="H39" s="181" t="s">
        <v>304</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275">
        <v>0</v>
      </c>
      <c r="D40" s="276">
        <v>0</v>
      </c>
      <c r="E40" s="277">
        <v>0</v>
      </c>
      <c r="F40" s="278" t="s">
        <v>304</v>
      </c>
      <c r="G40" s="279" t="s">
        <v>304</v>
      </c>
      <c r="H40" s="280" t="s">
        <v>304</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275">
        <v>0</v>
      </c>
      <c r="D41" s="276">
        <v>0</v>
      </c>
      <c r="E41" s="277">
        <v>0</v>
      </c>
      <c r="F41" s="179" t="s">
        <v>304</v>
      </c>
      <c r="G41" s="180" t="s">
        <v>304</v>
      </c>
      <c r="H41" s="181" t="s">
        <v>304</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275">
        <v>0</v>
      </c>
      <c r="D42" s="276">
        <v>0</v>
      </c>
      <c r="E42" s="277">
        <v>0</v>
      </c>
      <c r="F42" s="179" t="s">
        <v>304</v>
      </c>
      <c r="G42" s="180" t="s">
        <v>304</v>
      </c>
      <c r="H42" s="181" t="s">
        <v>304</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275">
        <v>0</v>
      </c>
      <c r="D43" s="276">
        <v>0</v>
      </c>
      <c r="E43" s="277">
        <v>0</v>
      </c>
      <c r="F43" s="179" t="s">
        <v>304</v>
      </c>
      <c r="G43" s="180" t="s">
        <v>304</v>
      </c>
      <c r="H43" s="181" t="s">
        <v>304</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275">
        <v>0</v>
      </c>
      <c r="D44" s="276">
        <v>0</v>
      </c>
      <c r="E44" s="277">
        <v>0</v>
      </c>
      <c r="F44" s="179" t="s">
        <v>304</v>
      </c>
      <c r="G44" s="180" t="s">
        <v>304</v>
      </c>
      <c r="H44" s="181" t="s">
        <v>304</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275">
        <v>0</v>
      </c>
      <c r="D45" s="276">
        <v>0</v>
      </c>
      <c r="E45" s="277">
        <v>0</v>
      </c>
      <c r="F45" s="179" t="s">
        <v>304</v>
      </c>
      <c r="G45" s="180" t="s">
        <v>304</v>
      </c>
      <c r="H45" s="181" t="s">
        <v>304</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275">
        <v>0</v>
      </c>
      <c r="D46" s="276">
        <v>0</v>
      </c>
      <c r="E46" s="277">
        <v>0</v>
      </c>
      <c r="F46" s="179" t="s">
        <v>304</v>
      </c>
      <c r="G46" s="180" t="s">
        <v>304</v>
      </c>
      <c r="H46" s="181" t="s">
        <v>304</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275">
        <v>0</v>
      </c>
      <c r="D47" s="276">
        <v>0</v>
      </c>
      <c r="E47" s="277">
        <v>0</v>
      </c>
      <c r="F47" s="179" t="s">
        <v>304</v>
      </c>
      <c r="G47" s="180" t="s">
        <v>304</v>
      </c>
      <c r="H47" s="181" t="s">
        <v>304</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275">
        <v>0</v>
      </c>
      <c r="D48" s="276">
        <v>0</v>
      </c>
      <c r="E48" s="277">
        <v>0</v>
      </c>
      <c r="F48" s="179" t="s">
        <v>304</v>
      </c>
      <c r="G48" s="180" t="s">
        <v>304</v>
      </c>
      <c r="H48" s="181" t="s">
        <v>304</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42</v>
      </c>
      <c r="C49" s="275">
        <v>0</v>
      </c>
      <c r="D49" s="276">
        <v>0</v>
      </c>
      <c r="E49" s="277">
        <v>0</v>
      </c>
      <c r="F49" s="179" t="s">
        <v>304</v>
      </c>
      <c r="G49" s="180" t="s">
        <v>304</v>
      </c>
      <c r="H49" s="181" t="s">
        <v>304</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275">
        <v>0</v>
      </c>
      <c r="D50" s="276">
        <v>0</v>
      </c>
      <c r="E50" s="277">
        <v>0</v>
      </c>
      <c r="F50" s="278" t="s">
        <v>304</v>
      </c>
      <c r="G50" s="279" t="s">
        <v>304</v>
      </c>
      <c r="H50" s="280" t="s">
        <v>304</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234</v>
      </c>
      <c r="C51" s="275">
        <v>0</v>
      </c>
      <c r="D51" s="276">
        <v>0</v>
      </c>
      <c r="E51" s="277">
        <v>0</v>
      </c>
      <c r="F51" s="179" t="s">
        <v>304</v>
      </c>
      <c r="G51" s="180" t="s">
        <v>304</v>
      </c>
      <c r="H51" s="181" t="s">
        <v>304</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275">
        <v>0</v>
      </c>
      <c r="D52" s="276">
        <v>0</v>
      </c>
      <c r="E52" s="277">
        <v>0</v>
      </c>
      <c r="F52" s="179" t="s">
        <v>304</v>
      </c>
      <c r="G52" s="180" t="s">
        <v>304</v>
      </c>
      <c r="H52" s="181" t="s">
        <v>304</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275">
        <v>0</v>
      </c>
      <c r="D53" s="276">
        <v>0</v>
      </c>
      <c r="E53" s="277">
        <v>0</v>
      </c>
      <c r="F53" s="179" t="s">
        <v>304</v>
      </c>
      <c r="G53" s="180" t="s">
        <v>304</v>
      </c>
      <c r="H53" s="181" t="s">
        <v>304</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187</v>
      </c>
      <c r="C54" s="275">
        <v>0</v>
      </c>
      <c r="D54" s="276">
        <v>0</v>
      </c>
      <c r="E54" s="277">
        <v>0</v>
      </c>
      <c r="F54" s="179" t="s">
        <v>304</v>
      </c>
      <c r="G54" s="279" t="s">
        <v>304</v>
      </c>
      <c r="H54" s="280" t="s">
        <v>304</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55</v>
      </c>
      <c r="C55" s="275">
        <v>0</v>
      </c>
      <c r="D55" s="276">
        <v>0</v>
      </c>
      <c r="E55" s="277">
        <v>0</v>
      </c>
      <c r="F55" s="179" t="s">
        <v>304</v>
      </c>
      <c r="G55" s="279" t="s">
        <v>304</v>
      </c>
      <c r="H55" s="280" t="s">
        <v>304</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54</v>
      </c>
      <c r="C56" s="275">
        <v>0</v>
      </c>
      <c r="D56" s="276">
        <v>0</v>
      </c>
      <c r="E56" s="277">
        <v>0</v>
      </c>
      <c r="F56" s="179" t="s">
        <v>304</v>
      </c>
      <c r="G56" s="279" t="s">
        <v>304</v>
      </c>
      <c r="H56" s="280" t="s">
        <v>304</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237</v>
      </c>
      <c r="C57" s="275">
        <v>0</v>
      </c>
      <c r="D57" s="276">
        <v>0</v>
      </c>
      <c r="E57" s="277">
        <v>0</v>
      </c>
      <c r="F57" s="179" t="s">
        <v>304</v>
      </c>
      <c r="G57" s="279" t="s">
        <v>304</v>
      </c>
      <c r="H57" s="280" t="s">
        <v>304</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69</v>
      </c>
      <c r="C58" s="275">
        <v>0</v>
      </c>
      <c r="D58" s="276">
        <v>0</v>
      </c>
      <c r="E58" s="277">
        <v>0</v>
      </c>
      <c r="F58" s="179" t="s">
        <v>304</v>
      </c>
      <c r="G58" s="279" t="s">
        <v>304</v>
      </c>
      <c r="H58" s="280" t="s">
        <v>304</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56</v>
      </c>
      <c r="C59" s="275">
        <v>0</v>
      </c>
      <c r="D59" s="276">
        <v>0</v>
      </c>
      <c r="E59" s="277">
        <v>0</v>
      </c>
      <c r="F59" s="179" t="s">
        <v>304</v>
      </c>
      <c r="G59" s="279" t="s">
        <v>304</v>
      </c>
      <c r="H59" s="280" t="s">
        <v>304</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7.399999999999999">
      <c r="A60" s="85"/>
      <c r="B60" s="147"/>
      <c r="C60" s="244"/>
      <c r="D60" s="281"/>
      <c r="E60" s="282"/>
      <c r="F60" s="188"/>
      <c r="G60" s="189"/>
      <c r="H60" s="190"/>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83"/>
      <c r="D61" s="284"/>
      <c r="E61" s="284"/>
      <c r="F61" s="284"/>
      <c r="G61" s="284"/>
      <c r="H61" s="284"/>
    </row>
    <row r="62" spans="1:102" ht="27.75" customHeight="1">
      <c r="B62" s="85"/>
      <c r="C62" s="116"/>
      <c r="D62" s="116"/>
      <c r="E62" s="116"/>
      <c r="F62" s="116"/>
      <c r="G62" s="116"/>
      <c r="H62" s="116"/>
    </row>
    <row r="63" spans="1:102" ht="20.100000000000001" customHeight="1">
      <c r="B63" s="117"/>
      <c r="C63" s="116"/>
      <c r="D63" s="116"/>
      <c r="E63" s="116"/>
      <c r="F63" s="116"/>
      <c r="G63" s="285"/>
      <c r="H63" s="285"/>
    </row>
    <row r="64" spans="1:102" ht="20.100000000000001" customHeight="1">
      <c r="B64" s="63"/>
      <c r="C64" s="63"/>
      <c r="D64" s="63"/>
      <c r="E64" s="63"/>
      <c r="F64" s="63"/>
      <c r="G64" s="63"/>
      <c r="H64" s="63"/>
    </row>
    <row r="65" spans="2:8" ht="20.100000000000001" customHeight="1">
      <c r="B65" s="63"/>
      <c r="C65" s="63"/>
      <c r="D65" s="63"/>
      <c r="E65" s="63"/>
      <c r="F65" s="63"/>
      <c r="G65" s="63"/>
      <c r="H65" s="63"/>
    </row>
    <row r="66" spans="2:8" ht="20.100000000000001" customHeight="1">
      <c r="B66" s="84"/>
      <c r="C66" s="194"/>
      <c r="D66" s="194"/>
      <c r="E66" s="194"/>
      <c r="F66" s="194"/>
      <c r="G66" s="194"/>
      <c r="H66" s="194"/>
    </row>
    <row r="67" spans="2:8" ht="20.100000000000001" customHeight="1"/>
    <row r="68" spans="2:8" ht="13.65"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ht="13.65" hidden="1" customHeight="1"/>
    <row r="78" spans="2:8"/>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8" width="16.6640625" style="44" customWidth="1"/>
    <col min="9" max="9" width="5.6640625" style="44" customWidth="1"/>
    <col min="10" max="14" width="16.6640625" style="44" hidden="1" customWidth="1"/>
    <col min="15" max="102" width="11.44140625" style="44" hidden="1" customWidth="1"/>
    <col min="103" max="16384" width="11.44140625" style="52" hidden="1"/>
  </cols>
  <sheetData>
    <row r="1" spans="1:102" ht="89.1" customHeight="1"/>
    <row r="2" spans="1:102" s="230" customFormat="1" ht="20.100000000000001" customHeight="1">
      <c r="A2" s="72"/>
      <c r="B2" s="87" t="s">
        <v>16</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232"/>
      <c r="D4" s="232"/>
      <c r="E4" s="232"/>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691" t="s">
        <v>196</v>
      </c>
      <c r="D5" s="692"/>
      <c r="E5" s="693"/>
      <c r="F5" s="167"/>
      <c r="G5" s="286" t="s">
        <v>197</v>
      </c>
      <c r="H5" s="268"/>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168"/>
      <c r="C6" s="134">
        <v>45505</v>
      </c>
      <c r="D6" s="135">
        <v>45839</v>
      </c>
      <c r="E6" s="136">
        <v>45870</v>
      </c>
      <c r="F6" s="134">
        <f>C6</f>
        <v>45505</v>
      </c>
      <c r="G6" s="135">
        <f t="shared" ref="G6:H6" si="0">D6</f>
        <v>45839</v>
      </c>
      <c r="H6" s="136">
        <f t="shared" si="0"/>
        <v>45870</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303</v>
      </c>
      <c r="C7" s="287">
        <v>335948.99259962986</v>
      </c>
      <c r="D7" s="288">
        <v>263663.94005974004</v>
      </c>
      <c r="E7" s="289">
        <v>232336.14664819994</v>
      </c>
      <c r="F7" s="255">
        <v>2.6043126167153135E-7</v>
      </c>
      <c r="G7" s="239">
        <v>3.8533900379767678E-9</v>
      </c>
      <c r="H7" s="240">
        <v>4.3729743075162492E-9</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275">
        <v>104925.64517169</v>
      </c>
      <c r="D8" s="276">
        <v>100443.07190910001</v>
      </c>
      <c r="E8" s="277">
        <v>90625.664157149979</v>
      </c>
      <c r="F8" s="179">
        <v>8.2416095567961287E-7</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275">
        <v>36505.20687876</v>
      </c>
      <c r="D9" s="276">
        <v>23096.887214000002</v>
      </c>
      <c r="E9" s="277">
        <v>19660.291139999994</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275">
        <v>59052.387601139984</v>
      </c>
      <c r="D10" s="276">
        <v>48762.188808350009</v>
      </c>
      <c r="E10" s="277">
        <v>43469.337670190012</v>
      </c>
      <c r="F10" s="179">
        <v>0</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275">
        <v>14354.284082539994</v>
      </c>
      <c r="D11" s="276">
        <v>3841.065021569997</v>
      </c>
      <c r="E11" s="277">
        <v>368.16426642000079</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275">
        <v>12326.176044000002</v>
      </c>
      <c r="D12" s="276">
        <v>6370.2971740000003</v>
      </c>
      <c r="E12" s="277">
        <v>6426.6782700000003</v>
      </c>
      <c r="F12" s="179">
        <v>8.2426212020114466E-8</v>
      </c>
      <c r="G12" s="180">
        <v>1.5949020465587466E-7</v>
      </c>
      <c r="H12" s="181">
        <v>1.5809100087407983E-7</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275">
        <v>21831.593541000002</v>
      </c>
      <c r="D13" s="276">
        <v>6774.0059499999998</v>
      </c>
      <c r="E13" s="277">
        <v>4894.5800519999993</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275">
        <v>31309.635245000001</v>
      </c>
      <c r="D14" s="276">
        <v>24548.262697999999</v>
      </c>
      <c r="E14" s="277">
        <v>21994.368198</v>
      </c>
      <c r="F14" s="179">
        <v>0</v>
      </c>
      <c r="G14" s="180">
        <v>0</v>
      </c>
      <c r="H14" s="181">
        <v>0</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230</v>
      </c>
      <c r="C15" s="275">
        <v>0</v>
      </c>
      <c r="D15" s="276">
        <v>4964.2834193299996</v>
      </c>
      <c r="E15" s="277">
        <v>3124.7296116500002</v>
      </c>
      <c r="F15" s="179" t="s">
        <v>306</v>
      </c>
      <c r="G15" s="180">
        <v>0</v>
      </c>
      <c r="H15" s="181">
        <v>0</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275">
        <v>8531.2607262799993</v>
      </c>
      <c r="D16" s="276">
        <v>6465.50039148</v>
      </c>
      <c r="E16" s="277">
        <v>6485.2550880200006</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275">
        <v>1387.4174164999999</v>
      </c>
      <c r="D17" s="276">
        <v>1323.5287670599996</v>
      </c>
      <c r="E17" s="277">
        <v>1334.61954595</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275">
        <v>1247.9164310000001</v>
      </c>
      <c r="D18" s="276">
        <v>375.08299699999998</v>
      </c>
      <c r="E18" s="277">
        <v>369.55869900000005</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275">
        <v>5198.9278713900003</v>
      </c>
      <c r="D19" s="276">
        <v>5032.4838681499996</v>
      </c>
      <c r="E19" s="277">
        <v>4277.1610756299997</v>
      </c>
      <c r="F19" s="179">
        <v>0</v>
      </c>
      <c r="G19" s="180">
        <v>0</v>
      </c>
      <c r="H19" s="181">
        <v>0</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275">
        <v>0</v>
      </c>
      <c r="D20" s="276">
        <v>0</v>
      </c>
      <c r="E20" s="277">
        <v>0</v>
      </c>
      <c r="F20" s="179" t="s">
        <v>306</v>
      </c>
      <c r="G20" s="180" t="s">
        <v>306</v>
      </c>
      <c r="H20" s="181" t="s">
        <v>306</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275">
        <v>0</v>
      </c>
      <c r="D21" s="276">
        <v>0</v>
      </c>
      <c r="E21" s="277">
        <v>0</v>
      </c>
      <c r="F21" s="179" t="s">
        <v>306</v>
      </c>
      <c r="G21" s="180" t="s">
        <v>306</v>
      </c>
      <c r="H21" s="181" t="s">
        <v>306</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275">
        <v>0</v>
      </c>
      <c r="D22" s="276">
        <v>0</v>
      </c>
      <c r="E22" s="277">
        <v>0</v>
      </c>
      <c r="F22" s="179" t="s">
        <v>306</v>
      </c>
      <c r="G22" s="180" t="s">
        <v>306</v>
      </c>
      <c r="H22" s="181" t="s">
        <v>306</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275">
        <v>0</v>
      </c>
      <c r="D23" s="276">
        <v>0</v>
      </c>
      <c r="E23" s="277">
        <v>0</v>
      </c>
      <c r="F23" s="179" t="s">
        <v>306</v>
      </c>
      <c r="G23" s="180" t="s">
        <v>306</v>
      </c>
      <c r="H23" s="181" t="s">
        <v>306</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275">
        <v>0</v>
      </c>
      <c r="D24" s="276">
        <v>0</v>
      </c>
      <c r="E24" s="277">
        <v>0</v>
      </c>
      <c r="F24" s="179" t="s">
        <v>306</v>
      </c>
      <c r="G24" s="180" t="s">
        <v>306</v>
      </c>
      <c r="H24" s="181" t="s">
        <v>306</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275">
        <v>19929.879431000001</v>
      </c>
      <c r="D25" s="276">
        <v>14275.667608000002</v>
      </c>
      <c r="E25" s="277">
        <v>13498.803986000001</v>
      </c>
      <c r="F25" s="179">
        <v>0</v>
      </c>
      <c r="G25" s="180">
        <v>0</v>
      </c>
      <c r="H25" s="181">
        <v>0</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275">
        <v>3475.6496379999999</v>
      </c>
      <c r="D26" s="276">
        <v>3314.6055930000002</v>
      </c>
      <c r="E26" s="277">
        <v>3345.1091540000002</v>
      </c>
      <c r="F26" s="179">
        <v>0</v>
      </c>
      <c r="G26" s="180">
        <v>0</v>
      </c>
      <c r="H26" s="181">
        <v>0</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275">
        <v>0</v>
      </c>
      <c r="D27" s="276">
        <v>0</v>
      </c>
      <c r="E27" s="277">
        <v>0</v>
      </c>
      <c r="F27" s="179" t="s">
        <v>306</v>
      </c>
      <c r="G27" s="180" t="s">
        <v>306</v>
      </c>
      <c r="H27" s="181" t="s">
        <v>306</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275">
        <v>0</v>
      </c>
      <c r="D28" s="276">
        <v>0</v>
      </c>
      <c r="E28" s="277">
        <v>0</v>
      </c>
      <c r="F28" s="179" t="s">
        <v>306</v>
      </c>
      <c r="G28" s="180" t="s">
        <v>306</v>
      </c>
      <c r="H28" s="181" t="s">
        <v>306</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275">
        <v>1294.6910170000001</v>
      </c>
      <c r="D29" s="276">
        <v>544.19448399999999</v>
      </c>
      <c r="E29" s="277">
        <v>540.49320699999998</v>
      </c>
      <c r="F29" s="179">
        <v>0</v>
      </c>
      <c r="G29" s="180">
        <v>0</v>
      </c>
      <c r="H29" s="181">
        <v>0</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275">
        <v>2542.3244679999998</v>
      </c>
      <c r="D30" s="276">
        <v>2130.304729</v>
      </c>
      <c r="E30" s="277">
        <v>1565.2935640000001</v>
      </c>
      <c r="F30" s="179">
        <v>0</v>
      </c>
      <c r="G30" s="180">
        <v>0</v>
      </c>
      <c r="H30" s="181">
        <v>0</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275">
        <v>0</v>
      </c>
      <c r="D31" s="276">
        <v>0</v>
      </c>
      <c r="E31" s="277">
        <v>0</v>
      </c>
      <c r="F31" s="179" t="s">
        <v>306</v>
      </c>
      <c r="G31" s="180" t="s">
        <v>306</v>
      </c>
      <c r="H31" s="181" t="s">
        <v>306</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275">
        <v>179.49244499999986</v>
      </c>
      <c r="D32" s="276">
        <v>3503.5334889999995</v>
      </c>
      <c r="E32" s="277">
        <v>3838.7574850000001</v>
      </c>
      <c r="F32" s="179">
        <v>0</v>
      </c>
      <c r="G32" s="180">
        <v>0</v>
      </c>
      <c r="H32" s="181">
        <v>0</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275">
        <v>0</v>
      </c>
      <c r="D33" s="276">
        <v>0</v>
      </c>
      <c r="E33" s="277">
        <v>0</v>
      </c>
      <c r="F33" s="179" t="s">
        <v>306</v>
      </c>
      <c r="G33" s="180" t="s">
        <v>306</v>
      </c>
      <c r="H33" s="181" t="s">
        <v>306</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275">
        <v>0</v>
      </c>
      <c r="D34" s="276">
        <v>0</v>
      </c>
      <c r="E34" s="277">
        <v>0</v>
      </c>
      <c r="F34" s="179" t="s">
        <v>306</v>
      </c>
      <c r="G34" s="180" t="s">
        <v>306</v>
      </c>
      <c r="H34" s="181" t="s">
        <v>306</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275">
        <v>0</v>
      </c>
      <c r="D35" s="276">
        <v>0</v>
      </c>
      <c r="E35" s="277">
        <v>0</v>
      </c>
      <c r="F35" s="179" t="s">
        <v>306</v>
      </c>
      <c r="G35" s="180" t="s">
        <v>306</v>
      </c>
      <c r="H35" s="181" t="s">
        <v>306</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275">
        <v>591.70966497999996</v>
      </c>
      <c r="D36" s="276">
        <v>899.06466048999982</v>
      </c>
      <c r="E36" s="277">
        <v>751.66798828000015</v>
      </c>
      <c r="F36" s="179">
        <v>0</v>
      </c>
      <c r="G36" s="180">
        <v>0</v>
      </c>
      <c r="H36" s="181">
        <v>0</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275">
        <v>3374.0158350000002</v>
      </c>
      <c r="D37" s="276">
        <v>0</v>
      </c>
      <c r="E37" s="277">
        <v>0</v>
      </c>
      <c r="F37" s="179">
        <v>0</v>
      </c>
      <c r="G37" s="180" t="s">
        <v>306</v>
      </c>
      <c r="H37" s="181" t="s">
        <v>306</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275">
        <v>0</v>
      </c>
      <c r="D38" s="276">
        <v>0</v>
      </c>
      <c r="E38" s="277">
        <v>0</v>
      </c>
      <c r="F38" s="179" t="s">
        <v>306</v>
      </c>
      <c r="G38" s="180" t="s">
        <v>306</v>
      </c>
      <c r="H38" s="181" t="s">
        <v>306</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275">
        <v>1882.293987</v>
      </c>
      <c r="D39" s="276">
        <v>883.45699000000002</v>
      </c>
      <c r="E39" s="277">
        <v>477.34242999999998</v>
      </c>
      <c r="F39" s="179">
        <v>0</v>
      </c>
      <c r="G39" s="180">
        <v>0</v>
      </c>
      <c r="H39" s="181">
        <v>0</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275">
        <v>0</v>
      </c>
      <c r="D40" s="276">
        <v>0</v>
      </c>
      <c r="E40" s="277">
        <v>0</v>
      </c>
      <c r="F40" s="179" t="s">
        <v>306</v>
      </c>
      <c r="G40" s="180" t="s">
        <v>306</v>
      </c>
      <c r="H40" s="181" t="s">
        <v>306</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275">
        <v>0</v>
      </c>
      <c r="D41" s="276">
        <v>0</v>
      </c>
      <c r="E41" s="277">
        <v>0</v>
      </c>
      <c r="F41" s="179" t="s">
        <v>306</v>
      </c>
      <c r="G41" s="180" t="s">
        <v>306</v>
      </c>
      <c r="H41" s="181" t="s">
        <v>306</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275">
        <v>0</v>
      </c>
      <c r="D42" s="276">
        <v>0</v>
      </c>
      <c r="E42" s="277">
        <v>0</v>
      </c>
      <c r="F42" s="179" t="s">
        <v>306</v>
      </c>
      <c r="G42" s="180" t="s">
        <v>306</v>
      </c>
      <c r="H42" s="181" t="s">
        <v>306</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275">
        <v>0</v>
      </c>
      <c r="D43" s="276">
        <v>0</v>
      </c>
      <c r="E43" s="277">
        <v>0</v>
      </c>
      <c r="F43" s="179" t="s">
        <v>306</v>
      </c>
      <c r="G43" s="180" t="s">
        <v>306</v>
      </c>
      <c r="H43" s="181" t="s">
        <v>306</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275">
        <v>3149.90691844</v>
      </c>
      <c r="D44" s="276">
        <v>3563.4308220200001</v>
      </c>
      <c r="E44" s="277">
        <v>3550.26122209</v>
      </c>
      <c r="F44" s="179">
        <v>0</v>
      </c>
      <c r="G44" s="180">
        <v>0</v>
      </c>
      <c r="H44" s="181">
        <v>0</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275">
        <v>990.703755</v>
      </c>
      <c r="D45" s="276">
        <v>1418.3400019999999</v>
      </c>
      <c r="E45" s="277">
        <v>1402.106491</v>
      </c>
      <c r="F45" s="179">
        <v>0</v>
      </c>
      <c r="G45" s="180">
        <v>0</v>
      </c>
      <c r="H45" s="181">
        <v>0</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275">
        <v>0</v>
      </c>
      <c r="D46" s="276">
        <v>0</v>
      </c>
      <c r="E46" s="277">
        <v>0</v>
      </c>
      <c r="F46" s="179" t="s">
        <v>306</v>
      </c>
      <c r="G46" s="180" t="s">
        <v>306</v>
      </c>
      <c r="H46" s="181" t="s">
        <v>306</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275">
        <v>0</v>
      </c>
      <c r="D47" s="276">
        <v>0</v>
      </c>
      <c r="E47" s="277">
        <v>0</v>
      </c>
      <c r="F47" s="179" t="s">
        <v>306</v>
      </c>
      <c r="G47" s="180" t="s">
        <v>306</v>
      </c>
      <c r="H47" s="181" t="s">
        <v>306</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275">
        <v>0</v>
      </c>
      <c r="D48" s="276">
        <v>0</v>
      </c>
      <c r="E48" s="277">
        <v>0</v>
      </c>
      <c r="F48" s="179" t="s">
        <v>306</v>
      </c>
      <c r="G48" s="180" t="s">
        <v>306</v>
      </c>
      <c r="H48" s="181" t="s">
        <v>306</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42</v>
      </c>
      <c r="C49" s="275">
        <v>1867.87443091</v>
      </c>
      <c r="D49" s="276">
        <v>1134.68346419</v>
      </c>
      <c r="E49" s="277">
        <v>335.90334681999997</v>
      </c>
      <c r="F49" s="179">
        <v>0</v>
      </c>
      <c r="G49" s="180">
        <v>0</v>
      </c>
      <c r="H49" s="181">
        <v>0</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275">
        <v>0</v>
      </c>
      <c r="D50" s="276">
        <v>0</v>
      </c>
      <c r="E50" s="277">
        <v>0</v>
      </c>
      <c r="F50" s="278" t="s">
        <v>306</v>
      </c>
      <c r="G50" s="180" t="s">
        <v>306</v>
      </c>
      <c r="H50" s="181" t="s">
        <v>306</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234</v>
      </c>
      <c r="C51" s="275">
        <v>0</v>
      </c>
      <c r="D51" s="276">
        <v>0</v>
      </c>
      <c r="E51" s="277">
        <v>0</v>
      </c>
      <c r="F51" s="179" t="s">
        <v>306</v>
      </c>
      <c r="G51" s="180" t="s">
        <v>306</v>
      </c>
      <c r="H51" s="181" t="s">
        <v>306</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275">
        <v>0</v>
      </c>
      <c r="D52" s="276">
        <v>0</v>
      </c>
      <c r="E52" s="277">
        <v>0</v>
      </c>
      <c r="F52" s="179" t="s">
        <v>306</v>
      </c>
      <c r="G52" s="180" t="s">
        <v>306</v>
      </c>
      <c r="H52" s="181" t="s">
        <v>306</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275">
        <v>0</v>
      </c>
      <c r="D53" s="276">
        <v>0</v>
      </c>
      <c r="E53" s="277">
        <v>0</v>
      </c>
      <c r="F53" s="179" t="s">
        <v>306</v>
      </c>
      <c r="G53" s="180" t="s">
        <v>306</v>
      </c>
      <c r="H53" s="181" t="s">
        <v>306</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25" customHeight="1">
      <c r="A54" s="93"/>
      <c r="B54" s="104" t="s">
        <v>187</v>
      </c>
      <c r="C54" s="275">
        <v>0</v>
      </c>
      <c r="D54" s="276">
        <v>0</v>
      </c>
      <c r="E54" s="277">
        <v>0</v>
      </c>
      <c r="F54" s="278" t="s">
        <v>306</v>
      </c>
      <c r="G54" s="180" t="s">
        <v>306</v>
      </c>
      <c r="H54" s="181" t="s">
        <v>306</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25" customHeight="1">
      <c r="A55" s="93"/>
      <c r="B55" s="104" t="s">
        <v>55</v>
      </c>
      <c r="C55" s="275">
        <v>0</v>
      </c>
      <c r="D55" s="276">
        <v>0</v>
      </c>
      <c r="E55" s="277">
        <v>0</v>
      </c>
      <c r="F55" s="278" t="s">
        <v>306</v>
      </c>
      <c r="G55" s="180" t="s">
        <v>306</v>
      </c>
      <c r="H55" s="181" t="s">
        <v>306</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25" customHeight="1">
      <c r="A56" s="93"/>
      <c r="B56" s="104" t="s">
        <v>54</v>
      </c>
      <c r="C56" s="275">
        <v>0</v>
      </c>
      <c r="D56" s="276">
        <v>0</v>
      </c>
      <c r="E56" s="277">
        <v>0</v>
      </c>
      <c r="F56" s="278" t="s">
        <v>306</v>
      </c>
      <c r="G56" s="180" t="s">
        <v>306</v>
      </c>
      <c r="H56" s="181" t="s">
        <v>306</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25" customHeight="1">
      <c r="A57" s="93"/>
      <c r="B57" s="104" t="s">
        <v>237</v>
      </c>
      <c r="C57" s="275">
        <v>0</v>
      </c>
      <c r="D57" s="276">
        <v>0</v>
      </c>
      <c r="E57" s="277">
        <v>0</v>
      </c>
      <c r="F57" s="278" t="s">
        <v>306</v>
      </c>
      <c r="G57" s="180" t="s">
        <v>306</v>
      </c>
      <c r="H57" s="181" t="s">
        <v>306</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25" customHeight="1">
      <c r="A58" s="93"/>
      <c r="B58" s="104" t="s">
        <v>69</v>
      </c>
      <c r="C58" s="275">
        <v>0</v>
      </c>
      <c r="D58" s="276">
        <v>0</v>
      </c>
      <c r="E58" s="277">
        <v>0</v>
      </c>
      <c r="F58" s="278" t="s">
        <v>306</v>
      </c>
      <c r="G58" s="180" t="s">
        <v>306</v>
      </c>
      <c r="H58" s="181" t="s">
        <v>306</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25" customHeight="1">
      <c r="A59" s="93"/>
      <c r="B59" s="104" t="s">
        <v>56</v>
      </c>
      <c r="C59" s="275">
        <v>0</v>
      </c>
      <c r="D59" s="276">
        <v>0</v>
      </c>
      <c r="E59" s="277">
        <v>0</v>
      </c>
      <c r="F59" s="278" t="s">
        <v>306</v>
      </c>
      <c r="G59" s="180" t="s">
        <v>306</v>
      </c>
      <c r="H59" s="181" t="s">
        <v>306</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3.5" customHeight="1">
      <c r="A60" s="85"/>
      <c r="B60" s="147"/>
      <c r="C60" s="290"/>
      <c r="D60" s="281"/>
      <c r="E60" s="282"/>
      <c r="F60" s="188"/>
      <c r="G60" s="189"/>
      <c r="H60" s="190"/>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49"/>
      <c r="D61" s="291"/>
      <c r="E61" s="291"/>
      <c r="F61" s="284"/>
      <c r="G61" s="284"/>
      <c r="H61" s="284"/>
    </row>
    <row r="62" spans="1:102" ht="28.5" customHeight="1">
      <c r="B62" s="85"/>
      <c r="C62" s="116"/>
      <c r="D62" s="116"/>
      <c r="E62" s="116"/>
      <c r="F62" s="116"/>
      <c r="G62" s="116"/>
      <c r="H62" s="116"/>
    </row>
    <row r="63" spans="1:102" ht="20.100000000000001" customHeight="1">
      <c r="B63" s="117"/>
      <c r="C63" s="116"/>
      <c r="D63" s="116"/>
      <c r="E63" s="116"/>
      <c r="F63" s="116"/>
      <c r="G63" s="285"/>
      <c r="H63" s="285"/>
    </row>
    <row r="64" spans="1:102" ht="20.100000000000001" customHeight="1">
      <c r="B64" s="63"/>
      <c r="C64" s="63"/>
      <c r="D64" s="63"/>
      <c r="E64" s="63"/>
      <c r="F64" s="63"/>
      <c r="G64" s="63"/>
      <c r="H64" s="63"/>
    </row>
    <row r="65" spans="2:8" ht="20.100000000000001" customHeight="1">
      <c r="B65" s="63"/>
      <c r="C65" s="63"/>
      <c r="D65" s="63"/>
      <c r="E65" s="63"/>
      <c r="F65" s="63"/>
      <c r="G65" s="63"/>
      <c r="H65" s="63"/>
    </row>
    <row r="66" spans="2:8" ht="20.100000000000001" customHeight="1">
      <c r="B66" s="84"/>
      <c r="C66" s="194"/>
      <c r="D66" s="194"/>
      <c r="E66" s="194"/>
      <c r="F66" s="194"/>
      <c r="G66" s="194"/>
      <c r="H66" s="194"/>
    </row>
    <row r="67" spans="2:8" ht="20.100000000000001" customHeight="1"/>
    <row r="68" spans="2:8" ht="13.65"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row r="77" spans="2:8"/>
    <row r="78" spans="2:8"/>
    <row r="79" spans="2:8"/>
    <row r="80" spans="2:8"/>
    <row r="81"/>
    <row r="82"/>
    <row r="83"/>
    <row r="84"/>
    <row r="85"/>
    <row r="86"/>
    <row r="87"/>
    <row r="88"/>
    <row r="89"/>
    <row r="90"/>
    <row r="92"/>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47"/>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167"/>
      <c r="C5" s="691" t="s">
        <v>205</v>
      </c>
      <c r="D5" s="692"/>
      <c r="E5" s="693"/>
      <c r="F5" s="691" t="s">
        <v>203</v>
      </c>
      <c r="G5" s="692"/>
      <c r="H5" s="693"/>
      <c r="I5" s="691" t="s">
        <v>198</v>
      </c>
      <c r="J5" s="692"/>
      <c r="K5" s="693"/>
      <c r="L5" s="691" t="s">
        <v>199</v>
      </c>
      <c r="M5" s="692"/>
      <c r="N5" s="693"/>
      <c r="O5" s="85"/>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86" customFormat="1" ht="20.100000000000001" customHeight="1">
      <c r="A6" s="93"/>
      <c r="B6" s="168"/>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row>
    <row r="7" spans="1:102" s="86" customFormat="1" ht="20.100000000000001" customHeight="1">
      <c r="A7" s="93"/>
      <c r="B7" s="293" t="s">
        <v>303</v>
      </c>
      <c r="C7" s="294">
        <v>1601868.5276776198</v>
      </c>
      <c r="D7" s="295">
        <v>1800615.74892742</v>
      </c>
      <c r="E7" s="296">
        <v>1822653.2866468702</v>
      </c>
      <c r="F7" s="297">
        <v>2.9724891213720959</v>
      </c>
      <c r="G7" s="298">
        <v>3.0176024769092495</v>
      </c>
      <c r="H7" s="299">
        <v>2.9869845370976518</v>
      </c>
      <c r="I7" s="297">
        <v>268.40312463719494</v>
      </c>
      <c r="J7" s="298">
        <v>264.3978765839779</v>
      </c>
      <c r="K7" s="299">
        <v>267.64790145622442</v>
      </c>
      <c r="L7" s="297">
        <v>7.9782536812634062</v>
      </c>
      <c r="M7" s="298">
        <v>7.9784768726935766</v>
      </c>
      <c r="N7" s="299">
        <v>7.9946014303637849</v>
      </c>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20.100000000000001" customHeight="1">
      <c r="A8" s="93"/>
      <c r="B8" s="104" t="s">
        <v>48</v>
      </c>
      <c r="C8" s="105">
        <v>475451.04454251996</v>
      </c>
      <c r="D8" s="177">
        <v>533772.29112107004</v>
      </c>
      <c r="E8" s="178">
        <v>541506.77467348997</v>
      </c>
      <c r="F8" s="179">
        <v>2.7003564102451478</v>
      </c>
      <c r="G8" s="180">
        <v>2.703889473648708</v>
      </c>
      <c r="H8" s="181">
        <v>2.6941315329187279</v>
      </c>
      <c r="I8" s="179">
        <v>292.66566263467098</v>
      </c>
      <c r="J8" s="180">
        <v>297.53794463524389</v>
      </c>
      <c r="K8" s="181">
        <v>298.18759221065471</v>
      </c>
      <c r="L8" s="179">
        <v>7.9030159815417749</v>
      </c>
      <c r="M8" s="180">
        <v>8.0450971651030798</v>
      </c>
      <c r="N8" s="181">
        <v>8.0335659489983566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194633.30259900002</v>
      </c>
      <c r="D9" s="177">
        <v>211070.478309</v>
      </c>
      <c r="E9" s="178">
        <v>212286.10583700001</v>
      </c>
      <c r="F9" s="179">
        <v>3.162400090225681</v>
      </c>
      <c r="G9" s="180">
        <v>3.1676703717949124</v>
      </c>
      <c r="H9" s="181">
        <v>2.8271694288877698</v>
      </c>
      <c r="I9" s="179">
        <v>260.62166063753097</v>
      </c>
      <c r="J9" s="180">
        <v>253.27721018860916</v>
      </c>
      <c r="K9" s="181">
        <v>274.8199275486283</v>
      </c>
      <c r="L9" s="179">
        <v>8.2418996311489483</v>
      </c>
      <c r="M9" s="180">
        <v>8.0229871456532962</v>
      </c>
      <c r="N9" s="181">
        <v>7.7696249761463356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193055.74767400001</v>
      </c>
      <c r="D10" s="177">
        <v>222368.01095031999</v>
      </c>
      <c r="E10" s="178">
        <v>225836.76039369</v>
      </c>
      <c r="F10" s="179">
        <v>2.1086354859706904</v>
      </c>
      <c r="G10" s="180">
        <v>2.1571280323102147</v>
      </c>
      <c r="H10" s="181">
        <v>2.0258503416513904</v>
      </c>
      <c r="I10" s="179">
        <v>296.11689285810422</v>
      </c>
      <c r="J10" s="180">
        <v>283.65546904629866</v>
      </c>
      <c r="K10" s="181">
        <v>300.47461429657199</v>
      </c>
      <c r="L10" s="179">
        <v>6.2440258827597939</v>
      </c>
      <c r="M10" s="180">
        <v>6.1188116379787321</v>
      </c>
      <c r="N10" s="181">
        <v>6.0871660003028012</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214314.50411302</v>
      </c>
      <c r="D11" s="177">
        <v>244484.24718328001</v>
      </c>
      <c r="E11" s="178">
        <v>248744.95323387001</v>
      </c>
      <c r="F11" s="179">
        <v>2.9763079154484928</v>
      </c>
      <c r="G11" s="180">
        <v>3.2765523633000102</v>
      </c>
      <c r="H11" s="181">
        <v>3.3091709452335465</v>
      </c>
      <c r="I11" s="179">
        <v>268.61533866044311</v>
      </c>
      <c r="J11" s="180">
        <v>253.23447569064882</v>
      </c>
      <c r="K11" s="181">
        <v>250.76127131248961</v>
      </c>
      <c r="L11" s="179">
        <v>7.9948195866595437</v>
      </c>
      <c r="M11" s="180">
        <v>8.2973601979323437</v>
      </c>
      <c r="N11" s="181">
        <v>8.2981191321711716</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105928.31619800001</v>
      </c>
      <c r="D12" s="177">
        <v>99988.103394000005</v>
      </c>
      <c r="E12" s="178">
        <v>99132.472492999994</v>
      </c>
      <c r="F12" s="179">
        <v>2.7408141365838268</v>
      </c>
      <c r="G12" s="180">
        <v>3.0434318560967983</v>
      </c>
      <c r="H12" s="181">
        <v>3.1700013456457476</v>
      </c>
      <c r="I12" s="179">
        <v>359.57331531695036</v>
      </c>
      <c r="J12" s="180">
        <v>350.22196863574993</v>
      </c>
      <c r="K12" s="181">
        <v>333.48215343220585</v>
      </c>
      <c r="L12" s="179">
        <v>9.8552362575901142</v>
      </c>
      <c r="M12" s="180">
        <v>10.658766960509748</v>
      </c>
      <c r="N12" s="181">
        <v>10.571388751289341</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44907.279802000005</v>
      </c>
      <c r="D13" s="177">
        <v>54528.826250999999</v>
      </c>
      <c r="E13" s="178">
        <v>55377.446620000002</v>
      </c>
      <c r="F13" s="179">
        <v>2.405974331475496</v>
      </c>
      <c r="G13" s="180">
        <v>2.6813655739989204</v>
      </c>
      <c r="H13" s="181">
        <v>2.7042194384223484</v>
      </c>
      <c r="I13" s="179">
        <v>277.32741004072233</v>
      </c>
      <c r="J13" s="180">
        <v>259.41550457472738</v>
      </c>
      <c r="K13" s="181">
        <v>257.66244596604037</v>
      </c>
      <c r="L13" s="179">
        <v>6.6724262997255757</v>
      </c>
      <c r="M13" s="180">
        <v>6.9558780332823336</v>
      </c>
      <c r="N13" s="181">
        <v>6.9677579493281447</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82918.247004999997</v>
      </c>
      <c r="D14" s="177">
        <v>94558.223795999991</v>
      </c>
      <c r="E14" s="178">
        <v>95775.571553999995</v>
      </c>
      <c r="F14" s="179">
        <v>1.4066430950110029</v>
      </c>
      <c r="G14" s="180">
        <v>1.5888617728705206</v>
      </c>
      <c r="H14" s="181">
        <v>1.6220662782723092</v>
      </c>
      <c r="I14" s="179">
        <v>297.5666159137196</v>
      </c>
      <c r="J14" s="180">
        <v>268.14343360481649</v>
      </c>
      <c r="K14" s="181">
        <v>266.81960619172946</v>
      </c>
      <c r="L14" s="179">
        <v>4.1857002558082481</v>
      </c>
      <c r="M14" s="180">
        <v>4.2604285130093755</v>
      </c>
      <c r="N14" s="181">
        <v>4.3279908558550186</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230</v>
      </c>
      <c r="C15" s="105">
        <v>0</v>
      </c>
      <c r="D15" s="177">
        <v>0</v>
      </c>
      <c r="E15" s="178">
        <v>0</v>
      </c>
      <c r="F15" s="179" t="s">
        <v>304</v>
      </c>
      <c r="G15" s="180" t="s">
        <v>304</v>
      </c>
      <c r="H15" s="181" t="s">
        <v>304</v>
      </c>
      <c r="I15" s="179" t="s">
        <v>305</v>
      </c>
      <c r="J15" s="180" t="s">
        <v>305</v>
      </c>
      <c r="K15" s="181" t="s">
        <v>305</v>
      </c>
      <c r="L15" s="179" t="s">
        <v>305</v>
      </c>
      <c r="M15" s="180" t="s">
        <v>305</v>
      </c>
      <c r="N15" s="181" t="s">
        <v>305</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6619.7597402099991</v>
      </c>
      <c r="D16" s="177">
        <v>7462.3592981100001</v>
      </c>
      <c r="E16" s="178">
        <v>7559.2715478299997</v>
      </c>
      <c r="F16" s="179">
        <v>2.3474350456572677</v>
      </c>
      <c r="G16" s="180">
        <v>2.5645603183227879</v>
      </c>
      <c r="H16" s="181">
        <v>2.3746220892346339</v>
      </c>
      <c r="I16" s="179">
        <v>381.30041053236323</v>
      </c>
      <c r="J16" s="180">
        <v>349.53920592723387</v>
      </c>
      <c r="K16" s="181">
        <v>367.48918977920562</v>
      </c>
      <c r="L16" s="179">
        <v>8.9507794660717295</v>
      </c>
      <c r="M16" s="180">
        <v>8.9641437721904147</v>
      </c>
      <c r="N16" s="181">
        <v>8.7264794760464</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120172.91629407999</v>
      </c>
      <c r="D17" s="177">
        <v>138102.77499092999</v>
      </c>
      <c r="E17" s="178">
        <v>140020.54208236001</v>
      </c>
      <c r="F17" s="179">
        <v>4.5780759971296652</v>
      </c>
      <c r="G17" s="180">
        <v>5.2547384367595837</v>
      </c>
      <c r="H17" s="181">
        <v>5.4400519172462376</v>
      </c>
      <c r="I17" s="179">
        <v>231.31795137115242</v>
      </c>
      <c r="J17" s="180">
        <v>204.32912589563034</v>
      </c>
      <c r="K17" s="181">
        <v>209.15741631785622</v>
      </c>
      <c r="L17" s="179">
        <v>10.5899116087748</v>
      </c>
      <c r="M17" s="180">
        <v>10.736961115932568</v>
      </c>
      <c r="N17" s="181">
        <v>11.378272036462231</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12091.667449999999</v>
      </c>
      <c r="D18" s="177">
        <v>13234.52504</v>
      </c>
      <c r="E18" s="178">
        <v>13324.259619</v>
      </c>
      <c r="F18" s="179">
        <v>2.780692186502367</v>
      </c>
      <c r="G18" s="180">
        <v>2.3201300921034034</v>
      </c>
      <c r="H18" s="181">
        <v>2.6214627603166938</v>
      </c>
      <c r="I18" s="179">
        <v>271.80301775632023</v>
      </c>
      <c r="J18" s="180">
        <v>330.63617243008764</v>
      </c>
      <c r="K18" s="181">
        <v>296.60492917379736</v>
      </c>
      <c r="L18" s="179">
        <v>7.5580052774276405</v>
      </c>
      <c r="M18" s="180">
        <v>7.6711893319293605</v>
      </c>
      <c r="N18" s="181">
        <v>7.7753877635548028</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0</v>
      </c>
      <c r="D19" s="177">
        <v>0</v>
      </c>
      <c r="E19" s="178">
        <v>0</v>
      </c>
      <c r="F19" s="179" t="s">
        <v>304</v>
      </c>
      <c r="G19" s="180" t="s">
        <v>304</v>
      </c>
      <c r="H19" s="181" t="s">
        <v>304</v>
      </c>
      <c r="I19" s="179" t="s">
        <v>305</v>
      </c>
      <c r="J19" s="180" t="s">
        <v>305</v>
      </c>
      <c r="K19" s="181" t="s">
        <v>305</v>
      </c>
      <c r="L19" s="179" t="s">
        <v>305</v>
      </c>
      <c r="M19" s="180" t="s">
        <v>305</v>
      </c>
      <c r="N19" s="181" t="s">
        <v>305</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12288.70109049</v>
      </c>
      <c r="D20" s="177">
        <v>13346.973562539999</v>
      </c>
      <c r="E20" s="178">
        <v>13480.46329405</v>
      </c>
      <c r="F20" s="179">
        <v>2.6109284172295419</v>
      </c>
      <c r="G20" s="180">
        <v>2.2179997786978669</v>
      </c>
      <c r="H20" s="181">
        <v>2.2083474104439471</v>
      </c>
      <c r="I20" s="179">
        <v>324.11673917896053</v>
      </c>
      <c r="J20" s="180">
        <v>363.28692185645275</v>
      </c>
      <c r="K20" s="181">
        <v>362.81425468824585</v>
      </c>
      <c r="L20" s="179">
        <v>8.4624560482212363</v>
      </c>
      <c r="M20" s="180">
        <v>8.0577031228144147</v>
      </c>
      <c r="N20" s="181">
        <v>8.0121991981293856</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304</v>
      </c>
      <c r="G21" s="180" t="s">
        <v>304</v>
      </c>
      <c r="H21" s="181" t="s">
        <v>304</v>
      </c>
      <c r="I21" s="179" t="s">
        <v>305</v>
      </c>
      <c r="J21" s="180" t="s">
        <v>305</v>
      </c>
      <c r="K21" s="181" t="s">
        <v>305</v>
      </c>
      <c r="L21" s="179" t="s">
        <v>305</v>
      </c>
      <c r="M21" s="180" t="s">
        <v>305</v>
      </c>
      <c r="N21" s="181" t="s">
        <v>305</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105">
        <v>0</v>
      </c>
      <c r="D22" s="177">
        <v>0</v>
      </c>
      <c r="E22" s="178">
        <v>0</v>
      </c>
      <c r="F22" s="179" t="s">
        <v>304</v>
      </c>
      <c r="G22" s="180" t="s">
        <v>304</v>
      </c>
      <c r="H22" s="181" t="s">
        <v>304</v>
      </c>
      <c r="I22" s="179" t="s">
        <v>305</v>
      </c>
      <c r="J22" s="180" t="s">
        <v>305</v>
      </c>
      <c r="K22" s="181" t="s">
        <v>305</v>
      </c>
      <c r="L22" s="179" t="s">
        <v>305</v>
      </c>
      <c r="M22" s="180" t="s">
        <v>305</v>
      </c>
      <c r="N22" s="181" t="s">
        <v>305</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105">
        <v>25484.390589000002</v>
      </c>
      <c r="D23" s="177">
        <v>32652.582468999997</v>
      </c>
      <c r="E23" s="178">
        <v>33080.121934999996</v>
      </c>
      <c r="F23" s="179">
        <v>2.1223368049988096</v>
      </c>
      <c r="G23" s="180">
        <v>2.4491346458101186</v>
      </c>
      <c r="H23" s="181">
        <v>2.6903855788341735</v>
      </c>
      <c r="I23" s="179">
        <v>331.64252563092032</v>
      </c>
      <c r="J23" s="180">
        <v>301.96073990768429</v>
      </c>
      <c r="K23" s="181">
        <v>275.80714854914675</v>
      </c>
      <c r="L23" s="179">
        <v>7.0385713824926324</v>
      </c>
      <c r="M23" s="180">
        <v>7.3954250978236766</v>
      </c>
      <c r="N23" s="181">
        <v>7.4202757499599894</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105">
        <v>22815.998422489996</v>
      </c>
      <c r="D24" s="177">
        <v>22527.04278403</v>
      </c>
      <c r="E24" s="178">
        <v>31042.911084349998</v>
      </c>
      <c r="F24" s="179">
        <v>15.793700262391308</v>
      </c>
      <c r="G24" s="180">
        <v>10.436070070398412</v>
      </c>
      <c r="H24" s="181">
        <v>7.8862728093957726</v>
      </c>
      <c r="I24" s="179">
        <v>151.17992310616134</v>
      </c>
      <c r="J24" s="180">
        <v>192.21657208799022</v>
      </c>
      <c r="K24" s="181">
        <v>194.79657134876828</v>
      </c>
      <c r="L24" s="179">
        <v>23.876903912300786</v>
      </c>
      <c r="M24" s="180">
        <v>20.059856150020536</v>
      </c>
      <c r="N24" s="181">
        <v>15.362189039913149</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105">
        <v>5136.1532859999998</v>
      </c>
      <c r="D25" s="177">
        <v>6243.7787790000002</v>
      </c>
      <c r="E25" s="178">
        <v>6416.8215179999997</v>
      </c>
      <c r="F25" s="179">
        <v>1.819492289194891</v>
      </c>
      <c r="G25" s="180">
        <v>1.1835833493741403</v>
      </c>
      <c r="H25" s="181">
        <v>1.2338864152275459</v>
      </c>
      <c r="I25" s="179">
        <v>206.41345030572032</v>
      </c>
      <c r="J25" s="180">
        <v>276.64368760700728</v>
      </c>
      <c r="K25" s="181">
        <v>255.46400261320662</v>
      </c>
      <c r="L25" s="179">
        <v>3.755676812173709</v>
      </c>
      <c r="M25" s="180">
        <v>3.2743086236111512</v>
      </c>
      <c r="N25" s="181">
        <v>3.1521356240408998</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105">
        <v>285.37243699999999</v>
      </c>
      <c r="D26" s="177">
        <v>433.82470699999999</v>
      </c>
      <c r="E26" s="178">
        <v>432.43563899999998</v>
      </c>
      <c r="F26" s="179">
        <v>8.1000874657001294</v>
      </c>
      <c r="G26" s="180">
        <v>5.2994498997033848</v>
      </c>
      <c r="H26" s="181">
        <v>5.8188749332013314</v>
      </c>
      <c r="I26" s="179">
        <v>243.41113552050561</v>
      </c>
      <c r="J26" s="180">
        <v>324.20116498580734</v>
      </c>
      <c r="K26" s="181">
        <v>329.44361833810103</v>
      </c>
      <c r="L26" s="179">
        <v>19.716514878414834</v>
      </c>
      <c r="M26" s="180">
        <v>17.180878312677571</v>
      </c>
      <c r="N26" s="181">
        <v>19.169912126507224</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105">
        <v>0</v>
      </c>
      <c r="D27" s="177">
        <v>0</v>
      </c>
      <c r="E27" s="178">
        <v>0</v>
      </c>
      <c r="F27" s="179" t="s">
        <v>304</v>
      </c>
      <c r="G27" s="180" t="s">
        <v>304</v>
      </c>
      <c r="H27" s="181" t="s">
        <v>304</v>
      </c>
      <c r="I27" s="179" t="s">
        <v>305</v>
      </c>
      <c r="J27" s="180" t="s">
        <v>305</v>
      </c>
      <c r="K27" s="181" t="s">
        <v>305</v>
      </c>
      <c r="L27" s="179" t="s">
        <v>305</v>
      </c>
      <c r="M27" s="180" t="s">
        <v>305</v>
      </c>
      <c r="N27" s="181" t="s">
        <v>305</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105">
        <v>0</v>
      </c>
      <c r="D28" s="177">
        <v>0</v>
      </c>
      <c r="E28" s="178">
        <v>0</v>
      </c>
      <c r="F28" s="179" t="s">
        <v>304</v>
      </c>
      <c r="G28" s="180" t="s">
        <v>304</v>
      </c>
      <c r="H28" s="181" t="s">
        <v>304</v>
      </c>
      <c r="I28" s="179" t="s">
        <v>305</v>
      </c>
      <c r="J28" s="180" t="s">
        <v>305</v>
      </c>
      <c r="K28" s="181" t="s">
        <v>305</v>
      </c>
      <c r="L28" s="179" t="s">
        <v>305</v>
      </c>
      <c r="M28" s="180" t="s">
        <v>305</v>
      </c>
      <c r="N28" s="181" t="s">
        <v>305</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13.121385</v>
      </c>
      <c r="D29" s="177">
        <v>11.580522</v>
      </c>
      <c r="E29" s="178">
        <v>10.144499</v>
      </c>
      <c r="F29" s="179">
        <v>9.8176754969082918</v>
      </c>
      <c r="G29" s="180">
        <v>1.3422538293178838</v>
      </c>
      <c r="H29" s="181">
        <v>1.5322590105238316</v>
      </c>
      <c r="I29" s="179">
        <v>178.15061926774644</v>
      </c>
      <c r="J29" s="180">
        <v>735.94184251158015</v>
      </c>
      <c r="K29" s="181">
        <v>691.1001029336079</v>
      </c>
      <c r="L29" s="179">
        <v>17.490249695439925</v>
      </c>
      <c r="M29" s="180">
        <v>9.878207562664274</v>
      </c>
      <c r="N29" s="181">
        <v>10.589443598939683</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147.70817</v>
      </c>
      <c r="D30" s="177">
        <v>153.455366</v>
      </c>
      <c r="E30" s="178">
        <v>157.21550500000001</v>
      </c>
      <c r="F30" s="179">
        <v>0.16174866969105364</v>
      </c>
      <c r="G30" s="180">
        <v>1.0322558547740845</v>
      </c>
      <c r="H30" s="181">
        <v>1.2495001685743401</v>
      </c>
      <c r="I30" s="179">
        <v>1599.4257395904838</v>
      </c>
      <c r="J30" s="180">
        <v>333.59946516907274</v>
      </c>
      <c r="K30" s="181">
        <v>345.4547120557441</v>
      </c>
      <c r="L30" s="179">
        <v>2.5870498564839037</v>
      </c>
      <c r="M30" s="180">
        <v>3.4436000107027867</v>
      </c>
      <c r="N30" s="181">
        <v>4.3164572094845228</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3229.2466600000002</v>
      </c>
      <c r="D31" s="177">
        <v>3616.7659879999997</v>
      </c>
      <c r="E31" s="178">
        <v>3646.6492970000004</v>
      </c>
      <c r="F31" s="179">
        <v>7.1640799653254108</v>
      </c>
      <c r="G31" s="180">
        <v>6.3160070836189259</v>
      </c>
      <c r="H31" s="181">
        <v>6.0540435347490442</v>
      </c>
      <c r="I31" s="179">
        <v>145.60419729748904</v>
      </c>
      <c r="J31" s="180">
        <v>161.29538024429476</v>
      </c>
      <c r="K31" s="181">
        <v>167.33983320974755</v>
      </c>
      <c r="L31" s="179">
        <v>10.431201127262295</v>
      </c>
      <c r="M31" s="180">
        <v>10.187427641779738</v>
      </c>
      <c r="N31" s="181">
        <v>10.130826353494555</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630.82185000000004</v>
      </c>
      <c r="D32" s="177">
        <v>855.70546000000002</v>
      </c>
      <c r="E32" s="178">
        <v>866.55584799999997</v>
      </c>
      <c r="F32" s="179">
        <v>7.7425980092477769E-3</v>
      </c>
      <c r="G32" s="180">
        <v>4.8961320172013396</v>
      </c>
      <c r="H32" s="181">
        <v>4.8348261796047574</v>
      </c>
      <c r="I32" s="179">
        <v>65882.859014782371</v>
      </c>
      <c r="J32" s="180">
        <v>157.06002813745471</v>
      </c>
      <c r="K32" s="181">
        <v>160.29971881401269</v>
      </c>
      <c r="L32" s="179">
        <v>5.1010449305140586</v>
      </c>
      <c r="M32" s="180">
        <v>7.6898663238633533</v>
      </c>
      <c r="N32" s="181">
        <v>7.7502127710526976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7351.5885289999997</v>
      </c>
      <c r="D33" s="177">
        <v>8962.1390670000019</v>
      </c>
      <c r="E33" s="178">
        <v>762.24429499999997</v>
      </c>
      <c r="F33" s="179">
        <v>2.4806869193045937</v>
      </c>
      <c r="G33" s="180">
        <v>2.4724451533664196</v>
      </c>
      <c r="H33" s="181">
        <v>5.973036767694011</v>
      </c>
      <c r="I33" s="179">
        <v>134.95542671667383</v>
      </c>
      <c r="J33" s="180">
        <v>138.06547461805826</v>
      </c>
      <c r="K33" s="181">
        <v>173.21259715647554</v>
      </c>
      <c r="L33" s="179">
        <v>3.3478216174522251</v>
      </c>
      <c r="M33" s="180">
        <v>3.4135931356665248</v>
      </c>
      <c r="N33" s="181">
        <v>10.346052114433995</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48082.232452000004</v>
      </c>
      <c r="D34" s="177">
        <v>58883.972261999996</v>
      </c>
      <c r="E34" s="178">
        <v>59110.491326000003</v>
      </c>
      <c r="F34" s="179">
        <v>3.0169087561566865</v>
      </c>
      <c r="G34" s="180">
        <v>3.1850153801704471</v>
      </c>
      <c r="H34" s="181">
        <v>3.2626805051639001</v>
      </c>
      <c r="I34" s="179">
        <v>245.33827074480379</v>
      </c>
      <c r="J34" s="180">
        <v>234.38680299017466</v>
      </c>
      <c r="K34" s="181">
        <v>236.79986075107169</v>
      </c>
      <c r="L34" s="179">
        <v>7.4016317723033822</v>
      </c>
      <c r="M34" s="180">
        <v>7.4652557243268678</v>
      </c>
      <c r="N34" s="181">
        <v>7.7260228929804775</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7">
        <v>0</v>
      </c>
      <c r="E35" s="178">
        <v>0</v>
      </c>
      <c r="F35" s="179" t="s">
        <v>304</v>
      </c>
      <c r="G35" s="180" t="s">
        <v>304</v>
      </c>
      <c r="H35" s="181" t="s">
        <v>304</v>
      </c>
      <c r="I35" s="179" t="s">
        <v>305</v>
      </c>
      <c r="J35" s="180" t="s">
        <v>305</v>
      </c>
      <c r="K35" s="181" t="s">
        <v>305</v>
      </c>
      <c r="L35" s="179" t="s">
        <v>305</v>
      </c>
      <c r="M35" s="180" t="s">
        <v>305</v>
      </c>
      <c r="N35" s="181" t="s">
        <v>305</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105">
        <v>1880.43748925</v>
      </c>
      <c r="D36" s="177">
        <v>2353.7181583200004</v>
      </c>
      <c r="E36" s="178">
        <v>2384.6900126600003</v>
      </c>
      <c r="F36" s="179">
        <v>1.4921072282594623</v>
      </c>
      <c r="G36" s="180">
        <v>1.6341195794424768</v>
      </c>
      <c r="H36" s="181">
        <v>1.6293415678232959</v>
      </c>
      <c r="I36" s="179">
        <v>151.83533142999764</v>
      </c>
      <c r="J36" s="180">
        <v>149.13688512935889</v>
      </c>
      <c r="K36" s="181">
        <v>150.54594757089757</v>
      </c>
      <c r="L36" s="179">
        <v>2.2655459553187058</v>
      </c>
      <c r="M36" s="180">
        <v>2.4370750400694896</v>
      </c>
      <c r="N36" s="181">
        <v>2.4529077024460992</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105">
        <v>0</v>
      </c>
      <c r="D37" s="177">
        <v>0</v>
      </c>
      <c r="E37" s="178">
        <v>0</v>
      </c>
      <c r="F37" s="179" t="s">
        <v>304</v>
      </c>
      <c r="G37" s="180" t="s">
        <v>304</v>
      </c>
      <c r="H37" s="181" t="s">
        <v>304</v>
      </c>
      <c r="I37" s="179" t="s">
        <v>305</v>
      </c>
      <c r="J37" s="180" t="s">
        <v>305</v>
      </c>
      <c r="K37" s="181" t="s">
        <v>305</v>
      </c>
      <c r="L37" s="179" t="s">
        <v>305</v>
      </c>
      <c r="M37" s="180" t="s">
        <v>305</v>
      </c>
      <c r="N37" s="181" t="s">
        <v>305</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105">
        <v>17497.962912000003</v>
      </c>
      <c r="D38" s="177">
        <v>21620.371163</v>
      </c>
      <c r="E38" s="178">
        <v>22082.053326000001</v>
      </c>
      <c r="F38" s="179">
        <v>2.3429083205957131</v>
      </c>
      <c r="G38" s="180">
        <v>2.3013396312617225</v>
      </c>
      <c r="H38" s="181">
        <v>2.1519427608685957</v>
      </c>
      <c r="I38" s="179">
        <v>189.69310924765523</v>
      </c>
      <c r="J38" s="180">
        <v>194.77048784064786</v>
      </c>
      <c r="K38" s="181">
        <v>203.41336192835846</v>
      </c>
      <c r="L38" s="179">
        <v>4.4443356401600305</v>
      </c>
      <c r="M38" s="180">
        <v>4.4823304266786241</v>
      </c>
      <c r="N38" s="181">
        <v>4.3773391166567457</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105">
        <v>395.44952799999999</v>
      </c>
      <c r="D39" s="177">
        <v>474.95050399999997</v>
      </c>
      <c r="E39" s="178">
        <v>468.62083200000001</v>
      </c>
      <c r="F39" s="179">
        <v>0.26509097262091053</v>
      </c>
      <c r="G39" s="180">
        <v>0.49199547749085037</v>
      </c>
      <c r="H39" s="181">
        <v>1.3193005043360941</v>
      </c>
      <c r="I39" s="179">
        <v>1653.662259217534</v>
      </c>
      <c r="J39" s="180">
        <v>2566.5374122440076</v>
      </c>
      <c r="K39" s="181">
        <v>1000.5673740969901</v>
      </c>
      <c r="L39" s="179">
        <v>4.3837093668246832</v>
      </c>
      <c r="M39" s="180">
        <v>12.627247996351217</v>
      </c>
      <c r="N39" s="181">
        <v>13.200490412684001</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105">
        <v>721.48133262999988</v>
      </c>
      <c r="D40" s="177">
        <v>573.04424289999997</v>
      </c>
      <c r="E40" s="178">
        <v>559.64682599000002</v>
      </c>
      <c r="F40" s="179">
        <v>1.5484001019509512</v>
      </c>
      <c r="G40" s="180">
        <v>2.2954838344472273</v>
      </c>
      <c r="H40" s="181">
        <v>2.726169509317045</v>
      </c>
      <c r="I40" s="179">
        <v>351.01256186223577</v>
      </c>
      <c r="J40" s="180">
        <v>242.47832694921803</v>
      </c>
      <c r="K40" s="181">
        <v>224.31894442125886</v>
      </c>
      <c r="L40" s="179">
        <v>5.4350788657355045</v>
      </c>
      <c r="M40" s="180">
        <v>5.566050797157394</v>
      </c>
      <c r="N40" s="181">
        <v>6.115314666434208</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105">
        <v>12.009075999999999</v>
      </c>
      <c r="D41" s="177">
        <v>26.703181000000001</v>
      </c>
      <c r="E41" s="178">
        <v>24.838977000000003</v>
      </c>
      <c r="F41" s="179">
        <v>12.766610853324604</v>
      </c>
      <c r="G41" s="180">
        <v>3.7336563010976107</v>
      </c>
      <c r="H41" s="181">
        <v>4.4296872612748901</v>
      </c>
      <c r="I41" s="179">
        <v>95.908037820124804</v>
      </c>
      <c r="J41" s="180">
        <v>158.4775402329978</v>
      </c>
      <c r="K41" s="181">
        <v>153.8689380699071</v>
      </c>
      <c r="L41" s="179">
        <v>12.24420596555472</v>
      </c>
      <c r="M41" s="180">
        <v>5.9170066667338244</v>
      </c>
      <c r="N41" s="181">
        <v>6.8159127487416242</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105">
        <v>0</v>
      </c>
      <c r="D42" s="177">
        <v>0</v>
      </c>
      <c r="E42" s="178">
        <v>0</v>
      </c>
      <c r="F42" s="179" t="s">
        <v>304</v>
      </c>
      <c r="G42" s="180" t="s">
        <v>304</v>
      </c>
      <c r="H42" s="181" t="s">
        <v>304</v>
      </c>
      <c r="I42" s="179" t="s">
        <v>305</v>
      </c>
      <c r="J42" s="180" t="s">
        <v>305</v>
      </c>
      <c r="K42" s="181" t="s">
        <v>305</v>
      </c>
      <c r="L42" s="179" t="s">
        <v>305</v>
      </c>
      <c r="M42" s="180" t="s">
        <v>305</v>
      </c>
      <c r="N42" s="181" t="s">
        <v>305</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304</v>
      </c>
      <c r="G43" s="180" t="s">
        <v>304</v>
      </c>
      <c r="H43" s="181" t="s">
        <v>304</v>
      </c>
      <c r="I43" s="179" t="s">
        <v>305</v>
      </c>
      <c r="J43" s="180" t="s">
        <v>305</v>
      </c>
      <c r="K43" s="181" t="s">
        <v>305</v>
      </c>
      <c r="L43" s="179" t="s">
        <v>305</v>
      </c>
      <c r="M43" s="180" t="s">
        <v>305</v>
      </c>
      <c r="N43" s="181" t="s">
        <v>305</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7">
        <v>0</v>
      </c>
      <c r="E44" s="178">
        <v>0</v>
      </c>
      <c r="F44" s="179" t="s">
        <v>304</v>
      </c>
      <c r="G44" s="180" t="s">
        <v>304</v>
      </c>
      <c r="H44" s="181" t="s">
        <v>304</v>
      </c>
      <c r="I44" s="179" t="s">
        <v>305</v>
      </c>
      <c r="J44" s="180" t="s">
        <v>305</v>
      </c>
      <c r="K44" s="181" t="s">
        <v>305</v>
      </c>
      <c r="L44" s="179" t="s">
        <v>305</v>
      </c>
      <c r="M44" s="180" t="s">
        <v>305</v>
      </c>
      <c r="N44" s="181" t="s">
        <v>305</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304</v>
      </c>
      <c r="G45" s="180" t="s">
        <v>304</v>
      </c>
      <c r="H45" s="181" t="s">
        <v>304</v>
      </c>
      <c r="I45" s="179" t="s">
        <v>305</v>
      </c>
      <c r="J45" s="180" t="s">
        <v>305</v>
      </c>
      <c r="K45" s="181" t="s">
        <v>305</v>
      </c>
      <c r="L45" s="179" t="s">
        <v>305</v>
      </c>
      <c r="M45" s="180" t="s">
        <v>305</v>
      </c>
      <c r="N45" s="181" t="s">
        <v>305</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105">
        <v>0</v>
      </c>
      <c r="D46" s="177">
        <v>0</v>
      </c>
      <c r="E46" s="178">
        <v>0</v>
      </c>
      <c r="F46" s="179" t="s">
        <v>304</v>
      </c>
      <c r="G46" s="180" t="s">
        <v>304</v>
      </c>
      <c r="H46" s="181" t="s">
        <v>304</v>
      </c>
      <c r="I46" s="179" t="s">
        <v>305</v>
      </c>
      <c r="J46" s="180" t="s">
        <v>305</v>
      </c>
      <c r="K46" s="181" t="s">
        <v>305</v>
      </c>
      <c r="L46" s="179" t="s">
        <v>305</v>
      </c>
      <c r="M46" s="180" t="s">
        <v>305</v>
      </c>
      <c r="N46" s="181" t="s">
        <v>305</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105">
        <v>0</v>
      </c>
      <c r="D47" s="177">
        <v>137.80433500000001</v>
      </c>
      <c r="E47" s="178">
        <v>181.248346</v>
      </c>
      <c r="F47" s="179" t="s">
        <v>304</v>
      </c>
      <c r="G47" s="180">
        <v>0.90948807960214006</v>
      </c>
      <c r="H47" s="181">
        <v>2.3362166295299596</v>
      </c>
      <c r="I47" s="179" t="s">
        <v>305</v>
      </c>
      <c r="J47" s="180">
        <v>1416.6733157054016</v>
      </c>
      <c r="K47" s="181">
        <v>749.53558441264011</v>
      </c>
      <c r="L47" s="179" t="s">
        <v>305</v>
      </c>
      <c r="M47" s="180">
        <v>12.884474933245022</v>
      </c>
      <c r="N47" s="181">
        <v>17.510774967292665</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5018.8678600000003</v>
      </c>
      <c r="D48" s="177">
        <v>7276.9720219999999</v>
      </c>
      <c r="E48" s="178">
        <v>7404.2091300000002</v>
      </c>
      <c r="F48" s="179">
        <v>1.0018260771663352</v>
      </c>
      <c r="G48" s="180">
        <v>1.0732015838991227</v>
      </c>
      <c r="H48" s="181">
        <v>1.1170978499900908</v>
      </c>
      <c r="I48" s="179">
        <v>278.0266783070046</v>
      </c>
      <c r="J48" s="180">
        <v>210.49930753048733</v>
      </c>
      <c r="K48" s="181">
        <v>249.9195312772311</v>
      </c>
      <c r="L48" s="179">
        <v>2.7853437647589305</v>
      </c>
      <c r="M48" s="180">
        <v>2.2590819025138753</v>
      </c>
      <c r="N48" s="181">
        <v>2.7918457106032606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42</v>
      </c>
      <c r="C49" s="105">
        <v>0</v>
      </c>
      <c r="D49" s="177">
        <v>0</v>
      </c>
      <c r="E49" s="178">
        <v>0</v>
      </c>
      <c r="F49" s="179" t="s">
        <v>304</v>
      </c>
      <c r="G49" s="180" t="s">
        <v>304</v>
      </c>
      <c r="H49" s="181" t="s">
        <v>304</v>
      </c>
      <c r="I49" s="179" t="s">
        <v>305</v>
      </c>
      <c r="J49" s="180" t="s">
        <v>305</v>
      </c>
      <c r="K49" s="181" t="s">
        <v>305</v>
      </c>
      <c r="L49" s="179" t="s">
        <v>305</v>
      </c>
      <c r="M49" s="180" t="s">
        <v>305</v>
      </c>
      <c r="N49" s="181" t="s">
        <v>305</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7">
        <v>0</v>
      </c>
      <c r="E50" s="178">
        <v>0</v>
      </c>
      <c r="F50" s="179" t="s">
        <v>304</v>
      </c>
      <c r="G50" s="180" t="s">
        <v>304</v>
      </c>
      <c r="H50" s="181" t="s">
        <v>304</v>
      </c>
      <c r="I50" s="179" t="s">
        <v>305</v>
      </c>
      <c r="J50" s="180" t="s">
        <v>305</v>
      </c>
      <c r="K50" s="181" t="s">
        <v>305</v>
      </c>
      <c r="L50" s="179" t="s">
        <v>305</v>
      </c>
      <c r="M50" s="180" t="s">
        <v>305</v>
      </c>
      <c r="N50" s="181" t="s">
        <v>305</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234</v>
      </c>
      <c r="C51" s="105">
        <v>240.614508</v>
      </c>
      <c r="D51" s="177">
        <v>498.93344400000001</v>
      </c>
      <c r="E51" s="178">
        <v>563.71402</v>
      </c>
      <c r="F51" s="179">
        <v>17.30396489641431</v>
      </c>
      <c r="G51" s="180">
        <v>10.301716515118997</v>
      </c>
      <c r="H51" s="181">
        <v>10.09867219552212</v>
      </c>
      <c r="I51" s="179">
        <v>185.23632158344313</v>
      </c>
      <c r="J51" s="180">
        <v>237.09833645821732</v>
      </c>
      <c r="K51" s="181">
        <v>232.4974457482694</v>
      </c>
      <c r="L51" s="179">
        <v>32.05322806220812</v>
      </c>
      <c r="M51" s="180">
        <v>24.425198483988581</v>
      </c>
      <c r="N51" s="181">
        <v>23.479154909079607</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19.5" customHeight="1">
      <c r="A52" s="93"/>
      <c r="B52" s="104" t="s">
        <v>39</v>
      </c>
      <c r="C52" s="105">
        <v>0</v>
      </c>
      <c r="D52" s="177">
        <v>0</v>
      </c>
      <c r="E52" s="178">
        <v>0</v>
      </c>
      <c r="F52" s="179" t="s">
        <v>304</v>
      </c>
      <c r="G52" s="180" t="s">
        <v>304</v>
      </c>
      <c r="H52" s="181" t="s">
        <v>304</v>
      </c>
      <c r="I52" s="179" t="s">
        <v>305</v>
      </c>
      <c r="J52" s="180" t="s">
        <v>305</v>
      </c>
      <c r="K52" s="181" t="s">
        <v>305</v>
      </c>
      <c r="L52" s="179" t="s">
        <v>305</v>
      </c>
      <c r="M52" s="180" t="s">
        <v>305</v>
      </c>
      <c r="N52" s="181" t="s">
        <v>305</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19.5" customHeight="1">
      <c r="A53" s="93"/>
      <c r="B53" s="104" t="s">
        <v>64</v>
      </c>
      <c r="C53" s="105">
        <v>0</v>
      </c>
      <c r="D53" s="177">
        <v>0</v>
      </c>
      <c r="E53" s="178">
        <v>0</v>
      </c>
      <c r="F53" s="179" t="s">
        <v>304</v>
      </c>
      <c r="G53" s="180" t="s">
        <v>304</v>
      </c>
      <c r="H53" s="181" t="s">
        <v>304</v>
      </c>
      <c r="I53" s="179" t="s">
        <v>305</v>
      </c>
      <c r="J53" s="180" t="s">
        <v>305</v>
      </c>
      <c r="K53" s="181" t="s">
        <v>305</v>
      </c>
      <c r="L53" s="179" t="s">
        <v>305</v>
      </c>
      <c r="M53" s="180" t="s">
        <v>305</v>
      </c>
      <c r="N53" s="181" t="s">
        <v>305</v>
      </c>
      <c r="O53" s="9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187</v>
      </c>
      <c r="C54" s="105">
        <v>43.474255929999998</v>
      </c>
      <c r="D54" s="177">
        <v>13.728231920000001</v>
      </c>
      <c r="E54" s="178">
        <v>9.8025795799999997</v>
      </c>
      <c r="F54" s="179">
        <v>1.7710431231755412</v>
      </c>
      <c r="G54" s="180">
        <v>41.156656173390168</v>
      </c>
      <c r="H54" s="181">
        <v>42.710186087568594</v>
      </c>
      <c r="I54" s="179">
        <v>634.0994133862215</v>
      </c>
      <c r="J54" s="180">
        <v>98.108709485257123</v>
      </c>
      <c r="K54" s="181">
        <v>94.337196332850198</v>
      </c>
      <c r="L54" s="179">
        <v>11.230174054873125</v>
      </c>
      <c r="M54" s="180">
        <v>40.378264238997495</v>
      </c>
      <c r="N54" s="181">
        <v>40.29159210355526</v>
      </c>
      <c r="O54" s="9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7">
        <v>0</v>
      </c>
      <c r="E55" s="178">
        <v>0</v>
      </c>
      <c r="F55" s="179" t="s">
        <v>304</v>
      </c>
      <c r="G55" s="180" t="s">
        <v>304</v>
      </c>
      <c r="H55" s="181" t="s">
        <v>304</v>
      </c>
      <c r="I55" s="179" t="s">
        <v>305</v>
      </c>
      <c r="J55" s="180" t="s">
        <v>305</v>
      </c>
      <c r="K55" s="181" t="s">
        <v>305</v>
      </c>
      <c r="L55" s="179" t="s">
        <v>305</v>
      </c>
      <c r="M55" s="180" t="s">
        <v>305</v>
      </c>
      <c r="N55" s="181" t="s">
        <v>305</v>
      </c>
      <c r="O55" s="9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304</v>
      </c>
      <c r="G56" s="180" t="s">
        <v>304</v>
      </c>
      <c r="H56" s="181" t="s">
        <v>304</v>
      </c>
      <c r="I56" s="179" t="s">
        <v>305</v>
      </c>
      <c r="J56" s="180" t="s">
        <v>305</v>
      </c>
      <c r="K56" s="181" t="s">
        <v>305</v>
      </c>
      <c r="L56" s="179" t="s">
        <v>305</v>
      </c>
      <c r="M56" s="180" t="s">
        <v>305</v>
      </c>
      <c r="N56" s="181" t="s">
        <v>305</v>
      </c>
      <c r="O56" s="9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237</v>
      </c>
      <c r="C57" s="105">
        <v>0</v>
      </c>
      <c r="D57" s="177">
        <v>0</v>
      </c>
      <c r="E57" s="178">
        <v>0</v>
      </c>
      <c r="F57" s="179" t="s">
        <v>304</v>
      </c>
      <c r="G57" s="180" t="s">
        <v>304</v>
      </c>
      <c r="H57" s="181" t="s">
        <v>304</v>
      </c>
      <c r="I57" s="179" t="s">
        <v>305</v>
      </c>
      <c r="J57" s="180" t="s">
        <v>305</v>
      </c>
      <c r="K57" s="181" t="s">
        <v>305</v>
      </c>
      <c r="L57" s="179" t="s">
        <v>305</v>
      </c>
      <c r="M57" s="180" t="s">
        <v>305</v>
      </c>
      <c r="N57" s="181" t="s">
        <v>305</v>
      </c>
      <c r="O57" s="9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69</v>
      </c>
      <c r="C58" s="105">
        <v>0</v>
      </c>
      <c r="D58" s="177">
        <v>0</v>
      </c>
      <c r="E58" s="178">
        <v>0</v>
      </c>
      <c r="F58" s="179" t="s">
        <v>304</v>
      </c>
      <c r="G58" s="180" t="s">
        <v>304</v>
      </c>
      <c r="H58" s="181" t="s">
        <v>304</v>
      </c>
      <c r="I58" s="179" t="s">
        <v>305</v>
      </c>
      <c r="J58" s="180" t="s">
        <v>305</v>
      </c>
      <c r="K58" s="181" t="s">
        <v>305</v>
      </c>
      <c r="L58" s="179" t="s">
        <v>305</v>
      </c>
      <c r="M58" s="180" t="s">
        <v>305</v>
      </c>
      <c r="N58" s="181" t="s">
        <v>305</v>
      </c>
      <c r="O58" s="9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56</v>
      </c>
      <c r="C59" s="105">
        <v>500.11042700000002</v>
      </c>
      <c r="D59" s="177">
        <v>381.86234499999995</v>
      </c>
      <c r="E59" s="178">
        <v>404.25030299999997</v>
      </c>
      <c r="F59" s="179">
        <v>6.356585722616817</v>
      </c>
      <c r="G59" s="180">
        <v>9.7035951528554101</v>
      </c>
      <c r="H59" s="181">
        <v>8.4306326419747926</v>
      </c>
      <c r="I59" s="179">
        <v>141.15239194477451</v>
      </c>
      <c r="J59" s="180">
        <v>117.05369427891593</v>
      </c>
      <c r="K59" s="181">
        <v>126.121293659919</v>
      </c>
      <c r="L59" s="179">
        <v>8.9724727934936652</v>
      </c>
      <c r="M59" s="180">
        <v>11.358416604287076</v>
      </c>
      <c r="N59" s="181">
        <v>10.632822951774015</v>
      </c>
      <c r="O59" s="9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7.399999999999999">
      <c r="A60" s="85"/>
      <c r="B60" s="111"/>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116"/>
      <c r="D62" s="116"/>
      <c r="E62" s="116"/>
      <c r="F62" s="116"/>
      <c r="G62" s="116"/>
      <c r="H62" s="116"/>
    </row>
    <row r="63" spans="1:102" ht="27.75" customHeight="1">
      <c r="B63" s="117"/>
      <c r="C63" s="116"/>
      <c r="D63" s="116"/>
      <c r="E63" s="116"/>
      <c r="F63" s="116"/>
      <c r="G63" s="116"/>
      <c r="H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34.5"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0"/>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691" t="s">
        <v>206</v>
      </c>
      <c r="D5" s="692"/>
      <c r="E5" s="693"/>
      <c r="F5" s="691" t="s">
        <v>203</v>
      </c>
      <c r="G5" s="692"/>
      <c r="H5" s="693"/>
      <c r="I5" s="691" t="s">
        <v>198</v>
      </c>
      <c r="J5" s="692"/>
      <c r="K5" s="693"/>
      <c r="L5" s="691" t="s">
        <v>199</v>
      </c>
      <c r="M5" s="692"/>
      <c r="N5" s="6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300" t="s">
        <v>303</v>
      </c>
      <c r="C7" s="170">
        <v>595588.51226138999</v>
      </c>
      <c r="D7" s="260">
        <v>658350.58336296002</v>
      </c>
      <c r="E7" s="301">
        <v>666604.23361002002</v>
      </c>
      <c r="F7" s="255">
        <v>3.3972098380483926</v>
      </c>
      <c r="G7" s="302">
        <v>3.2697197778288016</v>
      </c>
      <c r="H7" s="303">
        <v>3.2312751275881229</v>
      </c>
      <c r="I7" s="255">
        <v>310.11276518037027</v>
      </c>
      <c r="J7" s="302">
        <v>325.3086241047605</v>
      </c>
      <c r="K7" s="303">
        <v>326.84424628284592</v>
      </c>
      <c r="L7" s="255">
        <v>10.535181367751449</v>
      </c>
      <c r="M7" s="302">
        <v>10.636680421336106</v>
      </c>
      <c r="N7" s="303">
        <v>10.561236836090467</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191035.04813854999</v>
      </c>
      <c r="D8" s="177">
        <v>214347.95219901999</v>
      </c>
      <c r="E8" s="178">
        <v>217244.66241352996</v>
      </c>
      <c r="F8" s="179">
        <v>2.8856787802895165</v>
      </c>
      <c r="G8" s="180">
        <v>2.6645706989012758</v>
      </c>
      <c r="H8" s="181">
        <v>2.6449773576955491</v>
      </c>
      <c r="I8" s="179">
        <v>327.67322223210999</v>
      </c>
      <c r="J8" s="180">
        <v>371.59515559483702</v>
      </c>
      <c r="K8" s="181">
        <v>376.43989138100824</v>
      </c>
      <c r="L8" s="179">
        <v>9.4555966426429094</v>
      </c>
      <c r="M8" s="180">
        <v>9.9014156345166313</v>
      </c>
      <c r="N8" s="181">
        <v>9.9567498923613851</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82132.383027999997</v>
      </c>
      <c r="D9" s="177">
        <v>82579.933550999995</v>
      </c>
      <c r="E9" s="178">
        <v>82812.448831999995</v>
      </c>
      <c r="F9" s="179">
        <v>4.0547683620292192</v>
      </c>
      <c r="G9" s="180">
        <v>4.0030478953563771</v>
      </c>
      <c r="H9" s="181">
        <v>3.7593092704161419</v>
      </c>
      <c r="I9" s="179">
        <v>294.87304414076522</v>
      </c>
      <c r="J9" s="180">
        <v>294.81869433137319</v>
      </c>
      <c r="K9" s="181">
        <v>306.96554169769854</v>
      </c>
      <c r="L9" s="179">
        <v>11.956418901972201</v>
      </c>
      <c r="M9" s="180">
        <v>11.801733538549188</v>
      </c>
      <c r="N9" s="181">
        <v>11.53978406602471</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59978.821539260003</v>
      </c>
      <c r="D10" s="177">
        <v>68957.995096279992</v>
      </c>
      <c r="E10" s="178">
        <v>70458.259551800002</v>
      </c>
      <c r="F10" s="179">
        <v>2.7336096069623257</v>
      </c>
      <c r="G10" s="180">
        <v>3.0251405507039388</v>
      </c>
      <c r="H10" s="181">
        <v>2.8072347178911681</v>
      </c>
      <c r="I10" s="179">
        <v>338.8112509867583</v>
      </c>
      <c r="J10" s="180">
        <v>319.77148507010077</v>
      </c>
      <c r="K10" s="181">
        <v>341.57204996936849</v>
      </c>
      <c r="L10" s="179">
        <v>9.2617769064432611</v>
      </c>
      <c r="M10" s="180">
        <v>9.6735368644438111</v>
      </c>
      <c r="N10" s="181">
        <v>9.5887291733526823</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134210.29974354</v>
      </c>
      <c r="D11" s="177">
        <v>153359.24093380998</v>
      </c>
      <c r="E11" s="178">
        <v>156264.06407043</v>
      </c>
      <c r="F11" s="179">
        <v>3.0374230825948345</v>
      </c>
      <c r="G11" s="180">
        <v>3.2139626313730401</v>
      </c>
      <c r="H11" s="181">
        <v>3.2361493387761753</v>
      </c>
      <c r="I11" s="179">
        <v>295.95425101472239</v>
      </c>
      <c r="J11" s="180">
        <v>285.37422643622563</v>
      </c>
      <c r="K11" s="181">
        <v>280.48967901624155</v>
      </c>
      <c r="L11" s="179">
        <v>8.9893827342418362</v>
      </c>
      <c r="M11" s="180">
        <v>9.1718209972301761</v>
      </c>
      <c r="N11" s="181">
        <v>9.0770648928195179</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43042.345507999999</v>
      </c>
      <c r="D12" s="177">
        <v>42937.521187999999</v>
      </c>
      <c r="E12" s="178">
        <v>42449.456762000002</v>
      </c>
      <c r="F12" s="179">
        <v>3.2296492014860769</v>
      </c>
      <c r="G12" s="180">
        <v>3.9009822357144315</v>
      </c>
      <c r="H12" s="181">
        <v>4.1714877434784166</v>
      </c>
      <c r="I12" s="179">
        <v>409.13967056039422</v>
      </c>
      <c r="J12" s="180">
        <v>368.07781279369181</v>
      </c>
      <c r="K12" s="181">
        <v>343.04594776478422</v>
      </c>
      <c r="L12" s="179">
        <v>13.213776103216535</v>
      </c>
      <c r="M12" s="180">
        <v>14.358650090688139</v>
      </c>
      <c r="N12" s="181">
        <v>14.310119665507345</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11578.879165999999</v>
      </c>
      <c r="D13" s="177">
        <v>13421.879297999998</v>
      </c>
      <c r="E13" s="178">
        <v>13630.178734000001</v>
      </c>
      <c r="F13" s="179">
        <v>2.7495385558115428</v>
      </c>
      <c r="G13" s="180">
        <v>2.630827108187574</v>
      </c>
      <c r="H13" s="181">
        <v>2.6924765710119263</v>
      </c>
      <c r="I13" s="179">
        <v>438.10881482799726</v>
      </c>
      <c r="J13" s="180">
        <v>481.97320072093044</v>
      </c>
      <c r="K13" s="181">
        <v>467.10596404224447</v>
      </c>
      <c r="L13" s="179">
        <v>12.045970780104783</v>
      </c>
      <c r="M13" s="180">
        <v>12.679881618765549</v>
      </c>
      <c r="N13" s="181">
        <v>12.576718643636825</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14990.242602</v>
      </c>
      <c r="D14" s="177">
        <v>16529.981248</v>
      </c>
      <c r="E14" s="178">
        <v>16697.374156999998</v>
      </c>
      <c r="F14" s="179">
        <v>1.236642981183421</v>
      </c>
      <c r="G14" s="180">
        <v>1.418799685742995</v>
      </c>
      <c r="H14" s="181">
        <v>1.4417579419161364</v>
      </c>
      <c r="I14" s="179">
        <v>844.13834303264946</v>
      </c>
      <c r="J14" s="180">
        <v>746.67907733155278</v>
      </c>
      <c r="K14" s="181">
        <v>729.06756279514775</v>
      </c>
      <c r="L14" s="179">
        <v>10.438977570591289</v>
      </c>
      <c r="M14" s="180">
        <v>10.593880402688765</v>
      </c>
      <c r="N14" s="181">
        <v>10.511389488533458</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230</v>
      </c>
      <c r="C15" s="105">
        <v>0</v>
      </c>
      <c r="D15" s="177">
        <v>0</v>
      </c>
      <c r="E15" s="178">
        <v>0</v>
      </c>
      <c r="F15" s="179" t="s">
        <v>304</v>
      </c>
      <c r="G15" s="180" t="s">
        <v>304</v>
      </c>
      <c r="H15" s="181" t="s">
        <v>304</v>
      </c>
      <c r="I15" s="179" t="s">
        <v>305</v>
      </c>
      <c r="J15" s="180" t="s">
        <v>305</v>
      </c>
      <c r="K15" s="181" t="s">
        <v>305</v>
      </c>
      <c r="L15" s="179" t="s">
        <v>305</v>
      </c>
      <c r="M15" s="180" t="s">
        <v>305</v>
      </c>
      <c r="N15" s="181" t="s">
        <v>305</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2676.5289587400002</v>
      </c>
      <c r="D16" s="177">
        <v>3029.7870971299999</v>
      </c>
      <c r="E16" s="178">
        <v>3050.0896445399999</v>
      </c>
      <c r="F16" s="179">
        <v>2.97381090871776</v>
      </c>
      <c r="G16" s="180">
        <v>2.9798900818979273</v>
      </c>
      <c r="H16" s="181">
        <v>3.1106177157723782</v>
      </c>
      <c r="I16" s="179">
        <v>398.26052867276218</v>
      </c>
      <c r="J16" s="180">
        <v>390.50109547803311</v>
      </c>
      <c r="K16" s="181">
        <v>363.863728240775</v>
      </c>
      <c r="L16" s="179">
        <v>11.843515046787624</v>
      </c>
      <c r="M16" s="180">
        <v>11.636503413852665</v>
      </c>
      <c r="N16" s="181">
        <v>11.318409591927409</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7999.3383381400008</v>
      </c>
      <c r="D17" s="177">
        <v>6666.9364526800009</v>
      </c>
      <c r="E17" s="178">
        <v>6580.2362521300001</v>
      </c>
      <c r="F17" s="179">
        <v>7.8810509322273194</v>
      </c>
      <c r="G17" s="180">
        <v>7.3743288835814225</v>
      </c>
      <c r="H17" s="181">
        <v>7.3829852791796409</v>
      </c>
      <c r="I17" s="179">
        <v>268.47953971030279</v>
      </c>
      <c r="J17" s="180">
        <v>288.70110282405074</v>
      </c>
      <c r="K17" s="181">
        <v>285.34311617466</v>
      </c>
      <c r="L17" s="179">
        <v>21.159009267178433</v>
      </c>
      <c r="M17" s="180">
        <v>21.289768812772078</v>
      </c>
      <c r="N17" s="181">
        <v>21.066840262327606</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1535.087428</v>
      </c>
      <c r="D18" s="177">
        <v>1737.480828</v>
      </c>
      <c r="E18" s="178">
        <v>1769.0786269999999</v>
      </c>
      <c r="F18" s="179">
        <v>3.2461874217108102</v>
      </c>
      <c r="G18" s="180">
        <v>3.0269641628529098</v>
      </c>
      <c r="H18" s="181">
        <v>3.5003376930176437</v>
      </c>
      <c r="I18" s="179">
        <v>475.18257964314563</v>
      </c>
      <c r="J18" s="180">
        <v>512.65679819044851</v>
      </c>
      <c r="K18" s="181">
        <v>444.18598131514244</v>
      </c>
      <c r="L18" s="179">
        <v>15.425317130536751</v>
      </c>
      <c r="M18" s="180">
        <v>15.51793755965404</v>
      </c>
      <c r="N18" s="181">
        <v>15.548009331074239</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0</v>
      </c>
      <c r="D19" s="177">
        <v>0</v>
      </c>
      <c r="E19" s="178">
        <v>0</v>
      </c>
      <c r="F19" s="179" t="s">
        <v>304</v>
      </c>
      <c r="G19" s="180" t="s">
        <v>304</v>
      </c>
      <c r="H19" s="181" t="s">
        <v>304</v>
      </c>
      <c r="I19" s="179" t="s">
        <v>305</v>
      </c>
      <c r="J19" s="180" t="s">
        <v>305</v>
      </c>
      <c r="K19" s="181" t="s">
        <v>305</v>
      </c>
      <c r="L19" s="179" t="s">
        <v>305</v>
      </c>
      <c r="M19" s="180" t="s">
        <v>305</v>
      </c>
      <c r="N19" s="181" t="s">
        <v>305</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5969.04481536</v>
      </c>
      <c r="D20" s="177">
        <v>6332.5415466900004</v>
      </c>
      <c r="E20" s="178">
        <v>6366.2649342199993</v>
      </c>
      <c r="F20" s="179">
        <v>4.1185565798968327</v>
      </c>
      <c r="G20" s="180">
        <v>3.4681108624513399</v>
      </c>
      <c r="H20" s="181">
        <v>3.4412150793853429</v>
      </c>
      <c r="I20" s="179">
        <v>327.95999802113982</v>
      </c>
      <c r="J20" s="180">
        <v>384.0348912226051</v>
      </c>
      <c r="K20" s="181">
        <v>383.53927630542557</v>
      </c>
      <c r="L20" s="179">
        <v>13.507218077929176</v>
      </c>
      <c r="M20" s="180">
        <v>13.318755778094355</v>
      </c>
      <c r="N20" s="181">
        <v>13.19841141158772</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304</v>
      </c>
      <c r="G21" s="180" t="s">
        <v>304</v>
      </c>
      <c r="H21" s="181" t="s">
        <v>304</v>
      </c>
      <c r="I21" s="179" t="s">
        <v>305</v>
      </c>
      <c r="J21" s="180" t="s">
        <v>305</v>
      </c>
      <c r="K21" s="181" t="s">
        <v>305</v>
      </c>
      <c r="L21" s="179" t="s">
        <v>305</v>
      </c>
      <c r="M21" s="180" t="s">
        <v>305</v>
      </c>
      <c r="N21" s="181" t="s">
        <v>305</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105">
        <v>0</v>
      </c>
      <c r="D22" s="177">
        <v>0</v>
      </c>
      <c r="E22" s="178">
        <v>0</v>
      </c>
      <c r="F22" s="179" t="s">
        <v>304</v>
      </c>
      <c r="G22" s="180" t="s">
        <v>304</v>
      </c>
      <c r="H22" s="181" t="s">
        <v>304</v>
      </c>
      <c r="I22" s="179" t="s">
        <v>305</v>
      </c>
      <c r="J22" s="180" t="s">
        <v>305</v>
      </c>
      <c r="K22" s="181" t="s">
        <v>305</v>
      </c>
      <c r="L22" s="179" t="s">
        <v>305</v>
      </c>
      <c r="M22" s="180" t="s">
        <v>305</v>
      </c>
      <c r="N22" s="181" t="s">
        <v>305</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105">
        <v>25286.533545999999</v>
      </c>
      <c r="D23" s="177">
        <v>32471.907711999997</v>
      </c>
      <c r="E23" s="178">
        <v>32900.523158999997</v>
      </c>
      <c r="F23" s="179">
        <v>2.1036739181047097</v>
      </c>
      <c r="G23" s="180">
        <v>2.4627617111158169</v>
      </c>
      <c r="H23" s="181">
        <v>2.7050719701292762</v>
      </c>
      <c r="I23" s="179">
        <v>334.14863312185526</v>
      </c>
      <c r="J23" s="180">
        <v>301.17772724168748</v>
      </c>
      <c r="K23" s="181">
        <v>274.89461600062549</v>
      </c>
      <c r="L23" s="179">
        <v>7.0293976426878642</v>
      </c>
      <c r="M23" s="180">
        <v>7.417289748917109</v>
      </c>
      <c r="N23" s="181">
        <v>7.4360972048274299</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105">
        <v>14660.2650208</v>
      </c>
      <c r="D24" s="177">
        <v>14945.639863350001</v>
      </c>
      <c r="E24" s="178">
        <v>15244.316777370001</v>
      </c>
      <c r="F24" s="179">
        <v>14.873429214931155</v>
      </c>
      <c r="G24" s="180">
        <v>10.084530040470066</v>
      </c>
      <c r="H24" s="181">
        <v>9.4060601724610677</v>
      </c>
      <c r="I24" s="179">
        <v>166.83965959805812</v>
      </c>
      <c r="J24" s="180">
        <v>212.47552425612577</v>
      </c>
      <c r="K24" s="181">
        <v>223.00318077967196</v>
      </c>
      <c r="L24" s="179">
        <v>24.81477867274927</v>
      </c>
      <c r="M24" s="180">
        <v>21.427158072255263</v>
      </c>
      <c r="N24" s="181">
        <v>20.975813370638079</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105">
        <v>0</v>
      </c>
      <c r="D25" s="177">
        <v>0</v>
      </c>
      <c r="E25" s="178">
        <v>0</v>
      </c>
      <c r="F25" s="179" t="s">
        <v>304</v>
      </c>
      <c r="G25" s="180" t="s">
        <v>304</v>
      </c>
      <c r="H25" s="181" t="s">
        <v>304</v>
      </c>
      <c r="I25" s="179" t="s">
        <v>305</v>
      </c>
      <c r="J25" s="180" t="s">
        <v>305</v>
      </c>
      <c r="K25" s="181" t="s">
        <v>305</v>
      </c>
      <c r="L25" s="179" t="s">
        <v>305</v>
      </c>
      <c r="M25" s="180" t="s">
        <v>305</v>
      </c>
      <c r="N25" s="181" t="s">
        <v>305</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105">
        <v>283.05220299999996</v>
      </c>
      <c r="D26" s="177">
        <v>431.77165600000001</v>
      </c>
      <c r="E26" s="178">
        <v>430.31970799999999</v>
      </c>
      <c r="F26" s="179">
        <v>8.1664854592211054</v>
      </c>
      <c r="G26" s="180">
        <v>5.3051703792247071</v>
      </c>
      <c r="H26" s="181">
        <v>5.8291141524942658</v>
      </c>
      <c r="I26" s="179">
        <v>242.77086586843751</v>
      </c>
      <c r="J26" s="180">
        <v>324.49836555325447</v>
      </c>
      <c r="K26" s="181">
        <v>329.71596000881368</v>
      </c>
      <c r="L26" s="179">
        <v>19.825847460371119</v>
      </c>
      <c r="M26" s="180">
        <v>17.215191170399567</v>
      </c>
      <c r="N26" s="181">
        <v>19.219519687906093</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105">
        <v>0</v>
      </c>
      <c r="D27" s="177">
        <v>0</v>
      </c>
      <c r="E27" s="178">
        <v>0</v>
      </c>
      <c r="F27" s="179" t="s">
        <v>304</v>
      </c>
      <c r="G27" s="180" t="s">
        <v>304</v>
      </c>
      <c r="H27" s="181" t="s">
        <v>304</v>
      </c>
      <c r="I27" s="179" t="s">
        <v>305</v>
      </c>
      <c r="J27" s="180" t="s">
        <v>305</v>
      </c>
      <c r="K27" s="181" t="s">
        <v>305</v>
      </c>
      <c r="L27" s="179" t="s">
        <v>305</v>
      </c>
      <c r="M27" s="180" t="s">
        <v>305</v>
      </c>
      <c r="N27" s="181" t="s">
        <v>305</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105">
        <v>0</v>
      </c>
      <c r="D28" s="177">
        <v>0</v>
      </c>
      <c r="E28" s="178">
        <v>0</v>
      </c>
      <c r="F28" s="179" t="s">
        <v>304</v>
      </c>
      <c r="G28" s="180" t="s">
        <v>304</v>
      </c>
      <c r="H28" s="181" t="s">
        <v>304</v>
      </c>
      <c r="I28" s="179" t="s">
        <v>305</v>
      </c>
      <c r="J28" s="180" t="s">
        <v>305</v>
      </c>
      <c r="K28" s="181" t="s">
        <v>305</v>
      </c>
      <c r="L28" s="179" t="s">
        <v>305</v>
      </c>
      <c r="M28" s="180" t="s">
        <v>305</v>
      </c>
      <c r="N28" s="181" t="s">
        <v>305</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0</v>
      </c>
      <c r="D29" s="177">
        <v>0</v>
      </c>
      <c r="E29" s="178">
        <v>0</v>
      </c>
      <c r="F29" s="179" t="s">
        <v>304</v>
      </c>
      <c r="G29" s="180" t="s">
        <v>304</v>
      </c>
      <c r="H29" s="181" t="s">
        <v>304</v>
      </c>
      <c r="I29" s="179" t="s">
        <v>305</v>
      </c>
      <c r="J29" s="180" t="s">
        <v>305</v>
      </c>
      <c r="K29" s="181" t="s">
        <v>305</v>
      </c>
      <c r="L29" s="179" t="s">
        <v>305</v>
      </c>
      <c r="M29" s="180" t="s">
        <v>305</v>
      </c>
      <c r="N29" s="181" t="s">
        <v>305</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0</v>
      </c>
      <c r="D30" s="177">
        <v>0</v>
      </c>
      <c r="E30" s="178">
        <v>0</v>
      </c>
      <c r="F30" s="179" t="s">
        <v>304</v>
      </c>
      <c r="G30" s="180" t="s">
        <v>304</v>
      </c>
      <c r="H30" s="181" t="s">
        <v>304</v>
      </c>
      <c r="I30" s="179" t="s">
        <v>305</v>
      </c>
      <c r="J30" s="180" t="s">
        <v>305</v>
      </c>
      <c r="K30" s="181" t="s">
        <v>305</v>
      </c>
      <c r="L30" s="179" t="s">
        <v>305</v>
      </c>
      <c r="M30" s="180" t="s">
        <v>305</v>
      </c>
      <c r="N30" s="181" t="s">
        <v>305</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304</v>
      </c>
      <c r="G31" s="180" t="s">
        <v>304</v>
      </c>
      <c r="H31" s="181" t="s">
        <v>304</v>
      </c>
      <c r="I31" s="179" t="s">
        <v>305</v>
      </c>
      <c r="J31" s="180" t="s">
        <v>305</v>
      </c>
      <c r="K31" s="181" t="s">
        <v>305</v>
      </c>
      <c r="L31" s="179" t="s">
        <v>305</v>
      </c>
      <c r="M31" s="180" t="s">
        <v>305</v>
      </c>
      <c r="N31" s="181" t="s">
        <v>305</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0</v>
      </c>
      <c r="D32" s="177">
        <v>0</v>
      </c>
      <c r="E32" s="178">
        <v>0</v>
      </c>
      <c r="F32" s="179" t="s">
        <v>304</v>
      </c>
      <c r="G32" s="180" t="s">
        <v>304</v>
      </c>
      <c r="H32" s="181" t="s">
        <v>304</v>
      </c>
      <c r="I32" s="179" t="s">
        <v>305</v>
      </c>
      <c r="J32" s="180" t="s">
        <v>305</v>
      </c>
      <c r="K32" s="181" t="s">
        <v>305</v>
      </c>
      <c r="L32" s="179" t="s">
        <v>305</v>
      </c>
      <c r="M32" s="180" t="s">
        <v>305</v>
      </c>
      <c r="N32" s="181" t="s">
        <v>305</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0</v>
      </c>
      <c r="D33" s="177">
        <v>0</v>
      </c>
      <c r="E33" s="178">
        <v>0</v>
      </c>
      <c r="F33" s="179" t="s">
        <v>304</v>
      </c>
      <c r="G33" s="180" t="s">
        <v>304</v>
      </c>
      <c r="H33" s="181" t="s">
        <v>304</v>
      </c>
      <c r="I33" s="179" t="s">
        <v>305</v>
      </c>
      <c r="J33" s="180" t="s">
        <v>305</v>
      </c>
      <c r="K33" s="181" t="s">
        <v>305</v>
      </c>
      <c r="L33" s="179" t="s">
        <v>305</v>
      </c>
      <c r="M33" s="180" t="s">
        <v>305</v>
      </c>
      <c r="N33" s="181" t="s">
        <v>305</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7">
        <v>0</v>
      </c>
      <c r="E34" s="178">
        <v>0</v>
      </c>
      <c r="F34" s="179" t="s">
        <v>304</v>
      </c>
      <c r="G34" s="180" t="s">
        <v>304</v>
      </c>
      <c r="H34" s="181" t="s">
        <v>304</v>
      </c>
      <c r="I34" s="179" t="s">
        <v>305</v>
      </c>
      <c r="J34" s="180" t="s">
        <v>305</v>
      </c>
      <c r="K34" s="181" t="s">
        <v>305</v>
      </c>
      <c r="L34" s="179" t="s">
        <v>305</v>
      </c>
      <c r="M34" s="180" t="s">
        <v>305</v>
      </c>
      <c r="N34" s="181" t="s">
        <v>305</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7">
        <v>0</v>
      </c>
      <c r="E35" s="178">
        <v>0</v>
      </c>
      <c r="F35" s="179" t="s">
        <v>304</v>
      </c>
      <c r="G35" s="180" t="s">
        <v>304</v>
      </c>
      <c r="H35" s="181" t="s">
        <v>304</v>
      </c>
      <c r="I35" s="179" t="s">
        <v>305</v>
      </c>
      <c r="J35" s="180" t="s">
        <v>305</v>
      </c>
      <c r="K35" s="181" t="s">
        <v>305</v>
      </c>
      <c r="L35" s="179" t="s">
        <v>305</v>
      </c>
      <c r="M35" s="180" t="s">
        <v>305</v>
      </c>
      <c r="N35" s="181" t="s">
        <v>305</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105">
        <v>0</v>
      </c>
      <c r="D36" s="177">
        <v>0</v>
      </c>
      <c r="E36" s="178">
        <v>0</v>
      </c>
      <c r="F36" s="179" t="s">
        <v>304</v>
      </c>
      <c r="G36" s="180" t="s">
        <v>304</v>
      </c>
      <c r="H36" s="181" t="s">
        <v>304</v>
      </c>
      <c r="I36" s="179" t="s">
        <v>305</v>
      </c>
      <c r="J36" s="180" t="s">
        <v>305</v>
      </c>
      <c r="K36" s="181" t="s">
        <v>305</v>
      </c>
      <c r="L36" s="179" t="s">
        <v>305</v>
      </c>
      <c r="M36" s="180" t="s">
        <v>305</v>
      </c>
      <c r="N36" s="181" t="s">
        <v>305</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105">
        <v>0</v>
      </c>
      <c r="D37" s="177">
        <v>0</v>
      </c>
      <c r="E37" s="178">
        <v>0</v>
      </c>
      <c r="F37" s="179" t="s">
        <v>304</v>
      </c>
      <c r="G37" s="180" t="s">
        <v>304</v>
      </c>
      <c r="H37" s="181" t="s">
        <v>304</v>
      </c>
      <c r="I37" s="179" t="s">
        <v>305</v>
      </c>
      <c r="J37" s="180" t="s">
        <v>305</v>
      </c>
      <c r="K37" s="181" t="s">
        <v>305</v>
      </c>
      <c r="L37" s="179" t="s">
        <v>305</v>
      </c>
      <c r="M37" s="180" t="s">
        <v>305</v>
      </c>
      <c r="N37" s="181" t="s">
        <v>305</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105">
        <v>0</v>
      </c>
      <c r="D38" s="177">
        <v>0</v>
      </c>
      <c r="E38" s="178">
        <v>0</v>
      </c>
      <c r="F38" s="179" t="s">
        <v>304</v>
      </c>
      <c r="G38" s="180" t="s">
        <v>304</v>
      </c>
      <c r="H38" s="181" t="s">
        <v>304</v>
      </c>
      <c r="I38" s="179" t="s">
        <v>305</v>
      </c>
      <c r="J38" s="180" t="s">
        <v>305</v>
      </c>
      <c r="K38" s="181" t="s">
        <v>305</v>
      </c>
      <c r="L38" s="179" t="s">
        <v>305</v>
      </c>
      <c r="M38" s="180" t="s">
        <v>305</v>
      </c>
      <c r="N38" s="181" t="s">
        <v>305</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105">
        <v>0</v>
      </c>
      <c r="D39" s="177">
        <v>0</v>
      </c>
      <c r="E39" s="178">
        <v>0</v>
      </c>
      <c r="F39" s="179" t="s">
        <v>304</v>
      </c>
      <c r="G39" s="180" t="s">
        <v>304</v>
      </c>
      <c r="H39" s="181" t="s">
        <v>304</v>
      </c>
      <c r="I39" s="179" t="s">
        <v>305</v>
      </c>
      <c r="J39" s="180" t="s">
        <v>305</v>
      </c>
      <c r="K39" s="181" t="s">
        <v>305</v>
      </c>
      <c r="L39" s="179" t="s">
        <v>305</v>
      </c>
      <c r="M39" s="180" t="s">
        <v>305</v>
      </c>
      <c r="N39" s="181" t="s">
        <v>305</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105">
        <v>0</v>
      </c>
      <c r="D40" s="177">
        <v>0</v>
      </c>
      <c r="E40" s="178">
        <v>0</v>
      </c>
      <c r="F40" s="179" t="s">
        <v>304</v>
      </c>
      <c r="G40" s="180" t="s">
        <v>304</v>
      </c>
      <c r="H40" s="181" t="s">
        <v>304</v>
      </c>
      <c r="I40" s="179" t="s">
        <v>305</v>
      </c>
      <c r="J40" s="180" t="s">
        <v>305</v>
      </c>
      <c r="K40" s="181" t="s">
        <v>305</v>
      </c>
      <c r="L40" s="179" t="s">
        <v>305</v>
      </c>
      <c r="M40" s="180" t="s">
        <v>305</v>
      </c>
      <c r="N40" s="181" t="s">
        <v>305</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105">
        <v>0</v>
      </c>
      <c r="D41" s="177">
        <v>0</v>
      </c>
      <c r="E41" s="178">
        <v>0</v>
      </c>
      <c r="F41" s="179" t="s">
        <v>304</v>
      </c>
      <c r="G41" s="180" t="s">
        <v>304</v>
      </c>
      <c r="H41" s="181" t="s">
        <v>304</v>
      </c>
      <c r="I41" s="179" t="s">
        <v>305</v>
      </c>
      <c r="J41" s="180" t="s">
        <v>305</v>
      </c>
      <c r="K41" s="181" t="s">
        <v>305</v>
      </c>
      <c r="L41" s="179" t="s">
        <v>305</v>
      </c>
      <c r="M41" s="180" t="s">
        <v>305</v>
      </c>
      <c r="N41" s="181" t="s">
        <v>305</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105">
        <v>0</v>
      </c>
      <c r="D42" s="177">
        <v>0</v>
      </c>
      <c r="E42" s="178">
        <v>0</v>
      </c>
      <c r="F42" s="179" t="s">
        <v>304</v>
      </c>
      <c r="G42" s="180" t="s">
        <v>304</v>
      </c>
      <c r="H42" s="181" t="s">
        <v>304</v>
      </c>
      <c r="I42" s="179" t="s">
        <v>305</v>
      </c>
      <c r="J42" s="180" t="s">
        <v>305</v>
      </c>
      <c r="K42" s="181" t="s">
        <v>305</v>
      </c>
      <c r="L42" s="179" t="s">
        <v>305</v>
      </c>
      <c r="M42" s="180" t="s">
        <v>305</v>
      </c>
      <c r="N42" s="181" t="s">
        <v>305</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304</v>
      </c>
      <c r="G43" s="180" t="s">
        <v>304</v>
      </c>
      <c r="H43" s="181" t="s">
        <v>304</v>
      </c>
      <c r="I43" s="179" t="s">
        <v>305</v>
      </c>
      <c r="J43" s="180" t="s">
        <v>305</v>
      </c>
      <c r="K43" s="181" t="s">
        <v>305</v>
      </c>
      <c r="L43" s="179" t="s">
        <v>305</v>
      </c>
      <c r="M43" s="180" t="s">
        <v>305</v>
      </c>
      <c r="N43" s="181" t="s">
        <v>305</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7">
        <v>0</v>
      </c>
      <c r="E44" s="178">
        <v>0</v>
      </c>
      <c r="F44" s="179" t="s">
        <v>304</v>
      </c>
      <c r="G44" s="180" t="s">
        <v>304</v>
      </c>
      <c r="H44" s="181" t="s">
        <v>304</v>
      </c>
      <c r="I44" s="179" t="s">
        <v>305</v>
      </c>
      <c r="J44" s="180" t="s">
        <v>305</v>
      </c>
      <c r="K44" s="181" t="s">
        <v>305</v>
      </c>
      <c r="L44" s="179" t="s">
        <v>305</v>
      </c>
      <c r="M44" s="180" t="s">
        <v>305</v>
      </c>
      <c r="N44" s="181" t="s">
        <v>305</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304</v>
      </c>
      <c r="G45" s="180" t="s">
        <v>304</v>
      </c>
      <c r="H45" s="181" t="s">
        <v>304</v>
      </c>
      <c r="I45" s="179" t="s">
        <v>305</v>
      </c>
      <c r="J45" s="180" t="s">
        <v>305</v>
      </c>
      <c r="K45" s="181" t="s">
        <v>305</v>
      </c>
      <c r="L45" s="179" t="s">
        <v>305</v>
      </c>
      <c r="M45" s="180" t="s">
        <v>305</v>
      </c>
      <c r="N45" s="181" t="s">
        <v>305</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105">
        <v>0</v>
      </c>
      <c r="D46" s="177">
        <v>0</v>
      </c>
      <c r="E46" s="178">
        <v>0</v>
      </c>
      <c r="F46" s="179" t="s">
        <v>304</v>
      </c>
      <c r="G46" s="180" t="s">
        <v>304</v>
      </c>
      <c r="H46" s="181" t="s">
        <v>304</v>
      </c>
      <c r="I46" s="179" t="s">
        <v>305</v>
      </c>
      <c r="J46" s="180" t="s">
        <v>305</v>
      </c>
      <c r="K46" s="181" t="s">
        <v>305</v>
      </c>
      <c r="L46" s="179" t="s">
        <v>305</v>
      </c>
      <c r="M46" s="180" t="s">
        <v>305</v>
      </c>
      <c r="N46" s="181" t="s">
        <v>305</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105">
        <v>0</v>
      </c>
      <c r="D47" s="177">
        <v>137.80433500000001</v>
      </c>
      <c r="E47" s="178">
        <v>181.248346</v>
      </c>
      <c r="F47" s="179" t="s">
        <v>304</v>
      </c>
      <c r="G47" s="180">
        <v>0.90948807960214006</v>
      </c>
      <c r="H47" s="181">
        <v>2.3362166295299596</v>
      </c>
      <c r="I47" s="179" t="s">
        <v>305</v>
      </c>
      <c r="J47" s="180">
        <v>1416.6733157054016</v>
      </c>
      <c r="K47" s="181">
        <v>749.53558441264011</v>
      </c>
      <c r="L47" s="179" t="s">
        <v>305</v>
      </c>
      <c r="M47" s="180">
        <v>12.884474933245022</v>
      </c>
      <c r="N47" s="181">
        <v>17.510774967292665</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304</v>
      </c>
      <c r="G48" s="180" t="s">
        <v>304</v>
      </c>
      <c r="H48" s="181" t="s">
        <v>304</v>
      </c>
      <c r="I48" s="179" t="s">
        <v>305</v>
      </c>
      <c r="J48" s="180" t="s">
        <v>305</v>
      </c>
      <c r="K48" s="181" t="s">
        <v>305</v>
      </c>
      <c r="L48" s="179" t="s">
        <v>305</v>
      </c>
      <c r="M48" s="180" t="s">
        <v>305</v>
      </c>
      <c r="N48" s="181" t="s">
        <v>305</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42</v>
      </c>
      <c r="C49" s="105">
        <v>0</v>
      </c>
      <c r="D49" s="177">
        <v>0</v>
      </c>
      <c r="E49" s="178">
        <v>0</v>
      </c>
      <c r="F49" s="179" t="s">
        <v>304</v>
      </c>
      <c r="G49" s="180" t="s">
        <v>304</v>
      </c>
      <c r="H49" s="181" t="s">
        <v>304</v>
      </c>
      <c r="I49" s="179" t="s">
        <v>305</v>
      </c>
      <c r="J49" s="180" t="s">
        <v>305</v>
      </c>
      <c r="K49" s="181" t="s">
        <v>305</v>
      </c>
      <c r="L49" s="179" t="s">
        <v>305</v>
      </c>
      <c r="M49" s="180" t="s">
        <v>305</v>
      </c>
      <c r="N49" s="181" t="s">
        <v>305</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7">
        <v>0</v>
      </c>
      <c r="E50" s="178">
        <v>0</v>
      </c>
      <c r="F50" s="179" t="s">
        <v>304</v>
      </c>
      <c r="G50" s="180" t="s">
        <v>304</v>
      </c>
      <c r="H50" s="181" t="s">
        <v>304</v>
      </c>
      <c r="I50" s="179" t="s">
        <v>305</v>
      </c>
      <c r="J50" s="180" t="s">
        <v>305</v>
      </c>
      <c r="K50" s="181" t="s">
        <v>305</v>
      </c>
      <c r="L50" s="179" t="s">
        <v>305</v>
      </c>
      <c r="M50" s="180" t="s">
        <v>305</v>
      </c>
      <c r="N50" s="181" t="s">
        <v>305</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234</v>
      </c>
      <c r="C51" s="105">
        <v>210.64222599999999</v>
      </c>
      <c r="D51" s="177">
        <v>462.21035799999999</v>
      </c>
      <c r="E51" s="178">
        <v>525.7116410000001</v>
      </c>
      <c r="F51" s="179">
        <v>18.62548869949751</v>
      </c>
      <c r="G51" s="180">
        <v>10.005615668180244</v>
      </c>
      <c r="H51" s="181">
        <v>9.9515985418325545</v>
      </c>
      <c r="I51" s="179">
        <v>182.69287314827483</v>
      </c>
      <c r="J51" s="180">
        <v>247.53223950219291</v>
      </c>
      <c r="K51" s="181">
        <v>239.40984097012824</v>
      </c>
      <c r="L51" s="179">
        <v>34.027440443019245</v>
      </c>
      <c r="M51" s="180">
        <v>24.767124539428863</v>
      </c>
      <c r="N51" s="181">
        <v>23.825106242986919</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7">
        <v>0</v>
      </c>
      <c r="E52" s="178">
        <v>0</v>
      </c>
      <c r="F52" s="179" t="s">
        <v>304</v>
      </c>
      <c r="G52" s="180" t="s">
        <v>304</v>
      </c>
      <c r="H52" s="181" t="s">
        <v>304</v>
      </c>
      <c r="I52" s="179" t="s">
        <v>305</v>
      </c>
      <c r="J52" s="180" t="s">
        <v>305</v>
      </c>
      <c r="K52" s="181" t="s">
        <v>305</v>
      </c>
      <c r="L52" s="179" t="s">
        <v>305</v>
      </c>
      <c r="M52" s="180" t="s">
        <v>305</v>
      </c>
      <c r="N52" s="181" t="s">
        <v>305</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7">
        <v>0</v>
      </c>
      <c r="E53" s="178">
        <v>0</v>
      </c>
      <c r="F53" s="179" t="s">
        <v>304</v>
      </c>
      <c r="G53" s="180" t="s">
        <v>304</v>
      </c>
      <c r="H53" s="181" t="s">
        <v>304</v>
      </c>
      <c r="I53" s="179" t="s">
        <v>305</v>
      </c>
      <c r="J53" s="180" t="s">
        <v>305</v>
      </c>
      <c r="K53" s="181" t="s">
        <v>305</v>
      </c>
      <c r="L53" s="179" t="s">
        <v>305</v>
      </c>
      <c r="M53" s="180" t="s">
        <v>305</v>
      </c>
      <c r="N53" s="181" t="s">
        <v>305</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187</v>
      </c>
      <c r="C54" s="105">
        <v>0</v>
      </c>
      <c r="D54" s="177">
        <v>0</v>
      </c>
      <c r="E54" s="178">
        <v>0</v>
      </c>
      <c r="F54" s="179" t="s">
        <v>304</v>
      </c>
      <c r="G54" s="180" t="s">
        <v>304</v>
      </c>
      <c r="H54" s="181" t="s">
        <v>304</v>
      </c>
      <c r="I54" s="179" t="s">
        <v>305</v>
      </c>
      <c r="J54" s="180" t="s">
        <v>305</v>
      </c>
      <c r="K54" s="181" t="s">
        <v>305</v>
      </c>
      <c r="L54" s="179" t="s">
        <v>305</v>
      </c>
      <c r="M54" s="180" t="s">
        <v>305</v>
      </c>
      <c r="N54" s="181" t="s">
        <v>305</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7">
        <v>0</v>
      </c>
      <c r="E55" s="178">
        <v>0</v>
      </c>
      <c r="F55" s="179" t="s">
        <v>304</v>
      </c>
      <c r="G55" s="180" t="s">
        <v>304</v>
      </c>
      <c r="H55" s="181" t="s">
        <v>304</v>
      </c>
      <c r="I55" s="179" t="s">
        <v>305</v>
      </c>
      <c r="J55" s="180" t="s">
        <v>305</v>
      </c>
      <c r="K55" s="181" t="s">
        <v>305</v>
      </c>
      <c r="L55" s="179" t="s">
        <v>305</v>
      </c>
      <c r="M55" s="180" t="s">
        <v>305</v>
      </c>
      <c r="N55" s="181" t="s">
        <v>305</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304</v>
      </c>
      <c r="G56" s="180" t="s">
        <v>304</v>
      </c>
      <c r="H56" s="181" t="s">
        <v>304</v>
      </c>
      <c r="I56" s="179" t="s">
        <v>305</v>
      </c>
      <c r="J56" s="180" t="s">
        <v>305</v>
      </c>
      <c r="K56" s="181" t="s">
        <v>305</v>
      </c>
      <c r="L56" s="179" t="s">
        <v>305</v>
      </c>
      <c r="M56" s="180" t="s">
        <v>305</v>
      </c>
      <c r="N56" s="181" t="s">
        <v>305</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237</v>
      </c>
      <c r="C57" s="105">
        <v>0</v>
      </c>
      <c r="D57" s="177">
        <v>0</v>
      </c>
      <c r="E57" s="178">
        <v>0</v>
      </c>
      <c r="F57" s="179" t="s">
        <v>304</v>
      </c>
      <c r="G57" s="180" t="s">
        <v>304</v>
      </c>
      <c r="H57" s="181" t="s">
        <v>304</v>
      </c>
      <c r="I57" s="179" t="s">
        <v>305</v>
      </c>
      <c r="J57" s="180" t="s">
        <v>305</v>
      </c>
      <c r="K57" s="181" t="s">
        <v>305</v>
      </c>
      <c r="L57" s="179" t="s">
        <v>305</v>
      </c>
      <c r="M57" s="180" t="s">
        <v>305</v>
      </c>
      <c r="N57" s="181" t="s">
        <v>305</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69</v>
      </c>
      <c r="C58" s="105">
        <v>0</v>
      </c>
      <c r="D58" s="177">
        <v>0</v>
      </c>
      <c r="E58" s="178">
        <v>0</v>
      </c>
      <c r="F58" s="179" t="s">
        <v>304</v>
      </c>
      <c r="G58" s="180" t="s">
        <v>304</v>
      </c>
      <c r="H58" s="181" t="s">
        <v>304</v>
      </c>
      <c r="I58" s="179" t="s">
        <v>305</v>
      </c>
      <c r="J58" s="180" t="s">
        <v>305</v>
      </c>
      <c r="K58" s="181" t="s">
        <v>305</v>
      </c>
      <c r="L58" s="179" t="s">
        <v>305</v>
      </c>
      <c r="M58" s="180" t="s">
        <v>305</v>
      </c>
      <c r="N58" s="181" t="s">
        <v>305</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56</v>
      </c>
      <c r="C59" s="105">
        <v>0</v>
      </c>
      <c r="D59" s="177">
        <v>0</v>
      </c>
      <c r="E59" s="178">
        <v>0</v>
      </c>
      <c r="F59" s="179" t="s">
        <v>304</v>
      </c>
      <c r="G59" s="180" t="s">
        <v>304</v>
      </c>
      <c r="H59" s="181" t="s">
        <v>304</v>
      </c>
      <c r="I59" s="179" t="s">
        <v>305</v>
      </c>
      <c r="J59" s="180" t="s">
        <v>305</v>
      </c>
      <c r="K59" s="181" t="s">
        <v>305</v>
      </c>
      <c r="L59" s="179" t="s">
        <v>305</v>
      </c>
      <c r="M59" s="180" t="s">
        <v>305</v>
      </c>
      <c r="N59" s="181" t="s">
        <v>305</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7.399999999999999">
      <c r="A60" s="85"/>
      <c r="B60" s="147"/>
      <c r="C60" s="185"/>
      <c r="D60" s="186"/>
      <c r="E60" s="187"/>
      <c r="F60" s="188"/>
      <c r="G60" s="189"/>
      <c r="H60" s="190"/>
      <c r="I60" s="188"/>
      <c r="J60" s="189"/>
      <c r="K60" s="190"/>
      <c r="L60" s="188"/>
      <c r="M60" s="189"/>
      <c r="N60" s="190"/>
      <c r="O60" s="9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118"/>
      <c r="D62" s="118"/>
      <c r="E62" s="118"/>
      <c r="F62" s="118"/>
      <c r="G62" s="118"/>
      <c r="H62" s="118"/>
    </row>
    <row r="63" spans="1:102" ht="30.75" customHeight="1">
      <c r="B63" s="304"/>
      <c r="C63" s="118"/>
      <c r="D63" s="118"/>
      <c r="E63" s="118"/>
      <c r="F63" s="118"/>
      <c r="G63" s="118"/>
      <c r="H63" s="118"/>
    </row>
    <row r="64" spans="1:102" ht="20.100000000000001" customHeight="1">
      <c r="B64" s="304"/>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8.5"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6.6640625" style="44" customWidth="1"/>
    <col min="15" max="15" width="15.6640625" style="44" customWidth="1"/>
    <col min="16" max="16" width="15.6640625" style="44" hidden="1" customWidth="1"/>
    <col min="17" max="102" width="0" style="44" hidden="1" customWidth="1"/>
    <col min="103" max="16384" width="15.664062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163"/>
      <c r="H3" s="74"/>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74"/>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176" customFormat="1" ht="20.100000000000001" customHeight="1">
      <c r="A5" s="182"/>
      <c r="B5" s="305"/>
      <c r="C5" s="691" t="s">
        <v>207</v>
      </c>
      <c r="D5" s="692"/>
      <c r="E5" s="693"/>
      <c r="F5" s="691" t="s">
        <v>197</v>
      </c>
      <c r="G5" s="692"/>
      <c r="H5" s="693"/>
      <c r="I5" s="691" t="s">
        <v>198</v>
      </c>
      <c r="J5" s="692"/>
      <c r="K5" s="693"/>
      <c r="L5" s="691" t="s">
        <v>199</v>
      </c>
      <c r="M5" s="692"/>
      <c r="N5" s="693"/>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row>
    <row r="6" spans="1:102" s="176" customFormat="1" ht="20.100000000000001" customHeight="1">
      <c r="A6" s="93"/>
      <c r="B6" s="306"/>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2"/>
      <c r="BQ6" s="182"/>
      <c r="BR6" s="182"/>
      <c r="BS6" s="182"/>
      <c r="BT6" s="182"/>
      <c r="BU6" s="182"/>
      <c r="BV6" s="182"/>
      <c r="BW6" s="182"/>
      <c r="BX6" s="182"/>
      <c r="BY6" s="182"/>
      <c r="BZ6" s="182"/>
      <c r="CA6" s="182"/>
      <c r="CB6" s="182"/>
      <c r="CC6" s="182"/>
      <c r="CD6" s="182"/>
      <c r="CE6" s="182"/>
      <c r="CF6" s="182"/>
      <c r="CG6" s="182"/>
      <c r="CH6" s="182"/>
      <c r="CI6" s="182"/>
      <c r="CJ6" s="182"/>
      <c r="CK6" s="182"/>
      <c r="CL6" s="182"/>
      <c r="CM6" s="182"/>
      <c r="CN6" s="182"/>
      <c r="CO6" s="182"/>
      <c r="CP6" s="182"/>
      <c r="CQ6" s="182"/>
      <c r="CR6" s="182"/>
      <c r="CS6" s="182"/>
      <c r="CT6" s="182"/>
      <c r="CU6" s="182"/>
      <c r="CV6" s="182"/>
      <c r="CW6" s="182"/>
      <c r="CX6" s="182"/>
    </row>
    <row r="7" spans="1:102" s="95" customFormat="1" ht="20.100000000000001" customHeight="1">
      <c r="A7" s="93"/>
      <c r="B7" s="169" t="s">
        <v>303</v>
      </c>
      <c r="C7" s="235">
        <v>395817.13321471005</v>
      </c>
      <c r="D7" s="236">
        <v>422658.78739918995</v>
      </c>
      <c r="E7" s="237">
        <v>428009.68998014001</v>
      </c>
      <c r="F7" s="238">
        <v>2.6317870500464893</v>
      </c>
      <c r="G7" s="239">
        <v>2.7954447619163938</v>
      </c>
      <c r="H7" s="240">
        <v>2.6887650916674311</v>
      </c>
      <c r="I7" s="238">
        <v>271.0097727035145</v>
      </c>
      <c r="J7" s="239">
        <v>253.78036709339344</v>
      </c>
      <c r="K7" s="240">
        <v>262.84806134494903</v>
      </c>
      <c r="L7" s="238">
        <v>7.1324001023715207</v>
      </c>
      <c r="M7" s="239">
        <v>7.0942899786844622</v>
      </c>
      <c r="N7" s="240">
        <v>7.0673669175675844</v>
      </c>
      <c r="O7" s="307"/>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308">
        <v>154723.06095571999</v>
      </c>
      <c r="D8" s="309">
        <v>168966.30915928999</v>
      </c>
      <c r="E8" s="310">
        <v>171956.41792780999</v>
      </c>
      <c r="F8" s="179">
        <v>2.3968522914701937</v>
      </c>
      <c r="G8" s="180">
        <v>2.6142045016476239</v>
      </c>
      <c r="H8" s="181">
        <v>2.5402339519853196</v>
      </c>
      <c r="I8" s="179">
        <v>301.48097692573691</v>
      </c>
      <c r="J8" s="180">
        <v>260.55378311430121</v>
      </c>
      <c r="K8" s="181">
        <v>267.85976025013861</v>
      </c>
      <c r="L8" s="179">
        <v>7.2260537037912504</v>
      </c>
      <c r="M8" s="180">
        <v>6.8114087273872501</v>
      </c>
      <c r="N8" s="181">
        <v>6.8042645735804985</v>
      </c>
      <c r="O8" s="307"/>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308">
        <v>54249.735977000004</v>
      </c>
      <c r="D9" s="309">
        <v>55425.953967000001</v>
      </c>
      <c r="E9" s="310">
        <v>55919.909267000003</v>
      </c>
      <c r="F9" s="179">
        <v>3.2917389694893626</v>
      </c>
      <c r="G9" s="180">
        <v>3.5071355238330306</v>
      </c>
      <c r="H9" s="181">
        <v>3.0760876878158832</v>
      </c>
      <c r="I9" s="179">
        <v>221.26270259094767</v>
      </c>
      <c r="J9" s="180">
        <v>200.21912327651768</v>
      </c>
      <c r="K9" s="181">
        <v>227.80564002121673</v>
      </c>
      <c r="L9" s="179">
        <v>7.283390606131575</v>
      </c>
      <c r="M9" s="180">
        <v>7.0219559979377992</v>
      </c>
      <c r="N9" s="181">
        <v>7.0075012448428193</v>
      </c>
      <c r="O9" s="307"/>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308">
        <v>82770.169920119995</v>
      </c>
      <c r="D10" s="309">
        <v>89295.962241379995</v>
      </c>
      <c r="E10" s="310">
        <v>89913.965126359995</v>
      </c>
      <c r="F10" s="179">
        <v>2.5590556088071024</v>
      </c>
      <c r="G10" s="180">
        <v>2.5852445217508677</v>
      </c>
      <c r="H10" s="181">
        <v>2.4766463154867093</v>
      </c>
      <c r="I10" s="179">
        <v>270.2650928211628</v>
      </c>
      <c r="J10" s="180">
        <v>256.39645905953768</v>
      </c>
      <c r="K10" s="181">
        <v>271.87373722508175</v>
      </c>
      <c r="L10" s="179">
        <v>6.9162340164876897</v>
      </c>
      <c r="M10" s="180">
        <v>6.6284754117999043</v>
      </c>
      <c r="N10" s="181">
        <v>6.7333508957610064</v>
      </c>
      <c r="O10" s="307"/>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308">
        <v>60221.687155</v>
      </c>
      <c r="D11" s="309">
        <v>66865.376533210001</v>
      </c>
      <c r="E11" s="310">
        <v>67890.42465606</v>
      </c>
      <c r="F11" s="179">
        <v>2.7374156749494678</v>
      </c>
      <c r="G11" s="180">
        <v>3.153046523760878</v>
      </c>
      <c r="H11" s="181">
        <v>3.199281654362319</v>
      </c>
      <c r="I11" s="179">
        <v>226.65811663557508</v>
      </c>
      <c r="J11" s="180">
        <v>193.71841571983643</v>
      </c>
      <c r="K11" s="181">
        <v>194.03448269984094</v>
      </c>
      <c r="L11" s="179">
        <v>6.2045748133274801</v>
      </c>
      <c r="M11" s="180">
        <v>6.1080317727389488</v>
      </c>
      <c r="N11" s="181">
        <v>6.2077096081528378</v>
      </c>
      <c r="O11" s="307"/>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308">
        <v>33246.194748000002</v>
      </c>
      <c r="D12" s="309">
        <v>30570.597664000001</v>
      </c>
      <c r="E12" s="310">
        <v>30601.228601999999</v>
      </c>
      <c r="F12" s="179">
        <v>2.7070982162677186</v>
      </c>
      <c r="G12" s="180">
        <v>2.3533093232494808</v>
      </c>
      <c r="H12" s="181">
        <v>2.3170599005088928</v>
      </c>
      <c r="I12" s="179">
        <v>321.71601137677629</v>
      </c>
      <c r="J12" s="180">
        <v>375.07078184326701</v>
      </c>
      <c r="K12" s="181">
        <v>379.01524159838601</v>
      </c>
      <c r="L12" s="179">
        <v>8.7091684054283629</v>
      </c>
      <c r="M12" s="180">
        <v>8.8265756779023228</v>
      </c>
      <c r="N12" s="181">
        <v>8.7820101798931027</v>
      </c>
      <c r="O12" s="307"/>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308">
        <v>1958.5995489999998</v>
      </c>
      <c r="D13" s="309">
        <v>1633.783369</v>
      </c>
      <c r="E13" s="310">
        <v>1610.0103430000001</v>
      </c>
      <c r="F13" s="179">
        <v>2.4557354781663951</v>
      </c>
      <c r="G13" s="180">
        <v>3.9720693839429089</v>
      </c>
      <c r="H13" s="181">
        <v>3.0702256799104299</v>
      </c>
      <c r="I13" s="179">
        <v>253.16777462625075</v>
      </c>
      <c r="J13" s="180">
        <v>155.97108400123651</v>
      </c>
      <c r="K13" s="181">
        <v>210.2219538523546</v>
      </c>
      <c r="L13" s="179">
        <v>6.2171308607811806</v>
      </c>
      <c r="M13" s="180">
        <v>6.195279675416991</v>
      </c>
      <c r="N13" s="181">
        <v>6.454288411984443</v>
      </c>
      <c r="O13" s="307"/>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308">
        <v>1764.8225599999998</v>
      </c>
      <c r="D14" s="309">
        <v>2434.2376550000004</v>
      </c>
      <c r="E14" s="310">
        <v>2532.7328959999995</v>
      </c>
      <c r="F14" s="179">
        <v>1.8167332924393265</v>
      </c>
      <c r="G14" s="180">
        <v>3.0363815894549537</v>
      </c>
      <c r="H14" s="181">
        <v>2.9888911744130486</v>
      </c>
      <c r="I14" s="179">
        <v>386.91403085366875</v>
      </c>
      <c r="J14" s="180">
        <v>275.91123257445292</v>
      </c>
      <c r="K14" s="181">
        <v>287.78522979267154</v>
      </c>
      <c r="L14" s="179">
        <v>7.0291960116375671</v>
      </c>
      <c r="M14" s="180">
        <v>8.3777178691289276</v>
      </c>
      <c r="N14" s="181">
        <v>8.60158733453747</v>
      </c>
      <c r="O14" s="307"/>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230</v>
      </c>
      <c r="C15" s="308">
        <v>0</v>
      </c>
      <c r="D15" s="309">
        <v>0</v>
      </c>
      <c r="E15" s="310">
        <v>0</v>
      </c>
      <c r="F15" s="179" t="s">
        <v>304</v>
      </c>
      <c r="G15" s="180" t="s">
        <v>304</v>
      </c>
      <c r="H15" s="181" t="s">
        <v>304</v>
      </c>
      <c r="I15" s="179" t="s">
        <v>305</v>
      </c>
      <c r="J15" s="180" t="s">
        <v>305</v>
      </c>
      <c r="K15" s="181" t="s">
        <v>305</v>
      </c>
      <c r="L15" s="179" t="s">
        <v>305</v>
      </c>
      <c r="M15" s="180" t="s">
        <v>305</v>
      </c>
      <c r="N15" s="181" t="s">
        <v>305</v>
      </c>
      <c r="O15" s="307"/>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308">
        <v>2405.3184040599995</v>
      </c>
      <c r="D16" s="309">
        <v>2660.5293212399997</v>
      </c>
      <c r="E16" s="310">
        <v>2719.8843230199996</v>
      </c>
      <c r="F16" s="179">
        <v>2.1424864730180859</v>
      </c>
      <c r="G16" s="180">
        <v>2.3782291743550474</v>
      </c>
      <c r="H16" s="181">
        <v>2.0608559112455991</v>
      </c>
      <c r="I16" s="179">
        <v>333.94404944035699</v>
      </c>
      <c r="J16" s="180">
        <v>290.84804781205816</v>
      </c>
      <c r="K16" s="181">
        <v>333.47784072644225</v>
      </c>
      <c r="L16" s="179">
        <v>7.1547060867084777</v>
      </c>
      <c r="M16" s="180">
        <v>6.9170331261084836</v>
      </c>
      <c r="N16" s="181">
        <v>6.8724977933050688</v>
      </c>
      <c r="O16" s="307"/>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308">
        <v>2039.5720700900001</v>
      </c>
      <c r="D17" s="309">
        <v>1991.54075721</v>
      </c>
      <c r="E17" s="310">
        <v>1987.99606664</v>
      </c>
      <c r="F17" s="179">
        <v>3.2403003482531374</v>
      </c>
      <c r="G17" s="180">
        <v>2.6782164330255656</v>
      </c>
      <c r="H17" s="181">
        <v>2.613852382405637</v>
      </c>
      <c r="I17" s="179">
        <v>231.3511427763037</v>
      </c>
      <c r="J17" s="180">
        <v>271.41062073496067</v>
      </c>
      <c r="K17" s="181">
        <v>283.27652216420648</v>
      </c>
      <c r="L17" s="179">
        <v>7.4964718850681828</v>
      </c>
      <c r="M17" s="180">
        <v>7.2689638455004086</v>
      </c>
      <c r="N17" s="181">
        <v>7.4044301233849437</v>
      </c>
      <c r="O17" s="307"/>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308">
        <v>2325.2415599999995</v>
      </c>
      <c r="D18" s="309">
        <v>2281.2486630000003</v>
      </c>
      <c r="E18" s="310">
        <v>2281.397426</v>
      </c>
      <c r="F18" s="179">
        <v>2.3335846018510011</v>
      </c>
      <c r="G18" s="180">
        <v>1.9089712886770902</v>
      </c>
      <c r="H18" s="181">
        <v>2.2978697355644337</v>
      </c>
      <c r="I18" s="179">
        <v>300.18061247464334</v>
      </c>
      <c r="J18" s="180">
        <v>402.18175729238339</v>
      </c>
      <c r="K18" s="181">
        <v>314.58736066684236</v>
      </c>
      <c r="L18" s="179">
        <v>7.0049685504503021</v>
      </c>
      <c r="M18" s="180">
        <v>7.6775342750085791</v>
      </c>
      <c r="N18" s="181">
        <v>7.2288077526743013</v>
      </c>
      <c r="O18" s="307"/>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308">
        <v>0</v>
      </c>
      <c r="D19" s="309">
        <v>0</v>
      </c>
      <c r="E19" s="310">
        <v>0</v>
      </c>
      <c r="F19" s="179" t="s">
        <v>304</v>
      </c>
      <c r="G19" s="180" t="s">
        <v>304</v>
      </c>
      <c r="H19" s="181" t="s">
        <v>304</v>
      </c>
      <c r="I19" s="179" t="s">
        <v>305</v>
      </c>
      <c r="J19" s="180" t="s">
        <v>305</v>
      </c>
      <c r="K19" s="181" t="s">
        <v>305</v>
      </c>
      <c r="L19" s="179" t="s">
        <v>305</v>
      </c>
      <c r="M19" s="180" t="s">
        <v>305</v>
      </c>
      <c r="N19" s="181" t="s">
        <v>305</v>
      </c>
      <c r="O19" s="307"/>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308">
        <v>15.02482069</v>
      </c>
      <c r="D20" s="309">
        <v>36.121763919999992</v>
      </c>
      <c r="E20" s="310">
        <v>39.12631992</v>
      </c>
      <c r="F20" s="179">
        <v>3.9505590266049295</v>
      </c>
      <c r="G20" s="180">
        <v>0.77776982492387658</v>
      </c>
      <c r="H20" s="181">
        <v>0.72701097517376745</v>
      </c>
      <c r="I20" s="179">
        <v>228.97033027974163</v>
      </c>
      <c r="J20" s="180">
        <v>828.78910678982561</v>
      </c>
      <c r="K20" s="181">
        <v>904.32590465674684</v>
      </c>
      <c r="L20" s="179">
        <v>9.0456080511134527</v>
      </c>
      <c r="M20" s="180">
        <v>6.4460715848673882</v>
      </c>
      <c r="N20" s="181">
        <v>6.5745485781940101</v>
      </c>
      <c r="O20" s="307"/>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308">
        <v>0</v>
      </c>
      <c r="D21" s="309">
        <v>0</v>
      </c>
      <c r="E21" s="310">
        <v>0</v>
      </c>
      <c r="F21" s="179" t="s">
        <v>304</v>
      </c>
      <c r="G21" s="180" t="s">
        <v>304</v>
      </c>
      <c r="H21" s="181" t="s">
        <v>304</v>
      </c>
      <c r="I21" s="179" t="s">
        <v>305</v>
      </c>
      <c r="J21" s="180" t="s">
        <v>305</v>
      </c>
      <c r="K21" s="181" t="s">
        <v>305</v>
      </c>
      <c r="L21" s="179" t="s">
        <v>305</v>
      </c>
      <c r="M21" s="180" t="s">
        <v>305</v>
      </c>
      <c r="N21" s="181" t="s">
        <v>305</v>
      </c>
      <c r="O21" s="307"/>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308">
        <v>0</v>
      </c>
      <c r="D22" s="309">
        <v>0</v>
      </c>
      <c r="E22" s="310">
        <v>0</v>
      </c>
      <c r="F22" s="179" t="s">
        <v>304</v>
      </c>
      <c r="G22" s="180" t="s">
        <v>304</v>
      </c>
      <c r="H22" s="181" t="s">
        <v>304</v>
      </c>
      <c r="I22" s="179" t="s">
        <v>305</v>
      </c>
      <c r="J22" s="180" t="s">
        <v>305</v>
      </c>
      <c r="K22" s="181" t="s">
        <v>305</v>
      </c>
      <c r="L22" s="179" t="s">
        <v>305</v>
      </c>
      <c r="M22" s="180" t="s">
        <v>305</v>
      </c>
      <c r="N22" s="181" t="s">
        <v>305</v>
      </c>
      <c r="O22" s="307"/>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308">
        <v>0</v>
      </c>
      <c r="D23" s="309">
        <v>0</v>
      </c>
      <c r="E23" s="310">
        <v>0</v>
      </c>
      <c r="F23" s="179" t="s">
        <v>304</v>
      </c>
      <c r="G23" s="180" t="s">
        <v>304</v>
      </c>
      <c r="H23" s="181" t="s">
        <v>304</v>
      </c>
      <c r="I23" s="179" t="s">
        <v>305</v>
      </c>
      <c r="J23" s="180" t="s">
        <v>305</v>
      </c>
      <c r="K23" s="181" t="s">
        <v>305</v>
      </c>
      <c r="L23" s="179" t="s">
        <v>305</v>
      </c>
      <c r="M23" s="180" t="s">
        <v>305</v>
      </c>
      <c r="N23" s="181" t="s">
        <v>305</v>
      </c>
      <c r="O23" s="307"/>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308">
        <v>54.62240031999999</v>
      </c>
      <c r="D24" s="309">
        <v>443.63178705000001</v>
      </c>
      <c r="E24" s="310">
        <v>501.79691478000001</v>
      </c>
      <c r="F24" s="179">
        <v>6.3228601997840581</v>
      </c>
      <c r="G24" s="180">
        <v>4.0409498221955689</v>
      </c>
      <c r="H24" s="181">
        <v>5.0126780514439568</v>
      </c>
      <c r="I24" s="179">
        <v>166.39166549480683</v>
      </c>
      <c r="J24" s="180">
        <v>165.94737293871736</v>
      </c>
      <c r="K24" s="181">
        <v>133.24260616017324</v>
      </c>
      <c r="L24" s="179">
        <v>10.520712393328967</v>
      </c>
      <c r="M24" s="180">
        <v>6.7058500717053162</v>
      </c>
      <c r="N24" s="181">
        <v>6.679022874162917</v>
      </c>
      <c r="O24" s="307"/>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308">
        <v>40.400307000000005</v>
      </c>
      <c r="D25" s="309">
        <v>51.129240999999993</v>
      </c>
      <c r="E25" s="310">
        <v>52.596559999999997</v>
      </c>
      <c r="F25" s="179">
        <v>9.5170068880912201E-2</v>
      </c>
      <c r="G25" s="180">
        <v>0.99077355754215102</v>
      </c>
      <c r="H25" s="181">
        <v>1.4484559446473306</v>
      </c>
      <c r="I25" s="179">
        <v>5567.0108455356449</v>
      </c>
      <c r="J25" s="180">
        <v>653.42466564674532</v>
      </c>
      <c r="K25" s="181">
        <v>454.80771502602914</v>
      </c>
      <c r="L25" s="179">
        <v>5.298128056304126</v>
      </c>
      <c r="M25" s="180">
        <v>6.4739588056861646</v>
      </c>
      <c r="N25" s="181">
        <v>6.5876893850092095</v>
      </c>
      <c r="O25" s="307"/>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308">
        <v>0.156805</v>
      </c>
      <c r="D26" s="309">
        <v>8.2928000000000002E-2</v>
      </c>
      <c r="E26" s="310">
        <v>8.0287999999999998E-2</v>
      </c>
      <c r="F26" s="179">
        <v>0</v>
      </c>
      <c r="G26" s="180">
        <v>0</v>
      </c>
      <c r="H26" s="181">
        <v>0</v>
      </c>
      <c r="I26" s="179" t="s">
        <v>305</v>
      </c>
      <c r="J26" s="180" t="s">
        <v>305</v>
      </c>
      <c r="K26" s="181" t="s">
        <v>305</v>
      </c>
      <c r="L26" s="179">
        <v>9.4812027677688846</v>
      </c>
      <c r="M26" s="180">
        <v>11.765628014663323</v>
      </c>
      <c r="N26" s="181">
        <v>15.957552809884417</v>
      </c>
      <c r="O26" s="307"/>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308">
        <v>0</v>
      </c>
      <c r="D27" s="309">
        <v>0</v>
      </c>
      <c r="E27" s="310">
        <v>0</v>
      </c>
      <c r="F27" s="179" t="s">
        <v>304</v>
      </c>
      <c r="G27" s="180" t="s">
        <v>304</v>
      </c>
      <c r="H27" s="181" t="s">
        <v>304</v>
      </c>
      <c r="I27" s="179" t="s">
        <v>305</v>
      </c>
      <c r="J27" s="180" t="s">
        <v>305</v>
      </c>
      <c r="K27" s="181" t="s">
        <v>305</v>
      </c>
      <c r="L27" s="179" t="s">
        <v>305</v>
      </c>
      <c r="M27" s="180" t="s">
        <v>305</v>
      </c>
      <c r="N27" s="181" t="s">
        <v>305</v>
      </c>
      <c r="O27" s="307"/>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308">
        <v>0</v>
      </c>
      <c r="D28" s="309">
        <v>0</v>
      </c>
      <c r="E28" s="310">
        <v>0</v>
      </c>
      <c r="F28" s="179" t="s">
        <v>304</v>
      </c>
      <c r="G28" s="180" t="s">
        <v>304</v>
      </c>
      <c r="H28" s="181" t="s">
        <v>304</v>
      </c>
      <c r="I28" s="179" t="s">
        <v>305</v>
      </c>
      <c r="J28" s="180" t="s">
        <v>305</v>
      </c>
      <c r="K28" s="181" t="s">
        <v>305</v>
      </c>
      <c r="L28" s="179" t="s">
        <v>305</v>
      </c>
      <c r="M28" s="180" t="s">
        <v>305</v>
      </c>
      <c r="N28" s="181" t="s">
        <v>305</v>
      </c>
      <c r="O28" s="307"/>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308">
        <v>0</v>
      </c>
      <c r="D29" s="309">
        <v>0</v>
      </c>
      <c r="E29" s="310">
        <v>0</v>
      </c>
      <c r="F29" s="179" t="s">
        <v>304</v>
      </c>
      <c r="G29" s="180" t="s">
        <v>304</v>
      </c>
      <c r="H29" s="181" t="s">
        <v>304</v>
      </c>
      <c r="I29" s="179" t="s">
        <v>305</v>
      </c>
      <c r="J29" s="180" t="s">
        <v>305</v>
      </c>
      <c r="K29" s="181" t="s">
        <v>305</v>
      </c>
      <c r="L29" s="179" t="s">
        <v>305</v>
      </c>
      <c r="M29" s="180" t="s">
        <v>305</v>
      </c>
      <c r="N29" s="181" t="s">
        <v>305</v>
      </c>
      <c r="O29" s="307"/>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308">
        <v>0</v>
      </c>
      <c r="D30" s="309">
        <v>0</v>
      </c>
      <c r="E30" s="310">
        <v>0</v>
      </c>
      <c r="F30" s="179" t="s">
        <v>304</v>
      </c>
      <c r="G30" s="180" t="s">
        <v>304</v>
      </c>
      <c r="H30" s="181" t="s">
        <v>304</v>
      </c>
      <c r="I30" s="179" t="s">
        <v>305</v>
      </c>
      <c r="J30" s="180" t="s">
        <v>305</v>
      </c>
      <c r="K30" s="181" t="s">
        <v>305</v>
      </c>
      <c r="L30" s="179" t="s">
        <v>305</v>
      </c>
      <c r="M30" s="180" t="s">
        <v>305</v>
      </c>
      <c r="N30" s="181" t="s">
        <v>305</v>
      </c>
      <c r="O30" s="307"/>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308">
        <v>0</v>
      </c>
      <c r="D31" s="309">
        <v>0</v>
      </c>
      <c r="E31" s="310">
        <v>0</v>
      </c>
      <c r="F31" s="179" t="s">
        <v>304</v>
      </c>
      <c r="G31" s="180" t="s">
        <v>304</v>
      </c>
      <c r="H31" s="181" t="s">
        <v>304</v>
      </c>
      <c r="I31" s="179" t="s">
        <v>305</v>
      </c>
      <c r="J31" s="180" t="s">
        <v>305</v>
      </c>
      <c r="K31" s="181" t="s">
        <v>305</v>
      </c>
      <c r="L31" s="179" t="s">
        <v>305</v>
      </c>
      <c r="M31" s="180" t="s">
        <v>305</v>
      </c>
      <c r="N31" s="181" t="s">
        <v>305</v>
      </c>
      <c r="O31" s="307"/>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308">
        <v>0</v>
      </c>
      <c r="D32" s="309">
        <v>0</v>
      </c>
      <c r="E32" s="310">
        <v>0</v>
      </c>
      <c r="F32" s="179" t="s">
        <v>304</v>
      </c>
      <c r="G32" s="180" t="s">
        <v>304</v>
      </c>
      <c r="H32" s="181" t="s">
        <v>304</v>
      </c>
      <c r="I32" s="179" t="s">
        <v>305</v>
      </c>
      <c r="J32" s="180" t="s">
        <v>305</v>
      </c>
      <c r="K32" s="181" t="s">
        <v>305</v>
      </c>
      <c r="L32" s="179" t="s">
        <v>305</v>
      </c>
      <c r="M32" s="180" t="s">
        <v>305</v>
      </c>
      <c r="N32" s="181" t="s">
        <v>305</v>
      </c>
      <c r="O32" s="307"/>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308">
        <v>0</v>
      </c>
      <c r="D33" s="309">
        <v>0</v>
      </c>
      <c r="E33" s="310">
        <v>0</v>
      </c>
      <c r="F33" s="179" t="s">
        <v>304</v>
      </c>
      <c r="G33" s="180" t="s">
        <v>304</v>
      </c>
      <c r="H33" s="181" t="s">
        <v>304</v>
      </c>
      <c r="I33" s="179" t="s">
        <v>305</v>
      </c>
      <c r="J33" s="180" t="s">
        <v>305</v>
      </c>
      <c r="K33" s="181" t="s">
        <v>305</v>
      </c>
      <c r="L33" s="179" t="s">
        <v>305</v>
      </c>
      <c r="M33" s="180" t="s">
        <v>305</v>
      </c>
      <c r="N33" s="181" t="s">
        <v>305</v>
      </c>
      <c r="O33" s="307"/>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308">
        <v>0</v>
      </c>
      <c r="D34" s="309">
        <v>0</v>
      </c>
      <c r="E34" s="310">
        <v>0</v>
      </c>
      <c r="F34" s="179" t="s">
        <v>304</v>
      </c>
      <c r="G34" s="180" t="s">
        <v>304</v>
      </c>
      <c r="H34" s="181" t="s">
        <v>304</v>
      </c>
      <c r="I34" s="179" t="s">
        <v>305</v>
      </c>
      <c r="J34" s="180" t="s">
        <v>305</v>
      </c>
      <c r="K34" s="181" t="s">
        <v>305</v>
      </c>
      <c r="L34" s="179" t="s">
        <v>305</v>
      </c>
      <c r="M34" s="180" t="s">
        <v>305</v>
      </c>
      <c r="N34" s="181" t="s">
        <v>305</v>
      </c>
      <c r="O34" s="307"/>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308">
        <v>0</v>
      </c>
      <c r="D35" s="309">
        <v>0</v>
      </c>
      <c r="E35" s="310">
        <v>0</v>
      </c>
      <c r="F35" s="179" t="s">
        <v>304</v>
      </c>
      <c r="G35" s="180" t="s">
        <v>304</v>
      </c>
      <c r="H35" s="181" t="s">
        <v>304</v>
      </c>
      <c r="I35" s="179" t="s">
        <v>305</v>
      </c>
      <c r="J35" s="180" t="s">
        <v>305</v>
      </c>
      <c r="K35" s="181" t="s">
        <v>305</v>
      </c>
      <c r="L35" s="179" t="s">
        <v>305</v>
      </c>
      <c r="M35" s="180" t="s">
        <v>305</v>
      </c>
      <c r="N35" s="181" t="s">
        <v>305</v>
      </c>
      <c r="O35" s="307"/>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308">
        <v>0</v>
      </c>
      <c r="D36" s="309">
        <v>0</v>
      </c>
      <c r="E36" s="310">
        <v>0</v>
      </c>
      <c r="F36" s="179" t="s">
        <v>304</v>
      </c>
      <c r="G36" s="180" t="s">
        <v>304</v>
      </c>
      <c r="H36" s="181" t="s">
        <v>304</v>
      </c>
      <c r="I36" s="179" t="s">
        <v>305</v>
      </c>
      <c r="J36" s="180" t="s">
        <v>305</v>
      </c>
      <c r="K36" s="181" t="s">
        <v>305</v>
      </c>
      <c r="L36" s="179" t="s">
        <v>305</v>
      </c>
      <c r="M36" s="180" t="s">
        <v>305</v>
      </c>
      <c r="N36" s="181" t="s">
        <v>305</v>
      </c>
      <c r="O36" s="307"/>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308">
        <v>0</v>
      </c>
      <c r="D37" s="309">
        <v>0</v>
      </c>
      <c r="E37" s="310">
        <v>0</v>
      </c>
      <c r="F37" s="179" t="s">
        <v>304</v>
      </c>
      <c r="G37" s="180" t="s">
        <v>304</v>
      </c>
      <c r="H37" s="181" t="s">
        <v>304</v>
      </c>
      <c r="I37" s="179" t="s">
        <v>305</v>
      </c>
      <c r="J37" s="180" t="s">
        <v>305</v>
      </c>
      <c r="K37" s="181" t="s">
        <v>305</v>
      </c>
      <c r="L37" s="179" t="s">
        <v>305</v>
      </c>
      <c r="M37" s="180" t="s">
        <v>305</v>
      </c>
      <c r="N37" s="181" t="s">
        <v>305</v>
      </c>
      <c r="O37" s="307"/>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308">
        <v>0</v>
      </c>
      <c r="D38" s="309">
        <v>0</v>
      </c>
      <c r="E38" s="310">
        <v>0</v>
      </c>
      <c r="F38" s="179" t="s">
        <v>304</v>
      </c>
      <c r="G38" s="180" t="s">
        <v>304</v>
      </c>
      <c r="H38" s="181" t="s">
        <v>304</v>
      </c>
      <c r="I38" s="179" t="s">
        <v>305</v>
      </c>
      <c r="J38" s="180" t="s">
        <v>305</v>
      </c>
      <c r="K38" s="181" t="s">
        <v>305</v>
      </c>
      <c r="L38" s="179" t="s">
        <v>305</v>
      </c>
      <c r="M38" s="180" t="s">
        <v>305</v>
      </c>
      <c r="N38" s="181" t="s">
        <v>305</v>
      </c>
      <c r="O38" s="307"/>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308">
        <v>0</v>
      </c>
      <c r="D39" s="309">
        <v>0</v>
      </c>
      <c r="E39" s="310">
        <v>0</v>
      </c>
      <c r="F39" s="179" t="s">
        <v>304</v>
      </c>
      <c r="G39" s="180" t="s">
        <v>304</v>
      </c>
      <c r="H39" s="181" t="s">
        <v>304</v>
      </c>
      <c r="I39" s="179" t="s">
        <v>305</v>
      </c>
      <c r="J39" s="180" t="s">
        <v>305</v>
      </c>
      <c r="K39" s="181" t="s">
        <v>305</v>
      </c>
      <c r="L39" s="179" t="s">
        <v>305</v>
      </c>
      <c r="M39" s="180" t="s">
        <v>305</v>
      </c>
      <c r="N39" s="181" t="s">
        <v>305</v>
      </c>
      <c r="O39" s="307"/>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308">
        <v>2.0031087099999998</v>
      </c>
      <c r="D40" s="309">
        <v>1.4574088900000002</v>
      </c>
      <c r="E40" s="310">
        <v>1.37777555</v>
      </c>
      <c r="F40" s="179">
        <v>0.35307369813194017</v>
      </c>
      <c r="G40" s="180">
        <v>11.126391578412834</v>
      </c>
      <c r="H40" s="181">
        <v>12.761437811840977</v>
      </c>
      <c r="I40" s="179">
        <v>1904.6129700457407</v>
      </c>
      <c r="J40" s="180">
        <v>78.352494390930474</v>
      </c>
      <c r="K40" s="181">
        <v>76.383584104033147</v>
      </c>
      <c r="L40" s="179">
        <v>6.7246874484410784</v>
      </c>
      <c r="M40" s="180">
        <v>8.7178053373888762</v>
      </c>
      <c r="N40" s="181">
        <v>9.7476435838914419</v>
      </c>
      <c r="O40" s="307"/>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308">
        <v>0.52287400000000006</v>
      </c>
      <c r="D41" s="309">
        <v>0.82494000000000001</v>
      </c>
      <c r="E41" s="310">
        <v>0.74548800000000004</v>
      </c>
      <c r="F41" s="179">
        <v>4.8021129373424563</v>
      </c>
      <c r="G41" s="180">
        <v>15.106431982932092</v>
      </c>
      <c r="H41" s="181">
        <v>10.985555770180069</v>
      </c>
      <c r="I41" s="179">
        <v>141.10080050977737</v>
      </c>
      <c r="J41" s="180">
        <v>74.307288615700656</v>
      </c>
      <c r="K41" s="181">
        <v>92.795740939728461</v>
      </c>
      <c r="L41" s="179">
        <v>6.7758197959737902</v>
      </c>
      <c r="M41" s="180">
        <v>11.22518001309186</v>
      </c>
      <c r="N41" s="181">
        <v>10.194127873285687</v>
      </c>
      <c r="O41" s="307"/>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308">
        <v>0</v>
      </c>
      <c r="D42" s="309">
        <v>0</v>
      </c>
      <c r="E42" s="310">
        <v>0</v>
      </c>
      <c r="F42" s="179" t="s">
        <v>304</v>
      </c>
      <c r="G42" s="180" t="s">
        <v>304</v>
      </c>
      <c r="H42" s="181" t="s">
        <v>304</v>
      </c>
      <c r="I42" s="179" t="s">
        <v>305</v>
      </c>
      <c r="J42" s="180" t="s">
        <v>305</v>
      </c>
      <c r="K42" s="181" t="s">
        <v>305</v>
      </c>
      <c r="L42" s="179" t="s">
        <v>305</v>
      </c>
      <c r="M42" s="180" t="s">
        <v>305</v>
      </c>
      <c r="N42" s="181" t="s">
        <v>305</v>
      </c>
      <c r="O42" s="307"/>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308">
        <v>0</v>
      </c>
      <c r="D43" s="309">
        <v>0</v>
      </c>
      <c r="E43" s="310">
        <v>0</v>
      </c>
      <c r="F43" s="179" t="s">
        <v>304</v>
      </c>
      <c r="G43" s="180" t="s">
        <v>304</v>
      </c>
      <c r="H43" s="181" t="s">
        <v>304</v>
      </c>
      <c r="I43" s="179" t="s">
        <v>305</v>
      </c>
      <c r="J43" s="180" t="s">
        <v>305</v>
      </c>
      <c r="K43" s="181" t="s">
        <v>305</v>
      </c>
      <c r="L43" s="179" t="s">
        <v>305</v>
      </c>
      <c r="M43" s="180" t="s">
        <v>305</v>
      </c>
      <c r="N43" s="181" t="s">
        <v>305</v>
      </c>
      <c r="O43" s="307"/>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308">
        <v>0</v>
      </c>
      <c r="D44" s="309">
        <v>0</v>
      </c>
      <c r="E44" s="310">
        <v>0</v>
      </c>
      <c r="F44" s="179" t="s">
        <v>304</v>
      </c>
      <c r="G44" s="180" t="s">
        <v>304</v>
      </c>
      <c r="H44" s="181" t="s">
        <v>304</v>
      </c>
      <c r="I44" s="179" t="s">
        <v>305</v>
      </c>
      <c r="J44" s="180" t="s">
        <v>305</v>
      </c>
      <c r="K44" s="181" t="s">
        <v>305</v>
      </c>
      <c r="L44" s="179" t="s">
        <v>305</v>
      </c>
      <c r="M44" s="180" t="s">
        <v>305</v>
      </c>
      <c r="N44" s="181" t="s">
        <v>305</v>
      </c>
      <c r="O44" s="307"/>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308">
        <v>0</v>
      </c>
      <c r="D45" s="309">
        <v>0</v>
      </c>
      <c r="E45" s="310">
        <v>0</v>
      </c>
      <c r="F45" s="179" t="s">
        <v>304</v>
      </c>
      <c r="G45" s="180" t="s">
        <v>304</v>
      </c>
      <c r="H45" s="181" t="s">
        <v>304</v>
      </c>
      <c r="I45" s="179" t="s">
        <v>305</v>
      </c>
      <c r="J45" s="180" t="s">
        <v>305</v>
      </c>
      <c r="K45" s="181" t="s">
        <v>305</v>
      </c>
      <c r="L45" s="179" t="s">
        <v>305</v>
      </c>
      <c r="M45" s="180" t="s">
        <v>305</v>
      </c>
      <c r="N45" s="181" t="s">
        <v>305</v>
      </c>
      <c r="O45" s="307"/>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308">
        <v>0</v>
      </c>
      <c r="D46" s="309">
        <v>0</v>
      </c>
      <c r="E46" s="310">
        <v>0</v>
      </c>
      <c r="F46" s="179" t="s">
        <v>304</v>
      </c>
      <c r="G46" s="180" t="s">
        <v>304</v>
      </c>
      <c r="H46" s="181" t="s">
        <v>304</v>
      </c>
      <c r="I46" s="179" t="s">
        <v>305</v>
      </c>
      <c r="J46" s="180" t="s">
        <v>305</v>
      </c>
      <c r="K46" s="181" t="s">
        <v>305</v>
      </c>
      <c r="L46" s="179" t="s">
        <v>305</v>
      </c>
      <c r="M46" s="180" t="s">
        <v>305</v>
      </c>
      <c r="N46" s="181" t="s">
        <v>305</v>
      </c>
      <c r="O46" s="307"/>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308">
        <v>0</v>
      </c>
      <c r="D47" s="309">
        <v>0</v>
      </c>
      <c r="E47" s="310">
        <v>0</v>
      </c>
      <c r="F47" s="179" t="s">
        <v>304</v>
      </c>
      <c r="G47" s="180" t="s">
        <v>304</v>
      </c>
      <c r="H47" s="181" t="s">
        <v>304</v>
      </c>
      <c r="I47" s="179" t="s">
        <v>305</v>
      </c>
      <c r="J47" s="180" t="s">
        <v>305</v>
      </c>
      <c r="K47" s="181" t="s">
        <v>305</v>
      </c>
      <c r="L47" s="179" t="s">
        <v>305</v>
      </c>
      <c r="M47" s="180" t="s">
        <v>305</v>
      </c>
      <c r="N47" s="181" t="s">
        <v>305</v>
      </c>
      <c r="O47" s="307"/>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308">
        <v>0</v>
      </c>
      <c r="D48" s="309">
        <v>0</v>
      </c>
      <c r="E48" s="310">
        <v>0</v>
      </c>
      <c r="F48" s="179" t="s">
        <v>304</v>
      </c>
      <c r="G48" s="180" t="s">
        <v>304</v>
      </c>
      <c r="H48" s="181" t="s">
        <v>304</v>
      </c>
      <c r="I48" s="179" t="s">
        <v>305</v>
      </c>
      <c r="J48" s="180" t="s">
        <v>305</v>
      </c>
      <c r="K48" s="181" t="s">
        <v>305</v>
      </c>
      <c r="L48" s="179" t="s">
        <v>305</v>
      </c>
      <c r="M48" s="180" t="s">
        <v>305</v>
      </c>
      <c r="N48" s="181" t="s">
        <v>305</v>
      </c>
      <c r="O48" s="307"/>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42</v>
      </c>
      <c r="C49" s="308">
        <v>0</v>
      </c>
      <c r="D49" s="309">
        <v>0</v>
      </c>
      <c r="E49" s="310">
        <v>0</v>
      </c>
      <c r="F49" s="179" t="s">
        <v>304</v>
      </c>
      <c r="G49" s="180" t="s">
        <v>304</v>
      </c>
      <c r="H49" s="181" t="s">
        <v>304</v>
      </c>
      <c r="I49" s="179" t="s">
        <v>305</v>
      </c>
      <c r="J49" s="180" t="s">
        <v>305</v>
      </c>
      <c r="K49" s="181" t="s">
        <v>305</v>
      </c>
      <c r="L49" s="179" t="s">
        <v>305</v>
      </c>
      <c r="M49" s="180" t="s">
        <v>305</v>
      </c>
      <c r="N49" s="181" t="s">
        <v>305</v>
      </c>
      <c r="O49" s="307"/>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308">
        <v>0</v>
      </c>
      <c r="D50" s="309">
        <v>0</v>
      </c>
      <c r="E50" s="310">
        <v>0</v>
      </c>
      <c r="F50" s="179" t="s">
        <v>304</v>
      </c>
      <c r="G50" s="180" t="s">
        <v>304</v>
      </c>
      <c r="H50" s="181" t="s">
        <v>304</v>
      </c>
      <c r="I50" s="179" t="s">
        <v>305</v>
      </c>
      <c r="J50" s="180" t="s">
        <v>305</v>
      </c>
      <c r="K50" s="181" t="s">
        <v>305</v>
      </c>
      <c r="L50" s="179" t="s">
        <v>305</v>
      </c>
      <c r="M50" s="180" t="s">
        <v>305</v>
      </c>
      <c r="N50" s="181" t="s">
        <v>305</v>
      </c>
      <c r="O50" s="307"/>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234</v>
      </c>
      <c r="C51" s="308">
        <v>0</v>
      </c>
      <c r="D51" s="309">
        <v>0</v>
      </c>
      <c r="E51" s="310">
        <v>0</v>
      </c>
      <c r="F51" s="179" t="s">
        <v>304</v>
      </c>
      <c r="G51" s="180" t="s">
        <v>304</v>
      </c>
      <c r="H51" s="181" t="s">
        <v>304</v>
      </c>
      <c r="I51" s="179" t="s">
        <v>305</v>
      </c>
      <c r="J51" s="180" t="s">
        <v>305</v>
      </c>
      <c r="K51" s="181" t="s">
        <v>305</v>
      </c>
      <c r="L51" s="179" t="s">
        <v>305</v>
      </c>
      <c r="M51" s="180" t="s">
        <v>305</v>
      </c>
      <c r="N51" s="181" t="s">
        <v>305</v>
      </c>
      <c r="O51" s="307"/>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308">
        <v>0</v>
      </c>
      <c r="D52" s="309">
        <v>0</v>
      </c>
      <c r="E52" s="310">
        <v>0</v>
      </c>
      <c r="F52" s="179" t="s">
        <v>304</v>
      </c>
      <c r="G52" s="180" t="s">
        <v>304</v>
      </c>
      <c r="H52" s="181" t="s">
        <v>304</v>
      </c>
      <c r="I52" s="179" t="s">
        <v>305</v>
      </c>
      <c r="J52" s="180" t="s">
        <v>305</v>
      </c>
      <c r="K52" s="181" t="s">
        <v>305</v>
      </c>
      <c r="L52" s="179" t="s">
        <v>305</v>
      </c>
      <c r="M52" s="180" t="s">
        <v>305</v>
      </c>
      <c r="N52" s="181" t="s">
        <v>305</v>
      </c>
      <c r="O52" s="307"/>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308">
        <v>0</v>
      </c>
      <c r="D53" s="309">
        <v>0</v>
      </c>
      <c r="E53" s="310">
        <v>0</v>
      </c>
      <c r="F53" s="179" t="s">
        <v>304</v>
      </c>
      <c r="G53" s="180" t="s">
        <v>304</v>
      </c>
      <c r="H53" s="181" t="s">
        <v>304</v>
      </c>
      <c r="I53" s="179" t="s">
        <v>305</v>
      </c>
      <c r="J53" s="180" t="s">
        <v>305</v>
      </c>
      <c r="K53" s="181" t="s">
        <v>305</v>
      </c>
      <c r="L53" s="179" t="s">
        <v>305</v>
      </c>
      <c r="M53" s="180" t="s">
        <v>305</v>
      </c>
      <c r="N53" s="181" t="s">
        <v>305</v>
      </c>
      <c r="O53" s="307"/>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187</v>
      </c>
      <c r="C54" s="308">
        <v>0</v>
      </c>
      <c r="D54" s="309">
        <v>0</v>
      </c>
      <c r="E54" s="310">
        <v>0</v>
      </c>
      <c r="F54" s="179" t="s">
        <v>304</v>
      </c>
      <c r="G54" s="180" t="s">
        <v>304</v>
      </c>
      <c r="H54" s="181" t="s">
        <v>304</v>
      </c>
      <c r="I54" s="179" t="s">
        <v>305</v>
      </c>
      <c r="J54" s="180" t="s">
        <v>305</v>
      </c>
      <c r="K54" s="181" t="s">
        <v>305</v>
      </c>
      <c r="L54" s="179" t="s">
        <v>305</v>
      </c>
      <c r="M54" s="180" t="s">
        <v>305</v>
      </c>
      <c r="N54" s="181" t="s">
        <v>305</v>
      </c>
      <c r="O54" s="307"/>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308">
        <v>0</v>
      </c>
      <c r="D55" s="309">
        <v>0</v>
      </c>
      <c r="E55" s="310">
        <v>0</v>
      </c>
      <c r="F55" s="179" t="s">
        <v>304</v>
      </c>
      <c r="G55" s="180" t="s">
        <v>304</v>
      </c>
      <c r="H55" s="181" t="s">
        <v>304</v>
      </c>
      <c r="I55" s="179" t="s">
        <v>305</v>
      </c>
      <c r="J55" s="180" t="s">
        <v>305</v>
      </c>
      <c r="K55" s="181" t="s">
        <v>305</v>
      </c>
      <c r="L55" s="179" t="s">
        <v>305</v>
      </c>
      <c r="M55" s="180" t="s">
        <v>305</v>
      </c>
      <c r="N55" s="181" t="s">
        <v>305</v>
      </c>
      <c r="O55" s="307"/>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308">
        <v>0</v>
      </c>
      <c r="D56" s="309">
        <v>0</v>
      </c>
      <c r="E56" s="310">
        <v>0</v>
      </c>
      <c r="F56" s="179" t="s">
        <v>304</v>
      </c>
      <c r="G56" s="180" t="s">
        <v>304</v>
      </c>
      <c r="H56" s="181" t="s">
        <v>304</v>
      </c>
      <c r="I56" s="179" t="s">
        <v>305</v>
      </c>
      <c r="J56" s="180" t="s">
        <v>305</v>
      </c>
      <c r="K56" s="181" t="s">
        <v>305</v>
      </c>
      <c r="L56" s="179" t="s">
        <v>305</v>
      </c>
      <c r="M56" s="180" t="s">
        <v>305</v>
      </c>
      <c r="N56" s="181" t="s">
        <v>305</v>
      </c>
      <c r="O56" s="307"/>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237</v>
      </c>
      <c r="C57" s="308">
        <v>0</v>
      </c>
      <c r="D57" s="309">
        <v>0</v>
      </c>
      <c r="E57" s="310">
        <v>0</v>
      </c>
      <c r="F57" s="179" t="s">
        <v>304</v>
      </c>
      <c r="G57" s="180" t="s">
        <v>304</v>
      </c>
      <c r="H57" s="181" t="s">
        <v>304</v>
      </c>
      <c r="I57" s="179" t="s">
        <v>305</v>
      </c>
      <c r="J57" s="180" t="s">
        <v>305</v>
      </c>
      <c r="K57" s="181" t="s">
        <v>305</v>
      </c>
      <c r="L57" s="179" t="s">
        <v>305</v>
      </c>
      <c r="M57" s="180" t="s">
        <v>305</v>
      </c>
      <c r="N57" s="181" t="s">
        <v>305</v>
      </c>
      <c r="O57" s="307"/>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69</v>
      </c>
      <c r="C58" s="308">
        <v>0</v>
      </c>
      <c r="D58" s="309">
        <v>0</v>
      </c>
      <c r="E58" s="310">
        <v>0</v>
      </c>
      <c r="F58" s="179" t="s">
        <v>304</v>
      </c>
      <c r="G58" s="180" t="s">
        <v>304</v>
      </c>
      <c r="H58" s="181" t="s">
        <v>304</v>
      </c>
      <c r="I58" s="179" t="s">
        <v>305</v>
      </c>
      <c r="J58" s="180" t="s">
        <v>305</v>
      </c>
      <c r="K58" s="181" t="s">
        <v>305</v>
      </c>
      <c r="L58" s="179" t="s">
        <v>305</v>
      </c>
      <c r="M58" s="180" t="s">
        <v>305</v>
      </c>
      <c r="N58" s="181" t="s">
        <v>305</v>
      </c>
      <c r="O58" s="307"/>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56</v>
      </c>
      <c r="C59" s="308">
        <v>0</v>
      </c>
      <c r="D59" s="309">
        <v>0</v>
      </c>
      <c r="E59" s="310">
        <v>0</v>
      </c>
      <c r="F59" s="179" t="s">
        <v>304</v>
      </c>
      <c r="G59" s="180" t="s">
        <v>304</v>
      </c>
      <c r="H59" s="181" t="s">
        <v>304</v>
      </c>
      <c r="I59" s="179" t="s">
        <v>305</v>
      </c>
      <c r="J59" s="180" t="s">
        <v>305</v>
      </c>
      <c r="K59" s="181" t="s">
        <v>305</v>
      </c>
      <c r="L59" s="179" t="s">
        <v>305</v>
      </c>
      <c r="M59" s="180" t="s">
        <v>305</v>
      </c>
      <c r="N59" s="181" t="s">
        <v>305</v>
      </c>
      <c r="O59" s="307"/>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7.399999999999999">
      <c r="A60" s="85"/>
      <c r="B60" s="147"/>
      <c r="C60" s="311"/>
      <c r="D60" s="312"/>
      <c r="E60" s="313"/>
      <c r="F60" s="188"/>
      <c r="G60" s="189"/>
      <c r="H60" s="190"/>
      <c r="I60" s="188"/>
      <c r="J60" s="189"/>
      <c r="K60" s="190"/>
      <c r="L60" s="188"/>
      <c r="M60" s="189"/>
      <c r="N60" s="190"/>
      <c r="O60" s="307"/>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314"/>
      <c r="D61" s="314"/>
      <c r="E61" s="314"/>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315"/>
      <c r="C62" s="117"/>
      <c r="D62" s="117"/>
      <c r="E62" s="117"/>
      <c r="F62" s="117"/>
      <c r="G62" s="117"/>
      <c r="H62" s="117"/>
      <c r="I62" s="193"/>
      <c r="J62" s="193"/>
      <c r="K62" s="193"/>
      <c r="L62" s="193"/>
      <c r="M62" s="193"/>
      <c r="N62" s="193"/>
    </row>
    <row r="63" spans="1:102" ht="20.100000000000001" customHeight="1">
      <c r="B63" s="117"/>
      <c r="C63" s="117"/>
      <c r="D63" s="117"/>
      <c r="E63" s="117"/>
      <c r="F63" s="117"/>
      <c r="G63" s="117"/>
      <c r="H63" s="117"/>
      <c r="I63" s="316"/>
      <c r="J63" s="316"/>
      <c r="K63" s="316"/>
      <c r="L63" s="316"/>
      <c r="M63" s="316"/>
      <c r="N63" s="316"/>
    </row>
    <row r="64" spans="1:102" ht="20.100000000000001" customHeight="1">
      <c r="B64" s="63"/>
      <c r="C64" s="63"/>
      <c r="D64" s="63"/>
      <c r="E64" s="63"/>
      <c r="F64" s="63"/>
      <c r="G64" s="63"/>
      <c r="H64" s="63"/>
      <c r="I64" s="63"/>
      <c r="J64" s="63"/>
      <c r="K64" s="63"/>
      <c r="L64" s="63"/>
      <c r="M64" s="63"/>
      <c r="N64" s="63"/>
    </row>
    <row r="65" spans="2:14" ht="20.100000000000001" customHeight="1">
      <c r="B65" s="63"/>
      <c r="C65" s="63"/>
      <c r="D65" s="63"/>
      <c r="E65" s="63"/>
      <c r="F65" s="63"/>
      <c r="G65" s="63"/>
      <c r="H65" s="63"/>
      <c r="I65" s="63"/>
      <c r="J65" s="63"/>
      <c r="K65" s="63"/>
      <c r="L65" s="63"/>
      <c r="M65" s="63"/>
      <c r="N65" s="63"/>
    </row>
    <row r="66" spans="2:14" ht="20.100000000000001" customHeight="1">
      <c r="B66" s="191"/>
      <c r="C66" s="194"/>
      <c r="D66" s="194"/>
      <c r="E66" s="194"/>
      <c r="F66" s="194"/>
      <c r="G66" s="194"/>
      <c r="H66" s="194"/>
      <c r="I66" s="194"/>
      <c r="J66" s="194"/>
      <c r="K66" s="194"/>
      <c r="L66" s="194"/>
      <c r="M66" s="194"/>
      <c r="N66" s="194"/>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8"/>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6640625" style="199" customWidth="1"/>
    <col min="2" max="2" width="35.6640625" style="199" customWidth="1"/>
    <col min="3" max="14" width="16.6640625" style="199" customWidth="1"/>
    <col min="15" max="15" width="11.44140625" style="199" customWidth="1"/>
    <col min="16" max="16" width="11.44140625" style="199" hidden="1" customWidth="1"/>
    <col min="17" max="102" width="0" style="199" hidden="1" customWidth="1"/>
    <col min="103" max="16384" width="11.44140625" style="200" hidden="1"/>
  </cols>
  <sheetData>
    <row r="1" spans="1:102" ht="89.1" customHeight="1"/>
    <row r="2" spans="1:102" s="319" customFormat="1" ht="20.100000000000001" customHeight="1">
      <c r="A2" s="317"/>
      <c r="B2" s="87" t="s">
        <v>17</v>
      </c>
      <c r="C2" s="318"/>
      <c r="D2" s="318"/>
      <c r="E2" s="318"/>
      <c r="F2" s="318"/>
      <c r="G2" s="318"/>
      <c r="H2" s="318"/>
      <c r="I2" s="318"/>
      <c r="J2" s="318"/>
      <c r="K2" s="318"/>
      <c r="L2" s="318"/>
      <c r="M2" s="318"/>
      <c r="N2" s="318"/>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7"/>
      <c r="AV2" s="317"/>
      <c r="AW2" s="317"/>
      <c r="AX2" s="317"/>
      <c r="AY2" s="317"/>
      <c r="AZ2" s="317"/>
      <c r="BA2" s="317"/>
      <c r="BB2" s="317"/>
      <c r="BC2" s="317"/>
      <c r="BD2" s="317"/>
      <c r="BE2" s="317"/>
      <c r="BF2" s="317"/>
      <c r="BG2" s="317"/>
      <c r="BH2" s="317"/>
      <c r="BI2" s="317"/>
      <c r="BJ2" s="317"/>
      <c r="BK2" s="317"/>
      <c r="BL2" s="317"/>
      <c r="BM2" s="317"/>
      <c r="BN2" s="317"/>
      <c r="BO2" s="317"/>
      <c r="BP2" s="317"/>
      <c r="BQ2" s="317"/>
      <c r="BR2" s="317"/>
      <c r="BS2" s="317"/>
      <c r="BT2" s="317"/>
      <c r="BU2" s="317"/>
      <c r="BV2" s="317"/>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7"/>
      <c r="CV2" s="317"/>
      <c r="CW2" s="317"/>
      <c r="CX2" s="317"/>
    </row>
    <row r="3" spans="1:102" s="202" customFormat="1" ht="20.100000000000001" customHeight="1">
      <c r="A3" s="201"/>
      <c r="B3" s="91" t="s">
        <v>2</v>
      </c>
      <c r="C3" s="201"/>
      <c r="D3" s="201"/>
      <c r="E3" s="201"/>
      <c r="F3" s="201"/>
      <c r="G3" s="201"/>
      <c r="H3" s="201"/>
      <c r="I3" s="201"/>
      <c r="J3" s="201"/>
      <c r="K3" s="201"/>
      <c r="L3" s="201"/>
      <c r="M3" s="201"/>
      <c r="N3" s="320"/>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21"/>
      <c r="C4" s="322"/>
      <c r="D4" s="322"/>
      <c r="E4" s="322"/>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323"/>
      <c r="C5" s="691" t="s">
        <v>221</v>
      </c>
      <c r="D5" s="692"/>
      <c r="E5" s="693"/>
      <c r="F5" s="691" t="s">
        <v>203</v>
      </c>
      <c r="G5" s="692"/>
      <c r="H5" s="693"/>
      <c r="I5" s="691" t="s">
        <v>198</v>
      </c>
      <c r="J5" s="692"/>
      <c r="K5" s="693"/>
      <c r="L5" s="691" t="s">
        <v>199</v>
      </c>
      <c r="M5" s="692"/>
      <c r="N5" s="693"/>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324"/>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211" t="s">
        <v>303</v>
      </c>
      <c r="C7" s="235">
        <v>249085.44412945001</v>
      </c>
      <c r="D7" s="236">
        <v>286390.18390265998</v>
      </c>
      <c r="E7" s="237">
        <v>290850.96844037995</v>
      </c>
      <c r="F7" s="238">
        <v>4.4382958386861295</v>
      </c>
      <c r="G7" s="239">
        <v>4.6233245598584878</v>
      </c>
      <c r="H7" s="240">
        <v>4.6711707113527501</v>
      </c>
      <c r="I7" s="238">
        <v>207.17755437189163</v>
      </c>
      <c r="J7" s="239">
        <v>208.1716786369679</v>
      </c>
      <c r="K7" s="240">
        <v>210.62007123961396</v>
      </c>
      <c r="L7" s="238">
        <v>9.1951527743793591</v>
      </c>
      <c r="M7" s="239">
        <v>9.6244523450926192</v>
      </c>
      <c r="N7" s="240">
        <v>9.8384230799751435</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23" customFormat="1" ht="20.100000000000001" customHeight="1">
      <c r="A8" s="204"/>
      <c r="B8" s="104" t="s">
        <v>48</v>
      </c>
      <c r="C8" s="105">
        <v>67195.445605460001</v>
      </c>
      <c r="D8" s="177">
        <v>76095.131993660005</v>
      </c>
      <c r="E8" s="178">
        <v>77276.726427090005</v>
      </c>
      <c r="F8" s="179">
        <v>4.5945891742172309</v>
      </c>
      <c r="G8" s="180">
        <v>4.7398545210554062</v>
      </c>
      <c r="H8" s="181">
        <v>4.8869911214193973</v>
      </c>
      <c r="I8" s="179">
        <v>221.73933491951908</v>
      </c>
      <c r="J8" s="180">
        <v>217.74790236227693</v>
      </c>
      <c r="K8" s="181">
        <v>208.50245972164899</v>
      </c>
      <c r="L8" s="179">
        <v>10.188011477193513</v>
      </c>
      <c r="M8" s="180">
        <v>10.320933794621697</v>
      </c>
      <c r="N8" s="181">
        <v>10.189496694538041</v>
      </c>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2"/>
      <c r="CQ8" s="222"/>
      <c r="CR8" s="222"/>
      <c r="CS8" s="222"/>
      <c r="CT8" s="222"/>
      <c r="CU8" s="222"/>
      <c r="CV8" s="222"/>
      <c r="CW8" s="222"/>
      <c r="CX8" s="222"/>
    </row>
    <row r="9" spans="1:102" s="223" customFormat="1" ht="20.100000000000001" customHeight="1">
      <c r="A9" s="204"/>
      <c r="B9" s="104" t="s">
        <v>71</v>
      </c>
      <c r="C9" s="105">
        <v>14764.012842</v>
      </c>
      <c r="D9" s="177">
        <v>13823.560271999999</v>
      </c>
      <c r="E9" s="178">
        <v>13733.390828</v>
      </c>
      <c r="F9" s="179">
        <v>4.8127836422536205</v>
      </c>
      <c r="G9" s="180">
        <v>5.267938119205243</v>
      </c>
      <c r="H9" s="181">
        <v>4.6933101596866607</v>
      </c>
      <c r="I9" s="179">
        <v>187.97050754313858</v>
      </c>
      <c r="J9" s="180">
        <v>241.22897069192192</v>
      </c>
      <c r="K9" s="181">
        <v>261.6970520765625</v>
      </c>
      <c r="L9" s="179">
        <v>9.046613839297283</v>
      </c>
      <c r="M9" s="180">
        <v>12.707792901646197</v>
      </c>
      <c r="N9" s="181">
        <v>12.282254332709797</v>
      </c>
      <c r="O9" s="222"/>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222"/>
      <c r="CN9" s="222"/>
      <c r="CO9" s="222"/>
      <c r="CP9" s="222"/>
      <c r="CQ9" s="222"/>
      <c r="CR9" s="222"/>
      <c r="CS9" s="222"/>
      <c r="CT9" s="222"/>
      <c r="CU9" s="222"/>
      <c r="CV9" s="222"/>
      <c r="CW9" s="222"/>
      <c r="CX9" s="222"/>
    </row>
    <row r="10" spans="1:102" s="223" customFormat="1" ht="20.100000000000001" customHeight="1">
      <c r="A10" s="204"/>
      <c r="B10" s="104" t="s">
        <v>44</v>
      </c>
      <c r="C10" s="105">
        <v>1099.50855658</v>
      </c>
      <c r="D10" s="177">
        <v>1109.9151408800001</v>
      </c>
      <c r="E10" s="178">
        <v>1123.9647523599999</v>
      </c>
      <c r="F10" s="179">
        <v>5.8531007271263125</v>
      </c>
      <c r="G10" s="180">
        <v>4.6160800590014919</v>
      </c>
      <c r="H10" s="181">
        <v>3.4041126422926471</v>
      </c>
      <c r="I10" s="179">
        <v>198.92726055928688</v>
      </c>
      <c r="J10" s="180">
        <v>221.90666304721734</v>
      </c>
      <c r="K10" s="181">
        <v>263.3745818375034</v>
      </c>
      <c r="L10" s="179">
        <v>11.643412934248074</v>
      </c>
      <c r="M10" s="180">
        <v>10.243389222518234</v>
      </c>
      <c r="N10" s="181">
        <v>8.9655674369158476</v>
      </c>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row>
    <row r="11" spans="1:102" s="223" customFormat="1" ht="20.100000000000001" customHeight="1">
      <c r="A11" s="204"/>
      <c r="B11" s="104" t="s">
        <v>34</v>
      </c>
      <c r="C11" s="105">
        <v>19878.801771460003</v>
      </c>
      <c r="D11" s="177">
        <v>24259.242216359999</v>
      </c>
      <c r="E11" s="178">
        <v>24590.137166699998</v>
      </c>
      <c r="F11" s="179">
        <v>3.2821578717924926</v>
      </c>
      <c r="G11" s="180">
        <v>4.0114460132383174</v>
      </c>
      <c r="H11" s="181">
        <v>4.0755411180347352</v>
      </c>
      <c r="I11" s="179">
        <v>204.09551819608356</v>
      </c>
      <c r="J11" s="180">
        <v>185.78824208178915</v>
      </c>
      <c r="K11" s="181">
        <v>184.44795266685864</v>
      </c>
      <c r="L11" s="179">
        <v>6.6987371164484344</v>
      </c>
      <c r="M11" s="180">
        <v>7.4527950300554844</v>
      </c>
      <c r="N11" s="181">
        <v>7.5172521523110696</v>
      </c>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c r="CM11" s="222"/>
      <c r="CN11" s="222"/>
      <c r="CO11" s="222"/>
      <c r="CP11" s="222"/>
      <c r="CQ11" s="222"/>
      <c r="CR11" s="222"/>
      <c r="CS11" s="222"/>
      <c r="CT11" s="222"/>
      <c r="CU11" s="222"/>
      <c r="CV11" s="222"/>
      <c r="CW11" s="222"/>
      <c r="CX11" s="222"/>
    </row>
    <row r="12" spans="1:102" s="223" customFormat="1" ht="20.100000000000001" customHeight="1">
      <c r="A12" s="204"/>
      <c r="B12" s="104" t="s">
        <v>57</v>
      </c>
      <c r="C12" s="105">
        <v>12719.525898</v>
      </c>
      <c r="D12" s="177">
        <v>12202.198238000001</v>
      </c>
      <c r="E12" s="178">
        <v>12057.384759</v>
      </c>
      <c r="F12" s="179">
        <v>2.4347591764304295</v>
      </c>
      <c r="G12" s="180">
        <v>3.1953134787286182</v>
      </c>
      <c r="H12" s="181">
        <v>3.2101962551297234</v>
      </c>
      <c r="I12" s="179">
        <v>389.98346455193825</v>
      </c>
      <c r="J12" s="180">
        <v>334.09162669611294</v>
      </c>
      <c r="K12" s="181">
        <v>329.60554677286655</v>
      </c>
      <c r="L12" s="179">
        <v>9.4951581897396267</v>
      </c>
      <c r="M12" s="180">
        <v>10.675274779124596</v>
      </c>
      <c r="N12" s="181">
        <v>10.580984919202411</v>
      </c>
      <c r="O12" s="222"/>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22"/>
      <c r="CS12" s="222"/>
      <c r="CT12" s="222"/>
      <c r="CU12" s="222"/>
      <c r="CV12" s="222"/>
      <c r="CW12" s="222"/>
      <c r="CX12" s="222"/>
    </row>
    <row r="13" spans="1:102" s="223" customFormat="1" ht="20.100000000000001" customHeight="1">
      <c r="A13" s="204"/>
      <c r="B13" s="104" t="s">
        <v>72</v>
      </c>
      <c r="C13" s="105">
        <v>7731.2057080000004</v>
      </c>
      <c r="D13" s="177">
        <v>9396.2079030000004</v>
      </c>
      <c r="E13" s="178">
        <v>9567.4263919999994</v>
      </c>
      <c r="F13" s="179">
        <v>3.0722917481579444</v>
      </c>
      <c r="G13" s="180">
        <v>3.4919317280670437</v>
      </c>
      <c r="H13" s="181">
        <v>3.725262880496484</v>
      </c>
      <c r="I13" s="179">
        <v>323.23085725705857</v>
      </c>
      <c r="J13" s="180">
        <v>278.9809114292799</v>
      </c>
      <c r="K13" s="181">
        <v>261.1065839506586</v>
      </c>
      <c r="L13" s="179">
        <v>9.9305949550087949</v>
      </c>
      <c r="M13" s="180">
        <v>9.7418229614496425</v>
      </c>
      <c r="N13" s="181">
        <v>9.7269066504462742</v>
      </c>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c r="CM13" s="222"/>
      <c r="CN13" s="222"/>
      <c r="CO13" s="222"/>
      <c r="CP13" s="222"/>
      <c r="CQ13" s="222"/>
      <c r="CR13" s="222"/>
      <c r="CS13" s="222"/>
      <c r="CT13" s="222"/>
      <c r="CU13" s="222"/>
      <c r="CV13" s="222"/>
      <c r="CW13" s="222"/>
      <c r="CX13" s="222"/>
    </row>
    <row r="14" spans="1:102" s="223" customFormat="1" ht="20.100000000000001" customHeight="1">
      <c r="A14" s="204"/>
      <c r="B14" s="104" t="s">
        <v>59</v>
      </c>
      <c r="C14" s="105">
        <v>7164.8580520000005</v>
      </c>
      <c r="D14" s="177">
        <v>8794.4086559999996</v>
      </c>
      <c r="E14" s="178">
        <v>8848.2235470000014</v>
      </c>
      <c r="F14" s="179">
        <v>3.8526571077419582</v>
      </c>
      <c r="G14" s="180">
        <v>3.5211181571455965</v>
      </c>
      <c r="H14" s="181">
        <v>3.5337636570677828</v>
      </c>
      <c r="I14" s="179">
        <v>207.07012132445973</v>
      </c>
      <c r="J14" s="180">
        <v>198.98134033573174</v>
      </c>
      <c r="K14" s="181">
        <v>200.17068888599289</v>
      </c>
      <c r="L14" s="179">
        <v>7.9777017472166936</v>
      </c>
      <c r="M14" s="180">
        <v>7.0063681038931254</v>
      </c>
      <c r="N14" s="181">
        <v>7.073559055955438</v>
      </c>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c r="CM14" s="222"/>
      <c r="CN14" s="222"/>
      <c r="CO14" s="222"/>
      <c r="CP14" s="222"/>
      <c r="CQ14" s="222"/>
      <c r="CR14" s="222"/>
      <c r="CS14" s="222"/>
      <c r="CT14" s="222"/>
      <c r="CU14" s="222"/>
      <c r="CV14" s="222"/>
      <c r="CW14" s="222"/>
      <c r="CX14" s="222"/>
    </row>
    <row r="15" spans="1:102" s="223" customFormat="1" ht="20.100000000000001" customHeight="1">
      <c r="A15" s="204"/>
      <c r="B15" s="104" t="s">
        <v>230</v>
      </c>
      <c r="C15" s="105">
        <v>0</v>
      </c>
      <c r="D15" s="177">
        <v>0</v>
      </c>
      <c r="E15" s="178">
        <v>0</v>
      </c>
      <c r="F15" s="179" t="s">
        <v>304</v>
      </c>
      <c r="G15" s="180" t="s">
        <v>304</v>
      </c>
      <c r="H15" s="181" t="s">
        <v>304</v>
      </c>
      <c r="I15" s="179" t="s">
        <v>305</v>
      </c>
      <c r="J15" s="180" t="s">
        <v>305</v>
      </c>
      <c r="K15" s="181" t="s">
        <v>305</v>
      </c>
      <c r="L15" s="179" t="s">
        <v>305</v>
      </c>
      <c r="M15" s="180" t="s">
        <v>305</v>
      </c>
      <c r="N15" s="181" t="s">
        <v>305</v>
      </c>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c r="CM15" s="222"/>
      <c r="CN15" s="222"/>
      <c r="CO15" s="222"/>
      <c r="CP15" s="222"/>
      <c r="CQ15" s="222"/>
      <c r="CR15" s="222"/>
      <c r="CS15" s="222"/>
      <c r="CT15" s="222"/>
      <c r="CU15" s="222"/>
      <c r="CV15" s="222"/>
      <c r="CW15" s="222"/>
      <c r="CX15" s="222"/>
    </row>
    <row r="16" spans="1:102" s="223" customFormat="1" ht="20.100000000000001" customHeight="1">
      <c r="A16" s="204"/>
      <c r="B16" s="104" t="s">
        <v>38</v>
      </c>
      <c r="C16" s="105">
        <v>1186.9983293</v>
      </c>
      <c r="D16" s="177">
        <v>1413.43479099</v>
      </c>
      <c r="E16" s="178">
        <v>1425.6904262100002</v>
      </c>
      <c r="F16" s="179">
        <v>1.7396713525433267</v>
      </c>
      <c r="G16" s="180">
        <v>2.2971461369829624</v>
      </c>
      <c r="H16" s="181">
        <v>1.6419858525831068</v>
      </c>
      <c r="I16" s="179">
        <v>454.14025463382711</v>
      </c>
      <c r="J16" s="180">
        <v>354.74577353011836</v>
      </c>
      <c r="K16" s="181">
        <v>489.89300119419619</v>
      </c>
      <c r="L16" s="179">
        <v>7.9005479102320075</v>
      </c>
      <c r="M16" s="180">
        <v>8.1490288327574429</v>
      </c>
      <c r="N16" s="181">
        <v>8.0439737724034934</v>
      </c>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row>
    <row r="17" spans="1:102" s="223" customFormat="1" ht="20.100000000000001" customHeight="1">
      <c r="A17" s="204"/>
      <c r="B17" s="104" t="s">
        <v>36</v>
      </c>
      <c r="C17" s="105">
        <v>70203.942377710002</v>
      </c>
      <c r="D17" s="177">
        <v>83852.351591519997</v>
      </c>
      <c r="E17" s="178">
        <v>85664.187967859994</v>
      </c>
      <c r="F17" s="179">
        <v>4.5166500850196716</v>
      </c>
      <c r="G17" s="180">
        <v>5.5903025071440657</v>
      </c>
      <c r="H17" s="181">
        <v>5.7707198474754806</v>
      </c>
      <c r="I17" s="179">
        <v>203.11988096186008</v>
      </c>
      <c r="J17" s="180">
        <v>188.01613528714302</v>
      </c>
      <c r="K17" s="181">
        <v>198.66791811085969</v>
      </c>
      <c r="L17" s="179">
        <v>9.1742142761557108</v>
      </c>
      <c r="M17" s="180">
        <v>10.510670724792535</v>
      </c>
      <c r="N17" s="181">
        <v>11.464568980989714</v>
      </c>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row>
    <row r="18" spans="1:102" s="223" customFormat="1" ht="20.100000000000001" customHeight="1">
      <c r="A18" s="204"/>
      <c r="B18" s="104" t="s">
        <v>32</v>
      </c>
      <c r="C18" s="105">
        <v>2571.4768509999999</v>
      </c>
      <c r="D18" s="177">
        <v>2461.0093609999999</v>
      </c>
      <c r="E18" s="178">
        <v>2469.6496539999998</v>
      </c>
      <c r="F18" s="179">
        <v>3.6732325614079584</v>
      </c>
      <c r="G18" s="180">
        <v>3.0164432600872173</v>
      </c>
      <c r="H18" s="181">
        <v>3.3756414746915353</v>
      </c>
      <c r="I18" s="179">
        <v>274.40968405239141</v>
      </c>
      <c r="J18" s="180">
        <v>320.70823755241651</v>
      </c>
      <c r="K18" s="181">
        <v>299.03399707781966</v>
      </c>
      <c r="L18" s="179">
        <v>10.079705866269144</v>
      </c>
      <c r="M18" s="180">
        <v>9.6739820161943708</v>
      </c>
      <c r="N18" s="181">
        <v>10.094315628786754</v>
      </c>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row>
    <row r="19" spans="1:102" s="223" customFormat="1" ht="20.100000000000001" customHeight="1">
      <c r="A19" s="204"/>
      <c r="B19" s="104" t="s">
        <v>66</v>
      </c>
      <c r="C19" s="105">
        <v>0</v>
      </c>
      <c r="D19" s="177">
        <v>0</v>
      </c>
      <c r="E19" s="178">
        <v>0</v>
      </c>
      <c r="F19" s="179" t="s">
        <v>304</v>
      </c>
      <c r="G19" s="180" t="s">
        <v>304</v>
      </c>
      <c r="H19" s="181" t="s">
        <v>304</v>
      </c>
      <c r="I19" s="179" t="s">
        <v>305</v>
      </c>
      <c r="J19" s="180" t="s">
        <v>305</v>
      </c>
      <c r="K19" s="181" t="s">
        <v>305</v>
      </c>
      <c r="L19" s="179" t="s">
        <v>305</v>
      </c>
      <c r="M19" s="180" t="s">
        <v>305</v>
      </c>
      <c r="N19" s="181" t="s">
        <v>305</v>
      </c>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row>
    <row r="20" spans="1:102" s="223" customFormat="1" ht="20.100000000000001" customHeight="1">
      <c r="A20" s="204"/>
      <c r="B20" s="104" t="s">
        <v>45</v>
      </c>
      <c r="C20" s="105">
        <v>955.83240971999999</v>
      </c>
      <c r="D20" s="177">
        <v>1060.5314201899998</v>
      </c>
      <c r="E20" s="178">
        <v>1079.7271785400001</v>
      </c>
      <c r="F20" s="179">
        <v>4.1307715231759268</v>
      </c>
      <c r="G20" s="180">
        <v>3.0110695234544744</v>
      </c>
      <c r="H20" s="181">
        <v>2.9671136456266534</v>
      </c>
      <c r="I20" s="179">
        <v>271.85158086438605</v>
      </c>
      <c r="J20" s="180">
        <v>337.31942259899733</v>
      </c>
      <c r="K20" s="181">
        <v>344.67925236239256</v>
      </c>
      <c r="L20" s="179">
        <v>11.229567687649636</v>
      </c>
      <c r="M20" s="180">
        <v>10.156922330571014</v>
      </c>
      <c r="N20" s="181">
        <v>10.22702513048848</v>
      </c>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row>
    <row r="21" spans="1:102" s="223" customFormat="1" ht="20.100000000000001" customHeight="1">
      <c r="A21" s="204"/>
      <c r="B21" s="104" t="s">
        <v>63</v>
      </c>
      <c r="C21" s="105">
        <v>0</v>
      </c>
      <c r="D21" s="177">
        <v>0</v>
      </c>
      <c r="E21" s="178">
        <v>0</v>
      </c>
      <c r="F21" s="179" t="s">
        <v>304</v>
      </c>
      <c r="G21" s="180" t="s">
        <v>304</v>
      </c>
      <c r="H21" s="181" t="s">
        <v>304</v>
      </c>
      <c r="I21" s="179" t="s">
        <v>305</v>
      </c>
      <c r="J21" s="180" t="s">
        <v>305</v>
      </c>
      <c r="K21" s="181" t="s">
        <v>305</v>
      </c>
      <c r="L21" s="179" t="s">
        <v>305</v>
      </c>
      <c r="M21" s="180" t="s">
        <v>305</v>
      </c>
      <c r="N21" s="181" t="s">
        <v>305</v>
      </c>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c r="CM21" s="222"/>
      <c r="CN21" s="222"/>
      <c r="CO21" s="222"/>
      <c r="CP21" s="222"/>
      <c r="CQ21" s="222"/>
      <c r="CR21" s="222"/>
      <c r="CS21" s="222"/>
      <c r="CT21" s="222"/>
      <c r="CU21" s="222"/>
      <c r="CV21" s="222"/>
      <c r="CW21" s="222"/>
      <c r="CX21" s="222"/>
    </row>
    <row r="22" spans="1:102" s="223" customFormat="1" ht="20.100000000000001" customHeight="1">
      <c r="A22" s="204"/>
      <c r="B22" s="104" t="s">
        <v>41</v>
      </c>
      <c r="C22" s="105">
        <v>0</v>
      </c>
      <c r="D22" s="177">
        <v>0</v>
      </c>
      <c r="E22" s="178">
        <v>0</v>
      </c>
      <c r="F22" s="179" t="s">
        <v>304</v>
      </c>
      <c r="G22" s="180" t="s">
        <v>304</v>
      </c>
      <c r="H22" s="181" t="s">
        <v>304</v>
      </c>
      <c r="I22" s="179" t="s">
        <v>305</v>
      </c>
      <c r="J22" s="180" t="s">
        <v>305</v>
      </c>
      <c r="K22" s="181" t="s">
        <v>305</v>
      </c>
      <c r="L22" s="179" t="s">
        <v>305</v>
      </c>
      <c r="M22" s="180" t="s">
        <v>305</v>
      </c>
      <c r="N22" s="181" t="s">
        <v>305</v>
      </c>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c r="CM22" s="222"/>
      <c r="CN22" s="222"/>
      <c r="CO22" s="222"/>
      <c r="CP22" s="222"/>
      <c r="CQ22" s="222"/>
      <c r="CR22" s="222"/>
      <c r="CS22" s="222"/>
      <c r="CT22" s="222"/>
      <c r="CU22" s="222"/>
      <c r="CV22" s="222"/>
      <c r="CW22" s="222"/>
      <c r="CX22" s="222"/>
    </row>
    <row r="23" spans="1:102" s="223" customFormat="1" ht="20.100000000000001" customHeight="1">
      <c r="A23" s="204"/>
      <c r="B23" s="104" t="s">
        <v>62</v>
      </c>
      <c r="C23" s="105">
        <v>194.24051299999999</v>
      </c>
      <c r="D23" s="177">
        <v>180.674757</v>
      </c>
      <c r="E23" s="178">
        <v>179.59877599999999</v>
      </c>
      <c r="F23" s="179">
        <v>4.591416003931168</v>
      </c>
      <c r="G23" s="180">
        <v>0</v>
      </c>
      <c r="H23" s="181">
        <v>0</v>
      </c>
      <c r="I23" s="179">
        <v>182.16326040910974</v>
      </c>
      <c r="J23" s="180" t="s">
        <v>305</v>
      </c>
      <c r="K23" s="181" t="s">
        <v>305</v>
      </c>
      <c r="L23" s="179">
        <v>8.3638730917066724</v>
      </c>
      <c r="M23" s="180">
        <v>3.4657840995463465</v>
      </c>
      <c r="N23" s="181">
        <v>4.5219589915245306</v>
      </c>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row>
    <row r="24" spans="1:102" s="223" customFormat="1" ht="20.100000000000001" customHeight="1">
      <c r="A24" s="204"/>
      <c r="B24" s="104" t="s">
        <v>229</v>
      </c>
      <c r="C24" s="105">
        <v>8101.1110013699999</v>
      </c>
      <c r="D24" s="177">
        <v>7137.7711336300008</v>
      </c>
      <c r="E24" s="178">
        <v>7174.7753210299988</v>
      </c>
      <c r="F24" s="179">
        <v>17.522936840143725</v>
      </c>
      <c r="G24" s="180">
        <v>11.569626912932726</v>
      </c>
      <c r="H24" s="181">
        <v>11.134482927687204</v>
      </c>
      <c r="I24" s="179">
        <v>127.08899143149257</v>
      </c>
      <c r="J24" s="180">
        <v>154.52611770452967</v>
      </c>
      <c r="K24" s="181">
        <v>159.44861362775066</v>
      </c>
      <c r="L24" s="179">
        <v>22.269723699316117</v>
      </c>
      <c r="M24" s="180">
        <v>17.878095301453367</v>
      </c>
      <c r="N24" s="181">
        <v>17.753778662815829</v>
      </c>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c r="CM24" s="222"/>
      <c r="CN24" s="222"/>
      <c r="CO24" s="222"/>
      <c r="CP24" s="222"/>
      <c r="CQ24" s="222"/>
      <c r="CR24" s="222"/>
      <c r="CS24" s="222"/>
      <c r="CT24" s="222"/>
      <c r="CU24" s="222"/>
      <c r="CV24" s="222"/>
      <c r="CW24" s="222"/>
      <c r="CX24" s="222"/>
    </row>
    <row r="25" spans="1:102" s="223" customFormat="1" ht="20.100000000000001" customHeight="1">
      <c r="A25" s="204"/>
      <c r="B25" s="104" t="s">
        <v>68</v>
      </c>
      <c r="C25" s="105">
        <v>5086.6650959999997</v>
      </c>
      <c r="D25" s="177">
        <v>6186.1076519999997</v>
      </c>
      <c r="E25" s="178">
        <v>6357.9887250000002</v>
      </c>
      <c r="F25" s="179">
        <v>1.8364382603733347</v>
      </c>
      <c r="G25" s="180">
        <v>1.1864286095356169</v>
      </c>
      <c r="H25" s="181">
        <v>1.2333216429225422</v>
      </c>
      <c r="I25" s="179">
        <v>204.07266344389069</v>
      </c>
      <c r="J25" s="180">
        <v>273.27454758375825</v>
      </c>
      <c r="K25" s="181">
        <v>252.56000708338826</v>
      </c>
      <c r="L25" s="179">
        <v>3.7476684704465164</v>
      </c>
      <c r="M25" s="180">
        <v>3.24220741511273</v>
      </c>
      <c r="N25" s="181">
        <v>3.114877228726133</v>
      </c>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row>
    <row r="26" spans="1:102" s="223" customFormat="1" ht="20.100000000000001" customHeight="1">
      <c r="A26" s="204"/>
      <c r="B26" s="104" t="s">
        <v>35</v>
      </c>
      <c r="C26" s="105">
        <v>2.1634289999999998</v>
      </c>
      <c r="D26" s="177">
        <v>1.9701230000000001</v>
      </c>
      <c r="E26" s="178">
        <v>2.0356429999999999</v>
      </c>
      <c r="F26" s="179">
        <v>0</v>
      </c>
      <c r="G26" s="180">
        <v>4.2688197640451886</v>
      </c>
      <c r="H26" s="181">
        <v>3.8838833724773938</v>
      </c>
      <c r="I26" s="179" t="s">
        <v>305</v>
      </c>
      <c r="J26" s="180">
        <v>231.65241792606511</v>
      </c>
      <c r="K26" s="181">
        <v>226.83337127823734</v>
      </c>
      <c r="L26" s="179">
        <v>6.1538418871153162</v>
      </c>
      <c r="M26" s="180">
        <v>9.8888242003164262</v>
      </c>
      <c r="N26" s="181">
        <v>8.8099435903053731</v>
      </c>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row>
    <row r="27" spans="1:102" s="223" customFormat="1" ht="20.100000000000001" customHeight="1">
      <c r="A27" s="204"/>
      <c r="B27" s="104" t="s">
        <v>47</v>
      </c>
      <c r="C27" s="105">
        <v>0</v>
      </c>
      <c r="D27" s="177">
        <v>0</v>
      </c>
      <c r="E27" s="178">
        <v>0</v>
      </c>
      <c r="F27" s="179" t="s">
        <v>304</v>
      </c>
      <c r="G27" s="180" t="s">
        <v>304</v>
      </c>
      <c r="H27" s="181" t="s">
        <v>304</v>
      </c>
      <c r="I27" s="179" t="s">
        <v>305</v>
      </c>
      <c r="J27" s="180" t="s">
        <v>305</v>
      </c>
      <c r="K27" s="181" t="s">
        <v>305</v>
      </c>
      <c r="L27" s="179" t="s">
        <v>305</v>
      </c>
      <c r="M27" s="180" t="s">
        <v>305</v>
      </c>
      <c r="N27" s="181" t="s">
        <v>305</v>
      </c>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row>
    <row r="28" spans="1:102" s="223" customFormat="1" ht="20.100000000000001" customHeight="1">
      <c r="A28" s="204"/>
      <c r="B28" s="104" t="s">
        <v>37</v>
      </c>
      <c r="C28" s="105">
        <v>0</v>
      </c>
      <c r="D28" s="177">
        <v>0</v>
      </c>
      <c r="E28" s="178">
        <v>0</v>
      </c>
      <c r="F28" s="179" t="s">
        <v>304</v>
      </c>
      <c r="G28" s="180" t="s">
        <v>304</v>
      </c>
      <c r="H28" s="181" t="s">
        <v>304</v>
      </c>
      <c r="I28" s="179" t="s">
        <v>305</v>
      </c>
      <c r="J28" s="180" t="s">
        <v>305</v>
      </c>
      <c r="K28" s="181" t="s">
        <v>305</v>
      </c>
      <c r="L28" s="179" t="s">
        <v>305</v>
      </c>
      <c r="M28" s="180" t="s">
        <v>305</v>
      </c>
      <c r="N28" s="181" t="s">
        <v>305</v>
      </c>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c r="CM28" s="222"/>
      <c r="CN28" s="222"/>
      <c r="CO28" s="222"/>
      <c r="CP28" s="222"/>
      <c r="CQ28" s="222"/>
      <c r="CR28" s="222"/>
      <c r="CS28" s="222"/>
      <c r="CT28" s="222"/>
      <c r="CU28" s="222"/>
      <c r="CV28" s="222"/>
      <c r="CW28" s="222"/>
      <c r="CX28" s="222"/>
    </row>
    <row r="29" spans="1:102" s="223" customFormat="1" ht="20.100000000000001" customHeight="1">
      <c r="A29" s="204"/>
      <c r="B29" s="104" t="s">
        <v>70</v>
      </c>
      <c r="C29" s="105">
        <v>13.121385</v>
      </c>
      <c r="D29" s="177">
        <v>11.580522</v>
      </c>
      <c r="E29" s="178">
        <v>10.144499</v>
      </c>
      <c r="F29" s="179">
        <v>9.8176754969082918</v>
      </c>
      <c r="G29" s="180">
        <v>1.3422538293178838</v>
      </c>
      <c r="H29" s="181">
        <v>1.5322590105238316</v>
      </c>
      <c r="I29" s="179">
        <v>178.15061926774644</v>
      </c>
      <c r="J29" s="180">
        <v>735.94184251158015</v>
      </c>
      <c r="K29" s="181">
        <v>691.1001029336079</v>
      </c>
      <c r="L29" s="179">
        <v>17.490249695439925</v>
      </c>
      <c r="M29" s="180">
        <v>9.878207562664274</v>
      </c>
      <c r="N29" s="181">
        <v>10.589443598939683</v>
      </c>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c r="CM29" s="222"/>
      <c r="CN29" s="222"/>
      <c r="CO29" s="222"/>
      <c r="CP29" s="222"/>
      <c r="CQ29" s="222"/>
      <c r="CR29" s="222"/>
      <c r="CS29" s="222"/>
      <c r="CT29" s="222"/>
      <c r="CU29" s="222"/>
      <c r="CV29" s="222"/>
      <c r="CW29" s="222"/>
      <c r="CX29" s="222"/>
    </row>
    <row r="30" spans="1:102" s="223" customFormat="1" ht="20.100000000000001" customHeight="1">
      <c r="A30" s="204"/>
      <c r="B30" s="104" t="s">
        <v>74</v>
      </c>
      <c r="C30" s="105">
        <v>9.2667529999999996</v>
      </c>
      <c r="D30" s="177">
        <v>7.4172160000000007</v>
      </c>
      <c r="E30" s="178">
        <v>7.3048739999999999</v>
      </c>
      <c r="F30" s="179">
        <v>2.5782061958487512</v>
      </c>
      <c r="G30" s="180">
        <v>21.191643872849326</v>
      </c>
      <c r="H30" s="181">
        <v>24.977734044420206</v>
      </c>
      <c r="I30" s="179">
        <v>333.19576755010132</v>
      </c>
      <c r="J30" s="180">
        <v>126.83629909086859</v>
      </c>
      <c r="K30" s="181">
        <v>102.52281057902259</v>
      </c>
      <c r="L30" s="179">
        <v>8.5904739232825129</v>
      </c>
      <c r="M30" s="180">
        <v>26.878696804838903</v>
      </c>
      <c r="N30" s="181">
        <v>25.607874961292964</v>
      </c>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c r="CM30" s="222"/>
      <c r="CN30" s="222"/>
      <c r="CO30" s="222"/>
      <c r="CP30" s="222"/>
      <c r="CQ30" s="222"/>
      <c r="CR30" s="222"/>
      <c r="CS30" s="222"/>
      <c r="CT30" s="222"/>
      <c r="CU30" s="222"/>
      <c r="CV30" s="222"/>
      <c r="CW30" s="222"/>
      <c r="CX30" s="222"/>
    </row>
    <row r="31" spans="1:102" s="223" customFormat="1" ht="20.100000000000001" customHeight="1">
      <c r="A31" s="204"/>
      <c r="B31" s="104" t="s">
        <v>31</v>
      </c>
      <c r="C31" s="105">
        <v>2884.3844320000003</v>
      </c>
      <c r="D31" s="177">
        <v>3199.7647259999999</v>
      </c>
      <c r="E31" s="178">
        <v>3235.2035289999999</v>
      </c>
      <c r="F31" s="179">
        <v>7.7394191815551991</v>
      </c>
      <c r="G31" s="180">
        <v>6.8902744070065109</v>
      </c>
      <c r="H31" s="181">
        <v>6.5943588119769263</v>
      </c>
      <c r="I31" s="179">
        <v>135.9243949107854</v>
      </c>
      <c r="J31" s="180">
        <v>155.4390258162274</v>
      </c>
      <c r="K31" s="181">
        <v>160.7736652351411</v>
      </c>
      <c r="L31" s="179">
        <v>10.519758692138163</v>
      </c>
      <c r="M31" s="180">
        <v>10.71017541431576</v>
      </c>
      <c r="N31" s="181">
        <v>10.60199236077181</v>
      </c>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c r="CM31" s="222"/>
      <c r="CN31" s="222"/>
      <c r="CO31" s="222"/>
      <c r="CP31" s="222"/>
      <c r="CQ31" s="222"/>
      <c r="CR31" s="222"/>
      <c r="CS31" s="222"/>
      <c r="CT31" s="222"/>
      <c r="CU31" s="222"/>
      <c r="CV31" s="222"/>
      <c r="CW31" s="222"/>
      <c r="CX31" s="222"/>
    </row>
    <row r="32" spans="1:102" s="223" customFormat="1" ht="20.100000000000001" customHeight="1">
      <c r="A32" s="204"/>
      <c r="B32" s="104" t="s">
        <v>46</v>
      </c>
      <c r="C32" s="105">
        <v>629.11331699999994</v>
      </c>
      <c r="D32" s="177">
        <v>854.4458800000001</v>
      </c>
      <c r="E32" s="178">
        <v>865.35275000000001</v>
      </c>
      <c r="F32" s="179">
        <v>6.7097610016098258E-3</v>
      </c>
      <c r="G32" s="180">
        <v>4.9025737007474364</v>
      </c>
      <c r="H32" s="181">
        <v>4.8407818661233817</v>
      </c>
      <c r="I32" s="179">
        <v>76185.812091348431</v>
      </c>
      <c r="J32" s="180">
        <v>157.06015723765375</v>
      </c>
      <c r="K32" s="181">
        <v>160.30076649375519</v>
      </c>
      <c r="L32" s="179">
        <v>5.111885908465041</v>
      </c>
      <c r="M32" s="180">
        <v>7.6999899630857831</v>
      </c>
      <c r="N32" s="181">
        <v>7.7598104356864877</v>
      </c>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c r="CM32" s="222"/>
      <c r="CN32" s="222"/>
      <c r="CO32" s="222"/>
      <c r="CP32" s="222"/>
      <c r="CQ32" s="222"/>
      <c r="CR32" s="222"/>
      <c r="CS32" s="222"/>
      <c r="CT32" s="222"/>
      <c r="CU32" s="222"/>
      <c r="CV32" s="222"/>
      <c r="CW32" s="222"/>
      <c r="CX32" s="222"/>
    </row>
    <row r="33" spans="1:102" s="223" customFormat="1" ht="20.100000000000001" customHeight="1">
      <c r="A33" s="204"/>
      <c r="B33" s="104" t="s">
        <v>51</v>
      </c>
      <c r="C33" s="105">
        <v>618.10258400000009</v>
      </c>
      <c r="D33" s="177">
        <v>523.39739899999995</v>
      </c>
      <c r="E33" s="178">
        <v>510.73040499999996</v>
      </c>
      <c r="F33" s="179">
        <v>7.3651319665086517</v>
      </c>
      <c r="G33" s="180">
        <v>8.1356795202568453</v>
      </c>
      <c r="H33" s="181">
        <v>8.3383606268751524</v>
      </c>
      <c r="I33" s="179">
        <v>128.75433526144883</v>
      </c>
      <c r="J33" s="180">
        <v>150.30078130549958</v>
      </c>
      <c r="K33" s="181">
        <v>167.26727032057994</v>
      </c>
      <c r="L33" s="179">
        <v>9.4829267046066903</v>
      </c>
      <c r="M33" s="180">
        <v>12.22798988345756</v>
      </c>
      <c r="N33" s="181">
        <v>13.947348210060062</v>
      </c>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c r="CM33" s="222"/>
      <c r="CN33" s="222"/>
      <c r="CO33" s="222"/>
      <c r="CP33" s="222"/>
      <c r="CQ33" s="222"/>
      <c r="CR33" s="222"/>
      <c r="CS33" s="222"/>
      <c r="CT33" s="222"/>
      <c r="CU33" s="222"/>
      <c r="CV33" s="222"/>
      <c r="CW33" s="222"/>
      <c r="CX33" s="222"/>
    </row>
    <row r="34" spans="1:102" s="223" customFormat="1" ht="20.100000000000001" customHeight="1">
      <c r="A34" s="204"/>
      <c r="B34" s="104" t="s">
        <v>52</v>
      </c>
      <c r="C34" s="105">
        <v>6205.3446809999996</v>
      </c>
      <c r="D34" s="177">
        <v>9228.5461660000001</v>
      </c>
      <c r="E34" s="178">
        <v>9571.6830689999988</v>
      </c>
      <c r="F34" s="179">
        <v>2.5413831319130877</v>
      </c>
      <c r="G34" s="180">
        <v>2.9597687337396801</v>
      </c>
      <c r="H34" s="181">
        <v>2.9572692279872226</v>
      </c>
      <c r="I34" s="179">
        <v>362.96243456224533</v>
      </c>
      <c r="J34" s="180">
        <v>319.82091260530399</v>
      </c>
      <c r="K34" s="181">
        <v>322.29919710644981</v>
      </c>
      <c r="L34" s="179">
        <v>9.224266087145983</v>
      </c>
      <c r="M34" s="180">
        <v>9.4659593752526945</v>
      </c>
      <c r="N34" s="181">
        <v>9.5312549780789269</v>
      </c>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row>
    <row r="35" spans="1:102" s="223" customFormat="1" ht="20.100000000000001" customHeight="1">
      <c r="A35" s="204"/>
      <c r="B35" s="104" t="s">
        <v>49</v>
      </c>
      <c r="C35" s="105">
        <v>0</v>
      </c>
      <c r="D35" s="177">
        <v>0</v>
      </c>
      <c r="E35" s="178">
        <v>0</v>
      </c>
      <c r="F35" s="179" t="s">
        <v>304</v>
      </c>
      <c r="G35" s="180" t="s">
        <v>304</v>
      </c>
      <c r="H35" s="181" t="s">
        <v>304</v>
      </c>
      <c r="I35" s="179" t="s">
        <v>305</v>
      </c>
      <c r="J35" s="180" t="s">
        <v>305</v>
      </c>
      <c r="K35" s="181" t="s">
        <v>305</v>
      </c>
      <c r="L35" s="179" t="s">
        <v>305</v>
      </c>
      <c r="M35" s="180" t="s">
        <v>305</v>
      </c>
      <c r="N35" s="181" t="s">
        <v>305</v>
      </c>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c r="CM35" s="222"/>
      <c r="CN35" s="222"/>
      <c r="CO35" s="222"/>
      <c r="CP35" s="222"/>
      <c r="CQ35" s="222"/>
      <c r="CR35" s="222"/>
      <c r="CS35" s="222"/>
      <c r="CT35" s="222"/>
      <c r="CU35" s="222"/>
      <c r="CV35" s="222"/>
      <c r="CW35" s="222"/>
      <c r="CX35" s="222"/>
    </row>
    <row r="36" spans="1:102" s="223" customFormat="1" ht="20.100000000000001" customHeight="1">
      <c r="A36" s="204"/>
      <c r="B36" s="104" t="s">
        <v>40</v>
      </c>
      <c r="C36" s="105">
        <v>1880.43748925</v>
      </c>
      <c r="D36" s="177">
        <v>2353.7181583200004</v>
      </c>
      <c r="E36" s="178">
        <v>2384.6900126600003</v>
      </c>
      <c r="F36" s="179">
        <v>1.4921072282594623</v>
      </c>
      <c r="G36" s="180">
        <v>1.6341195794424768</v>
      </c>
      <c r="H36" s="181">
        <v>1.6293415678232959</v>
      </c>
      <c r="I36" s="179">
        <v>151.83533142999764</v>
      </c>
      <c r="J36" s="180">
        <v>149.13688512935889</v>
      </c>
      <c r="K36" s="181">
        <v>150.54594757089757</v>
      </c>
      <c r="L36" s="179">
        <v>2.2655459553187058</v>
      </c>
      <c r="M36" s="180">
        <v>2.4370750400694896</v>
      </c>
      <c r="N36" s="181">
        <v>2.4529077024460992</v>
      </c>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c r="CM36" s="222"/>
      <c r="CN36" s="222"/>
      <c r="CO36" s="222"/>
      <c r="CP36" s="222"/>
      <c r="CQ36" s="222"/>
      <c r="CR36" s="222"/>
      <c r="CS36" s="222"/>
      <c r="CT36" s="222"/>
      <c r="CU36" s="222"/>
      <c r="CV36" s="222"/>
      <c r="CW36" s="222"/>
      <c r="CX36" s="222"/>
    </row>
    <row r="37" spans="1:102" s="223" customFormat="1" ht="20.100000000000001" customHeight="1">
      <c r="A37" s="204"/>
      <c r="B37" s="104" t="s">
        <v>67</v>
      </c>
      <c r="C37" s="105">
        <v>0</v>
      </c>
      <c r="D37" s="177">
        <v>0</v>
      </c>
      <c r="E37" s="178">
        <v>0</v>
      </c>
      <c r="F37" s="179" t="s">
        <v>304</v>
      </c>
      <c r="G37" s="180" t="s">
        <v>304</v>
      </c>
      <c r="H37" s="181" t="s">
        <v>304</v>
      </c>
      <c r="I37" s="179" t="s">
        <v>305</v>
      </c>
      <c r="J37" s="180" t="s">
        <v>305</v>
      </c>
      <c r="K37" s="181" t="s">
        <v>305</v>
      </c>
      <c r="L37" s="179" t="s">
        <v>305</v>
      </c>
      <c r="M37" s="180" t="s">
        <v>305</v>
      </c>
      <c r="N37" s="181" t="s">
        <v>305</v>
      </c>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c r="CM37" s="222"/>
      <c r="CN37" s="222"/>
      <c r="CO37" s="222"/>
      <c r="CP37" s="222"/>
      <c r="CQ37" s="222"/>
      <c r="CR37" s="222"/>
      <c r="CS37" s="222"/>
      <c r="CT37" s="222"/>
      <c r="CU37" s="222"/>
      <c r="CV37" s="222"/>
      <c r="CW37" s="222"/>
      <c r="CX37" s="222"/>
    </row>
    <row r="38" spans="1:102" s="223" customFormat="1" ht="20.100000000000001" customHeight="1">
      <c r="A38" s="204"/>
      <c r="B38" s="104" t="s">
        <v>53</v>
      </c>
      <c r="C38" s="105">
        <v>17497.962911999999</v>
      </c>
      <c r="D38" s="177">
        <v>21620.371163</v>
      </c>
      <c r="E38" s="178">
        <v>22082.053325999997</v>
      </c>
      <c r="F38" s="179">
        <v>2.3429083205957135</v>
      </c>
      <c r="G38" s="180">
        <v>2.3013396312617225</v>
      </c>
      <c r="H38" s="181">
        <v>2.1519427608685961</v>
      </c>
      <c r="I38" s="179">
        <v>189.69310924765523</v>
      </c>
      <c r="J38" s="180">
        <v>194.77048784064786</v>
      </c>
      <c r="K38" s="181">
        <v>203.41336192835846</v>
      </c>
      <c r="L38" s="179">
        <v>4.4443356401600322</v>
      </c>
      <c r="M38" s="180">
        <v>4.4823304266786241</v>
      </c>
      <c r="N38" s="181">
        <v>4.3773391166567466</v>
      </c>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22"/>
      <c r="CS38" s="222"/>
      <c r="CT38" s="222"/>
      <c r="CU38" s="222"/>
      <c r="CV38" s="222"/>
      <c r="CW38" s="222"/>
      <c r="CX38" s="222"/>
    </row>
    <row r="39" spans="1:102" s="223" customFormat="1" ht="20.100000000000001" customHeight="1">
      <c r="A39" s="204"/>
      <c r="B39" s="104" t="s">
        <v>61</v>
      </c>
      <c r="C39" s="105">
        <v>395.44952799999999</v>
      </c>
      <c r="D39" s="177">
        <v>474.95050399999997</v>
      </c>
      <c r="E39" s="178">
        <v>468.62083200000001</v>
      </c>
      <c r="F39" s="179">
        <v>0.26509097262091053</v>
      </c>
      <c r="G39" s="180">
        <v>0.49199547749085037</v>
      </c>
      <c r="H39" s="181">
        <v>1.3193005043360941</v>
      </c>
      <c r="I39" s="179">
        <v>1653.662259217534</v>
      </c>
      <c r="J39" s="180">
        <v>2566.5374122440076</v>
      </c>
      <c r="K39" s="181">
        <v>1000.5673740969901</v>
      </c>
      <c r="L39" s="179">
        <v>4.3837093668246832</v>
      </c>
      <c r="M39" s="180">
        <v>12.627247996351217</v>
      </c>
      <c r="N39" s="181">
        <v>13.200490412684001</v>
      </c>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c r="CM39" s="222"/>
      <c r="CN39" s="222"/>
      <c r="CO39" s="222"/>
      <c r="CP39" s="222"/>
      <c r="CQ39" s="222"/>
      <c r="CR39" s="222"/>
      <c r="CS39" s="222"/>
      <c r="CT39" s="222"/>
      <c r="CU39" s="222"/>
      <c r="CV39" s="222"/>
      <c r="CW39" s="222"/>
      <c r="CX39" s="222"/>
    </row>
    <row r="40" spans="1:102" s="223" customFormat="1" ht="20.100000000000001" customHeight="1">
      <c r="A40" s="204"/>
      <c r="B40" s="104" t="s">
        <v>33</v>
      </c>
      <c r="C40" s="105">
        <v>10.45683167</v>
      </c>
      <c r="D40" s="177">
        <v>28.958102190000002</v>
      </c>
      <c r="E40" s="178">
        <v>29.818047350000001</v>
      </c>
      <c r="F40" s="179">
        <v>0.10866589765043048</v>
      </c>
      <c r="G40" s="180">
        <v>0</v>
      </c>
      <c r="H40" s="181">
        <v>0</v>
      </c>
      <c r="I40" s="179">
        <v>7098.2252061733643</v>
      </c>
      <c r="J40" s="180" t="s">
        <v>305</v>
      </c>
      <c r="K40" s="181" t="s">
        <v>305</v>
      </c>
      <c r="L40" s="179">
        <v>7.7133501375374056</v>
      </c>
      <c r="M40" s="180">
        <v>7.8850477666609811</v>
      </c>
      <c r="N40" s="181">
        <v>7.9548421536730851</v>
      </c>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c r="CM40" s="222"/>
      <c r="CN40" s="222"/>
      <c r="CO40" s="222"/>
      <c r="CP40" s="222"/>
      <c r="CQ40" s="222"/>
      <c r="CR40" s="222"/>
      <c r="CS40" s="222"/>
      <c r="CT40" s="222"/>
      <c r="CU40" s="222"/>
      <c r="CV40" s="222"/>
      <c r="CW40" s="222"/>
      <c r="CX40" s="222"/>
    </row>
    <row r="41" spans="1:102" s="223" customFormat="1" ht="20.100000000000001" customHeight="1">
      <c r="A41" s="204"/>
      <c r="B41" s="104" t="s">
        <v>43</v>
      </c>
      <c r="C41" s="105">
        <v>10.517775</v>
      </c>
      <c r="D41" s="177">
        <v>22.551150999999997</v>
      </c>
      <c r="E41" s="178">
        <v>20.844746000000001</v>
      </c>
      <c r="F41" s="179">
        <v>9.313994642402978</v>
      </c>
      <c r="G41" s="180">
        <v>3.8684766023694315</v>
      </c>
      <c r="H41" s="181">
        <v>4.8856100237441131</v>
      </c>
      <c r="I41" s="179">
        <v>92.382084981498039</v>
      </c>
      <c r="J41" s="180">
        <v>147.08099396368118</v>
      </c>
      <c r="K41" s="181">
        <v>142.21395865839611</v>
      </c>
      <c r="L41" s="179">
        <v>8.6044624457168943</v>
      </c>
      <c r="M41" s="180">
        <v>5.6897938380174029</v>
      </c>
      <c r="N41" s="181">
        <v>6.9480194193779097</v>
      </c>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c r="CM41" s="222"/>
      <c r="CN41" s="222"/>
      <c r="CO41" s="222"/>
      <c r="CP41" s="222"/>
      <c r="CQ41" s="222"/>
      <c r="CR41" s="222"/>
      <c r="CS41" s="222"/>
      <c r="CT41" s="222"/>
      <c r="CU41" s="222"/>
      <c r="CV41" s="222"/>
      <c r="CW41" s="222"/>
      <c r="CX41" s="222"/>
    </row>
    <row r="42" spans="1:102" s="223" customFormat="1" ht="20.100000000000001" customHeight="1">
      <c r="A42" s="204"/>
      <c r="B42" s="104" t="s">
        <v>50</v>
      </c>
      <c r="C42" s="105">
        <v>0</v>
      </c>
      <c r="D42" s="177">
        <v>0</v>
      </c>
      <c r="E42" s="178">
        <v>0</v>
      </c>
      <c r="F42" s="179" t="s">
        <v>304</v>
      </c>
      <c r="G42" s="180" t="s">
        <v>304</v>
      </c>
      <c r="H42" s="181" t="s">
        <v>304</v>
      </c>
      <c r="I42" s="179" t="s">
        <v>305</v>
      </c>
      <c r="J42" s="180" t="s">
        <v>305</v>
      </c>
      <c r="K42" s="181" t="s">
        <v>305</v>
      </c>
      <c r="L42" s="179" t="s">
        <v>305</v>
      </c>
      <c r="M42" s="180" t="s">
        <v>305</v>
      </c>
      <c r="N42" s="181" t="s">
        <v>305</v>
      </c>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c r="CM42" s="222"/>
      <c r="CN42" s="222"/>
      <c r="CO42" s="222"/>
      <c r="CP42" s="222"/>
      <c r="CQ42" s="222"/>
      <c r="CR42" s="222"/>
      <c r="CS42" s="222"/>
      <c r="CT42" s="222"/>
      <c r="CU42" s="222"/>
      <c r="CV42" s="222"/>
      <c r="CW42" s="222"/>
      <c r="CX42" s="222"/>
    </row>
    <row r="43" spans="1:102" s="223" customFormat="1" ht="20.100000000000001" customHeight="1">
      <c r="A43" s="204"/>
      <c r="B43" s="104" t="s">
        <v>60</v>
      </c>
      <c r="C43" s="105">
        <v>0</v>
      </c>
      <c r="D43" s="177">
        <v>0</v>
      </c>
      <c r="E43" s="178">
        <v>0</v>
      </c>
      <c r="F43" s="179" t="s">
        <v>304</v>
      </c>
      <c r="G43" s="180" t="s">
        <v>304</v>
      </c>
      <c r="H43" s="181" t="s">
        <v>304</v>
      </c>
      <c r="I43" s="179" t="s">
        <v>305</v>
      </c>
      <c r="J43" s="180" t="s">
        <v>305</v>
      </c>
      <c r="K43" s="181" t="s">
        <v>305</v>
      </c>
      <c r="L43" s="179" t="s">
        <v>305</v>
      </c>
      <c r="M43" s="180" t="s">
        <v>305</v>
      </c>
      <c r="N43" s="181" t="s">
        <v>305</v>
      </c>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22"/>
      <c r="CS43" s="222"/>
      <c r="CT43" s="222"/>
      <c r="CU43" s="222"/>
      <c r="CV43" s="222"/>
      <c r="CW43" s="222"/>
      <c r="CX43" s="222"/>
    </row>
    <row r="44" spans="1:102" s="223" customFormat="1" ht="20.100000000000001" customHeight="1">
      <c r="A44" s="204"/>
      <c r="B44" s="104" t="s">
        <v>65</v>
      </c>
      <c r="C44" s="105">
        <v>0</v>
      </c>
      <c r="D44" s="177">
        <v>0</v>
      </c>
      <c r="E44" s="178">
        <v>0</v>
      </c>
      <c r="F44" s="179" t="s">
        <v>304</v>
      </c>
      <c r="G44" s="180" t="s">
        <v>304</v>
      </c>
      <c r="H44" s="181" t="s">
        <v>304</v>
      </c>
      <c r="I44" s="179" t="s">
        <v>305</v>
      </c>
      <c r="J44" s="180" t="s">
        <v>305</v>
      </c>
      <c r="K44" s="181" t="s">
        <v>305</v>
      </c>
      <c r="L44" s="179" t="s">
        <v>305</v>
      </c>
      <c r="M44" s="180" t="s">
        <v>305</v>
      </c>
      <c r="N44" s="181" t="s">
        <v>305</v>
      </c>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c r="CM44" s="222"/>
      <c r="CN44" s="222"/>
      <c r="CO44" s="222"/>
      <c r="CP44" s="222"/>
      <c r="CQ44" s="222"/>
      <c r="CR44" s="222"/>
      <c r="CS44" s="222"/>
      <c r="CT44" s="222"/>
      <c r="CU44" s="222"/>
      <c r="CV44" s="222"/>
      <c r="CW44" s="222"/>
      <c r="CX44" s="222"/>
    </row>
    <row r="45" spans="1:102" s="223" customFormat="1" ht="20.100000000000001" customHeight="1">
      <c r="A45" s="204"/>
      <c r="B45" s="104" t="s">
        <v>58</v>
      </c>
      <c r="C45" s="105">
        <v>0</v>
      </c>
      <c r="D45" s="177">
        <v>0</v>
      </c>
      <c r="E45" s="178">
        <v>0</v>
      </c>
      <c r="F45" s="179" t="s">
        <v>304</v>
      </c>
      <c r="G45" s="180" t="s">
        <v>304</v>
      </c>
      <c r="H45" s="181" t="s">
        <v>304</v>
      </c>
      <c r="I45" s="179" t="s">
        <v>305</v>
      </c>
      <c r="J45" s="180" t="s">
        <v>305</v>
      </c>
      <c r="K45" s="181" t="s">
        <v>305</v>
      </c>
      <c r="L45" s="179" t="s">
        <v>305</v>
      </c>
      <c r="M45" s="180" t="s">
        <v>305</v>
      </c>
      <c r="N45" s="181" t="s">
        <v>305</v>
      </c>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c r="CM45" s="222"/>
      <c r="CN45" s="222"/>
      <c r="CO45" s="222"/>
      <c r="CP45" s="222"/>
      <c r="CQ45" s="222"/>
      <c r="CR45" s="222"/>
      <c r="CS45" s="222"/>
      <c r="CT45" s="222"/>
      <c r="CU45" s="222"/>
      <c r="CV45" s="222"/>
      <c r="CW45" s="222"/>
      <c r="CX45" s="222"/>
    </row>
    <row r="46" spans="1:102" s="223" customFormat="1" ht="20.100000000000001" customHeight="1">
      <c r="A46" s="204"/>
      <c r="B46" s="104" t="s">
        <v>228</v>
      </c>
      <c r="C46" s="105">
        <v>0</v>
      </c>
      <c r="D46" s="177">
        <v>0</v>
      </c>
      <c r="E46" s="178">
        <v>0</v>
      </c>
      <c r="F46" s="179" t="s">
        <v>304</v>
      </c>
      <c r="G46" s="180" t="s">
        <v>304</v>
      </c>
      <c r="H46" s="181" t="s">
        <v>304</v>
      </c>
      <c r="I46" s="179" t="s">
        <v>305</v>
      </c>
      <c r="J46" s="180" t="s">
        <v>305</v>
      </c>
      <c r="K46" s="181" t="s">
        <v>305</v>
      </c>
      <c r="L46" s="179" t="s">
        <v>305</v>
      </c>
      <c r="M46" s="180" t="s">
        <v>305</v>
      </c>
      <c r="N46" s="181" t="s">
        <v>305</v>
      </c>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c r="CM46" s="222"/>
      <c r="CN46" s="222"/>
      <c r="CO46" s="222"/>
      <c r="CP46" s="222"/>
      <c r="CQ46" s="222"/>
      <c r="CR46" s="222"/>
      <c r="CS46" s="222"/>
      <c r="CT46" s="222"/>
      <c r="CU46" s="222"/>
      <c r="CV46" s="222"/>
      <c r="CW46" s="222"/>
      <c r="CX46" s="222"/>
    </row>
    <row r="47" spans="1:102" s="223" customFormat="1" ht="20.100000000000001" customHeight="1">
      <c r="A47" s="204"/>
      <c r="B47" s="104" t="s">
        <v>236</v>
      </c>
      <c r="C47" s="105">
        <v>0</v>
      </c>
      <c r="D47" s="177">
        <v>0</v>
      </c>
      <c r="E47" s="178">
        <v>0</v>
      </c>
      <c r="F47" s="179" t="s">
        <v>304</v>
      </c>
      <c r="G47" s="180" t="s">
        <v>304</v>
      </c>
      <c r="H47" s="181" t="s">
        <v>304</v>
      </c>
      <c r="I47" s="179" t="s">
        <v>305</v>
      </c>
      <c r="J47" s="180" t="s">
        <v>305</v>
      </c>
      <c r="K47" s="181" t="s">
        <v>305</v>
      </c>
      <c r="L47" s="179" t="s">
        <v>305</v>
      </c>
      <c r="M47" s="180" t="s">
        <v>305</v>
      </c>
      <c r="N47" s="181" t="s">
        <v>305</v>
      </c>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c r="CM47" s="222"/>
      <c r="CN47" s="222"/>
      <c r="CO47" s="222"/>
      <c r="CP47" s="222"/>
      <c r="CQ47" s="222"/>
      <c r="CR47" s="222"/>
      <c r="CS47" s="222"/>
      <c r="CT47" s="222"/>
      <c r="CU47" s="222"/>
      <c r="CV47" s="222"/>
      <c r="CW47" s="222"/>
      <c r="CX47" s="222"/>
    </row>
    <row r="48" spans="1:102" s="223" customFormat="1" ht="20.100000000000001" customHeight="1">
      <c r="A48" s="204"/>
      <c r="B48" s="104" t="s">
        <v>75</v>
      </c>
      <c r="C48" s="105">
        <v>0</v>
      </c>
      <c r="D48" s="177">
        <v>0</v>
      </c>
      <c r="E48" s="178">
        <v>0</v>
      </c>
      <c r="F48" s="179" t="s">
        <v>304</v>
      </c>
      <c r="G48" s="180" t="s">
        <v>304</v>
      </c>
      <c r="H48" s="181" t="s">
        <v>304</v>
      </c>
      <c r="I48" s="179" t="s">
        <v>305</v>
      </c>
      <c r="J48" s="180" t="s">
        <v>305</v>
      </c>
      <c r="K48" s="181" t="s">
        <v>305</v>
      </c>
      <c r="L48" s="179" t="s">
        <v>305</v>
      </c>
      <c r="M48" s="180" t="s">
        <v>305</v>
      </c>
      <c r="N48" s="181" t="s">
        <v>305</v>
      </c>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22"/>
      <c r="CS48" s="222"/>
      <c r="CT48" s="222"/>
      <c r="CU48" s="222"/>
      <c r="CV48" s="222"/>
      <c r="CW48" s="222"/>
      <c r="CX48" s="222"/>
    </row>
    <row r="49" spans="1:102" s="223" customFormat="1" ht="20.100000000000001" customHeight="1">
      <c r="A49" s="204"/>
      <c r="B49" s="104" t="s">
        <v>42</v>
      </c>
      <c r="C49" s="105">
        <v>0</v>
      </c>
      <c r="D49" s="177">
        <v>0</v>
      </c>
      <c r="E49" s="178">
        <v>0</v>
      </c>
      <c r="F49" s="179" t="s">
        <v>304</v>
      </c>
      <c r="G49" s="180" t="s">
        <v>304</v>
      </c>
      <c r="H49" s="181" t="s">
        <v>304</v>
      </c>
      <c r="I49" s="179" t="s">
        <v>305</v>
      </c>
      <c r="J49" s="180" t="s">
        <v>305</v>
      </c>
      <c r="K49" s="181" t="s">
        <v>305</v>
      </c>
      <c r="L49" s="179" t="s">
        <v>305</v>
      </c>
      <c r="M49" s="180" t="s">
        <v>305</v>
      </c>
      <c r="N49" s="181" t="s">
        <v>305</v>
      </c>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2"/>
      <c r="BU49" s="222"/>
      <c r="BV49" s="222"/>
      <c r="BW49" s="222"/>
      <c r="BX49" s="222"/>
      <c r="BY49" s="222"/>
      <c r="BZ49" s="222"/>
      <c r="CA49" s="222"/>
      <c r="CB49" s="222"/>
      <c r="CC49" s="222"/>
      <c r="CD49" s="222"/>
      <c r="CE49" s="222"/>
      <c r="CF49" s="222"/>
      <c r="CG49" s="222"/>
      <c r="CH49" s="222"/>
      <c r="CI49" s="222"/>
      <c r="CJ49" s="222"/>
      <c r="CK49" s="222"/>
      <c r="CL49" s="222"/>
      <c r="CM49" s="222"/>
      <c r="CN49" s="222"/>
      <c r="CO49" s="222"/>
      <c r="CP49" s="222"/>
      <c r="CQ49" s="222"/>
      <c r="CR49" s="222"/>
      <c r="CS49" s="222"/>
      <c r="CT49" s="222"/>
      <c r="CU49" s="222"/>
      <c r="CV49" s="222"/>
      <c r="CW49" s="222"/>
      <c r="CX49" s="222"/>
    </row>
    <row r="50" spans="1:102" s="223" customFormat="1" ht="20.100000000000001" customHeight="1">
      <c r="A50" s="204"/>
      <c r="B50" s="104" t="s">
        <v>73</v>
      </c>
      <c r="C50" s="105">
        <v>0</v>
      </c>
      <c r="D50" s="180">
        <v>0</v>
      </c>
      <c r="E50" s="181">
        <v>0</v>
      </c>
      <c r="F50" s="179" t="s">
        <v>304</v>
      </c>
      <c r="G50" s="180" t="s">
        <v>304</v>
      </c>
      <c r="H50" s="181" t="s">
        <v>304</v>
      </c>
      <c r="I50" s="179" t="s">
        <v>305</v>
      </c>
      <c r="J50" s="180" t="s">
        <v>305</v>
      </c>
      <c r="K50" s="181" t="s">
        <v>305</v>
      </c>
      <c r="L50" s="179" t="s">
        <v>305</v>
      </c>
      <c r="M50" s="180" t="s">
        <v>305</v>
      </c>
      <c r="N50" s="181" t="s">
        <v>305</v>
      </c>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c r="CM50" s="222"/>
      <c r="CN50" s="222"/>
      <c r="CO50" s="222"/>
      <c r="CP50" s="222"/>
      <c r="CQ50" s="222"/>
      <c r="CR50" s="222"/>
      <c r="CS50" s="222"/>
      <c r="CT50" s="222"/>
      <c r="CU50" s="222"/>
      <c r="CV50" s="222"/>
      <c r="CW50" s="222"/>
      <c r="CX50" s="222"/>
    </row>
    <row r="51" spans="1:102" s="223" customFormat="1" ht="20.100000000000001" customHeight="1">
      <c r="A51" s="204"/>
      <c r="B51" s="104" t="s">
        <v>234</v>
      </c>
      <c r="C51" s="105">
        <v>29.972282</v>
      </c>
      <c r="D51" s="177">
        <v>36.723086000000002</v>
      </c>
      <c r="E51" s="178">
        <v>38.002378999999998</v>
      </c>
      <c r="F51" s="179">
        <v>8.0164266437904175</v>
      </c>
      <c r="G51" s="180">
        <v>14.028551413135592</v>
      </c>
      <c r="H51" s="181">
        <v>12.133237763877888</v>
      </c>
      <c r="I51" s="179">
        <v>226.76761118505559</v>
      </c>
      <c r="J51" s="180">
        <v>143.43313112890326</v>
      </c>
      <c r="K51" s="181">
        <v>154.06757308033386</v>
      </c>
      <c r="L51" s="179">
        <v>18.178659202525854</v>
      </c>
      <c r="M51" s="180">
        <v>20.121590543888388</v>
      </c>
      <c r="N51" s="181">
        <v>18.693384958873231</v>
      </c>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c r="CM51" s="222"/>
      <c r="CN51" s="222"/>
      <c r="CO51" s="222"/>
      <c r="CP51" s="222"/>
      <c r="CQ51" s="222"/>
      <c r="CR51" s="222"/>
      <c r="CS51" s="222"/>
      <c r="CT51" s="222"/>
      <c r="CU51" s="222"/>
      <c r="CV51" s="222"/>
      <c r="CW51" s="222"/>
      <c r="CX51" s="222"/>
    </row>
    <row r="52" spans="1:102" s="223" customFormat="1" ht="20.100000000000001" customHeight="1">
      <c r="A52" s="204"/>
      <c r="B52" s="104" t="s">
        <v>39</v>
      </c>
      <c r="C52" s="105">
        <v>0</v>
      </c>
      <c r="D52" s="180">
        <v>0</v>
      </c>
      <c r="E52" s="181">
        <v>0</v>
      </c>
      <c r="F52" s="179" t="s">
        <v>304</v>
      </c>
      <c r="G52" s="180" t="s">
        <v>304</v>
      </c>
      <c r="H52" s="181" t="s">
        <v>304</v>
      </c>
      <c r="I52" s="179" t="s">
        <v>305</v>
      </c>
      <c r="J52" s="180" t="s">
        <v>305</v>
      </c>
      <c r="K52" s="181" t="s">
        <v>305</v>
      </c>
      <c r="L52" s="179" t="s">
        <v>305</v>
      </c>
      <c r="M52" s="180" t="s">
        <v>305</v>
      </c>
      <c r="N52" s="181" t="s">
        <v>305</v>
      </c>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c r="CM52" s="222"/>
      <c r="CN52" s="222"/>
      <c r="CO52" s="222"/>
      <c r="CP52" s="222"/>
      <c r="CQ52" s="222"/>
      <c r="CR52" s="222"/>
      <c r="CS52" s="222"/>
      <c r="CT52" s="222"/>
      <c r="CU52" s="222"/>
      <c r="CV52" s="222"/>
      <c r="CW52" s="222"/>
      <c r="CX52" s="222"/>
    </row>
    <row r="53" spans="1:102" s="223" customFormat="1" ht="20.100000000000001" customHeight="1">
      <c r="A53" s="204"/>
      <c r="B53" s="104" t="s">
        <v>64</v>
      </c>
      <c r="C53" s="105">
        <v>0</v>
      </c>
      <c r="D53" s="177">
        <v>0</v>
      </c>
      <c r="E53" s="178">
        <v>0</v>
      </c>
      <c r="F53" s="179" t="s">
        <v>304</v>
      </c>
      <c r="G53" s="180" t="s">
        <v>304</v>
      </c>
      <c r="H53" s="181" t="s">
        <v>304</v>
      </c>
      <c r="I53" s="179" t="s">
        <v>305</v>
      </c>
      <c r="J53" s="180" t="s">
        <v>305</v>
      </c>
      <c r="K53" s="181" t="s">
        <v>305</v>
      </c>
      <c r="L53" s="179" t="s">
        <v>305</v>
      </c>
      <c r="M53" s="180" t="s">
        <v>305</v>
      </c>
      <c r="N53" s="181" t="s">
        <v>305</v>
      </c>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c r="CM53" s="222"/>
      <c r="CN53" s="222"/>
      <c r="CO53" s="222"/>
      <c r="CP53" s="222"/>
      <c r="CQ53" s="222"/>
      <c r="CR53" s="222"/>
      <c r="CS53" s="222"/>
      <c r="CT53" s="222"/>
      <c r="CU53" s="222"/>
      <c r="CV53" s="222"/>
      <c r="CW53" s="222"/>
      <c r="CX53" s="222"/>
    </row>
    <row r="54" spans="1:102" s="223" customFormat="1" ht="20.100000000000001" customHeight="1">
      <c r="A54" s="204"/>
      <c r="B54" s="104" t="s">
        <v>187</v>
      </c>
      <c r="C54" s="105">
        <v>43.474255929999998</v>
      </c>
      <c r="D54" s="180">
        <v>13.728231920000001</v>
      </c>
      <c r="E54" s="181">
        <v>9.8025795799999997</v>
      </c>
      <c r="F54" s="179">
        <v>1.7710431231755412</v>
      </c>
      <c r="G54" s="180">
        <v>41.156656173390168</v>
      </c>
      <c r="H54" s="181">
        <v>42.710186087568594</v>
      </c>
      <c r="I54" s="179">
        <v>634.0994133862215</v>
      </c>
      <c r="J54" s="180">
        <v>98.108709485257123</v>
      </c>
      <c r="K54" s="181">
        <v>94.337196332850198</v>
      </c>
      <c r="L54" s="179">
        <v>11.230174054873125</v>
      </c>
      <c r="M54" s="180">
        <v>40.378264238997495</v>
      </c>
      <c r="N54" s="181">
        <v>40.29159210355526</v>
      </c>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c r="CM54" s="222"/>
      <c r="CN54" s="222"/>
      <c r="CO54" s="222"/>
      <c r="CP54" s="222"/>
      <c r="CQ54" s="222"/>
      <c r="CR54" s="222"/>
      <c r="CS54" s="222"/>
      <c r="CT54" s="222"/>
      <c r="CU54" s="222"/>
      <c r="CV54" s="222"/>
      <c r="CW54" s="222"/>
      <c r="CX54" s="222"/>
    </row>
    <row r="55" spans="1:102" s="223" customFormat="1" ht="20.100000000000001" customHeight="1">
      <c r="A55" s="204"/>
      <c r="B55" s="104" t="s">
        <v>55</v>
      </c>
      <c r="C55" s="105">
        <v>0</v>
      </c>
      <c r="D55" s="180">
        <v>0</v>
      </c>
      <c r="E55" s="181">
        <v>0</v>
      </c>
      <c r="F55" s="179" t="s">
        <v>304</v>
      </c>
      <c r="G55" s="180" t="s">
        <v>304</v>
      </c>
      <c r="H55" s="181" t="s">
        <v>304</v>
      </c>
      <c r="I55" s="179" t="s">
        <v>305</v>
      </c>
      <c r="J55" s="180" t="s">
        <v>305</v>
      </c>
      <c r="K55" s="181" t="s">
        <v>305</v>
      </c>
      <c r="L55" s="179" t="s">
        <v>305</v>
      </c>
      <c r="M55" s="180" t="s">
        <v>305</v>
      </c>
      <c r="N55" s="181" t="s">
        <v>305</v>
      </c>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c r="CM55" s="222"/>
      <c r="CN55" s="222"/>
      <c r="CO55" s="222"/>
      <c r="CP55" s="222"/>
      <c r="CQ55" s="222"/>
      <c r="CR55" s="222"/>
      <c r="CS55" s="222"/>
      <c r="CT55" s="222"/>
      <c r="CU55" s="222"/>
      <c r="CV55" s="222"/>
      <c r="CW55" s="222"/>
      <c r="CX55" s="222"/>
    </row>
    <row r="56" spans="1:102" s="223" customFormat="1" ht="20.100000000000001" customHeight="1">
      <c r="A56" s="204"/>
      <c r="B56" s="104" t="s">
        <v>54</v>
      </c>
      <c r="C56" s="105">
        <v>0</v>
      </c>
      <c r="D56" s="180">
        <v>0</v>
      </c>
      <c r="E56" s="181">
        <v>0</v>
      </c>
      <c r="F56" s="179" t="s">
        <v>304</v>
      </c>
      <c r="G56" s="180" t="s">
        <v>304</v>
      </c>
      <c r="H56" s="181" t="s">
        <v>304</v>
      </c>
      <c r="I56" s="179" t="s">
        <v>305</v>
      </c>
      <c r="J56" s="180" t="s">
        <v>305</v>
      </c>
      <c r="K56" s="181" t="s">
        <v>305</v>
      </c>
      <c r="L56" s="179" t="s">
        <v>305</v>
      </c>
      <c r="M56" s="180" t="s">
        <v>305</v>
      </c>
      <c r="N56" s="181" t="s">
        <v>305</v>
      </c>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2"/>
      <c r="BK56" s="222"/>
      <c r="BL56" s="222"/>
      <c r="BM56" s="222"/>
      <c r="BN56" s="222"/>
      <c r="BO56" s="222"/>
      <c r="BP56" s="222"/>
      <c r="BQ56" s="222"/>
      <c r="BR56" s="222"/>
      <c r="BS56" s="222"/>
      <c r="BT56" s="222"/>
      <c r="BU56" s="222"/>
      <c r="BV56" s="222"/>
      <c r="BW56" s="222"/>
      <c r="BX56" s="222"/>
      <c r="BY56" s="222"/>
      <c r="BZ56" s="222"/>
      <c r="CA56" s="222"/>
      <c r="CB56" s="222"/>
      <c r="CC56" s="222"/>
      <c r="CD56" s="222"/>
      <c r="CE56" s="222"/>
      <c r="CF56" s="222"/>
      <c r="CG56" s="222"/>
      <c r="CH56" s="222"/>
      <c r="CI56" s="222"/>
      <c r="CJ56" s="222"/>
      <c r="CK56" s="222"/>
      <c r="CL56" s="222"/>
      <c r="CM56" s="222"/>
      <c r="CN56" s="222"/>
      <c r="CO56" s="222"/>
      <c r="CP56" s="222"/>
      <c r="CQ56" s="222"/>
      <c r="CR56" s="222"/>
      <c r="CS56" s="222"/>
      <c r="CT56" s="222"/>
      <c r="CU56" s="222"/>
      <c r="CV56" s="222"/>
      <c r="CW56" s="222"/>
      <c r="CX56" s="222"/>
    </row>
    <row r="57" spans="1:102" s="223" customFormat="1" ht="20.100000000000001" customHeight="1">
      <c r="A57" s="204"/>
      <c r="B57" s="104" t="s">
        <v>237</v>
      </c>
      <c r="C57" s="105">
        <v>0</v>
      </c>
      <c r="D57" s="180">
        <v>0</v>
      </c>
      <c r="E57" s="181">
        <v>0</v>
      </c>
      <c r="F57" s="179" t="s">
        <v>304</v>
      </c>
      <c r="G57" s="180" t="s">
        <v>304</v>
      </c>
      <c r="H57" s="181" t="s">
        <v>304</v>
      </c>
      <c r="I57" s="179" t="s">
        <v>305</v>
      </c>
      <c r="J57" s="180" t="s">
        <v>305</v>
      </c>
      <c r="K57" s="181" t="s">
        <v>305</v>
      </c>
      <c r="L57" s="179" t="s">
        <v>305</v>
      </c>
      <c r="M57" s="180" t="s">
        <v>305</v>
      </c>
      <c r="N57" s="181" t="s">
        <v>305</v>
      </c>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2"/>
      <c r="CD57" s="222"/>
      <c r="CE57" s="222"/>
      <c r="CF57" s="222"/>
      <c r="CG57" s="222"/>
      <c r="CH57" s="222"/>
      <c r="CI57" s="222"/>
      <c r="CJ57" s="222"/>
      <c r="CK57" s="222"/>
      <c r="CL57" s="222"/>
      <c r="CM57" s="222"/>
      <c r="CN57" s="222"/>
      <c r="CO57" s="222"/>
      <c r="CP57" s="222"/>
      <c r="CQ57" s="222"/>
      <c r="CR57" s="222"/>
      <c r="CS57" s="222"/>
      <c r="CT57" s="222"/>
      <c r="CU57" s="222"/>
      <c r="CV57" s="222"/>
      <c r="CW57" s="222"/>
      <c r="CX57" s="222"/>
    </row>
    <row r="58" spans="1:102" s="223" customFormat="1" ht="20.100000000000001" customHeight="1">
      <c r="A58" s="204"/>
      <c r="B58" s="104" t="s">
        <v>69</v>
      </c>
      <c r="C58" s="105">
        <v>0</v>
      </c>
      <c r="D58" s="180">
        <v>0</v>
      </c>
      <c r="E58" s="181">
        <v>0</v>
      </c>
      <c r="F58" s="179" t="s">
        <v>304</v>
      </c>
      <c r="G58" s="180" t="s">
        <v>304</v>
      </c>
      <c r="H58" s="181" t="s">
        <v>304</v>
      </c>
      <c r="I58" s="179" t="s">
        <v>305</v>
      </c>
      <c r="J58" s="180" t="s">
        <v>305</v>
      </c>
      <c r="K58" s="181" t="s">
        <v>305</v>
      </c>
      <c r="L58" s="179" t="s">
        <v>305</v>
      </c>
      <c r="M58" s="180" t="s">
        <v>305</v>
      </c>
      <c r="N58" s="181" t="s">
        <v>305</v>
      </c>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c r="BP58" s="222"/>
      <c r="BQ58" s="222"/>
      <c r="BR58" s="222"/>
      <c r="BS58" s="222"/>
      <c r="BT58" s="222"/>
      <c r="BU58" s="222"/>
      <c r="BV58" s="222"/>
      <c r="BW58" s="222"/>
      <c r="BX58" s="222"/>
      <c r="BY58" s="222"/>
      <c r="BZ58" s="222"/>
      <c r="CA58" s="222"/>
      <c r="CB58" s="222"/>
      <c r="CC58" s="222"/>
      <c r="CD58" s="222"/>
      <c r="CE58" s="222"/>
      <c r="CF58" s="222"/>
      <c r="CG58" s="222"/>
      <c r="CH58" s="222"/>
      <c r="CI58" s="222"/>
      <c r="CJ58" s="222"/>
      <c r="CK58" s="222"/>
      <c r="CL58" s="222"/>
      <c r="CM58" s="222"/>
      <c r="CN58" s="222"/>
      <c r="CO58" s="222"/>
      <c r="CP58" s="222"/>
      <c r="CQ58" s="222"/>
      <c r="CR58" s="222"/>
      <c r="CS58" s="222"/>
      <c r="CT58" s="222"/>
      <c r="CU58" s="222"/>
      <c r="CV58" s="222"/>
      <c r="CW58" s="222"/>
      <c r="CX58" s="222"/>
    </row>
    <row r="59" spans="1:102" s="223" customFormat="1" ht="20.100000000000001" customHeight="1">
      <c r="A59" s="204"/>
      <c r="B59" s="104" t="s">
        <v>56</v>
      </c>
      <c r="C59" s="105">
        <v>2.051463</v>
      </c>
      <c r="D59" s="180">
        <v>39.516348000000001</v>
      </c>
      <c r="E59" s="181">
        <v>65.809827999999996</v>
      </c>
      <c r="F59" s="179">
        <v>60.478643777635767</v>
      </c>
      <c r="G59" s="180">
        <v>3.0170146289834276</v>
      </c>
      <c r="H59" s="181">
        <v>2.7588873199911728</v>
      </c>
      <c r="I59" s="179">
        <v>86.002625943320581</v>
      </c>
      <c r="J59" s="180">
        <v>404.81239106402035</v>
      </c>
      <c r="K59" s="181">
        <v>451.19367003760152</v>
      </c>
      <c r="L59" s="179">
        <v>52.013221783673401</v>
      </c>
      <c r="M59" s="180">
        <v>12.213249058339095</v>
      </c>
      <c r="N59" s="181">
        <v>12.447924951270199</v>
      </c>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2"/>
      <c r="BM59" s="222"/>
      <c r="BN59" s="222"/>
      <c r="BO59" s="222"/>
      <c r="BP59" s="222"/>
      <c r="BQ59" s="222"/>
      <c r="BR59" s="222"/>
      <c r="BS59" s="222"/>
      <c r="BT59" s="222"/>
      <c r="BU59" s="222"/>
      <c r="BV59" s="222"/>
      <c r="BW59" s="222"/>
      <c r="BX59" s="222"/>
      <c r="BY59" s="222"/>
      <c r="BZ59" s="222"/>
      <c r="CA59" s="222"/>
      <c r="CB59" s="222"/>
      <c r="CC59" s="222"/>
      <c r="CD59" s="222"/>
      <c r="CE59" s="222"/>
      <c r="CF59" s="222"/>
      <c r="CG59" s="222"/>
      <c r="CH59" s="222"/>
      <c r="CI59" s="222"/>
      <c r="CJ59" s="222"/>
      <c r="CK59" s="222"/>
      <c r="CL59" s="222"/>
      <c r="CM59" s="222"/>
      <c r="CN59" s="222"/>
      <c r="CO59" s="222"/>
      <c r="CP59" s="222"/>
      <c r="CQ59" s="222"/>
      <c r="CR59" s="222"/>
      <c r="CS59" s="222"/>
      <c r="CT59" s="222"/>
      <c r="CU59" s="222"/>
      <c r="CV59" s="222"/>
      <c r="CW59" s="222"/>
      <c r="CX59" s="222"/>
    </row>
    <row r="60" spans="1:102" s="223" customFormat="1" ht="17.399999999999999">
      <c r="A60" s="222"/>
      <c r="B60" s="326"/>
      <c r="C60" s="185"/>
      <c r="D60" s="186"/>
      <c r="E60" s="187"/>
      <c r="F60" s="188"/>
      <c r="G60" s="189"/>
      <c r="H60" s="190"/>
      <c r="I60" s="188"/>
      <c r="J60" s="189"/>
      <c r="K60" s="190"/>
      <c r="L60" s="188"/>
      <c r="M60" s="189"/>
      <c r="N60" s="190"/>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2"/>
      <c r="BK60" s="222"/>
      <c r="BL60" s="222"/>
      <c r="BM60" s="222"/>
      <c r="BN60" s="222"/>
      <c r="BO60" s="222"/>
      <c r="BP60" s="222"/>
      <c r="BQ60" s="222"/>
      <c r="BR60" s="222"/>
      <c r="BS60" s="222"/>
      <c r="BT60" s="222"/>
      <c r="BU60" s="222"/>
      <c r="BV60" s="222"/>
      <c r="BW60" s="222"/>
      <c r="BX60" s="222"/>
      <c r="BY60" s="222"/>
      <c r="BZ60" s="222"/>
      <c r="CA60" s="222"/>
      <c r="CB60" s="222"/>
      <c r="CC60" s="222"/>
      <c r="CD60" s="222"/>
      <c r="CE60" s="222"/>
      <c r="CF60" s="222"/>
      <c r="CG60" s="222"/>
      <c r="CH60" s="222"/>
      <c r="CI60" s="222"/>
      <c r="CJ60" s="222"/>
      <c r="CK60" s="222"/>
      <c r="CL60" s="222"/>
      <c r="CM60" s="222"/>
      <c r="CN60" s="222"/>
      <c r="CO60" s="222"/>
      <c r="CP60" s="222"/>
      <c r="CQ60" s="222"/>
      <c r="CR60" s="222"/>
      <c r="CS60" s="222"/>
      <c r="CT60" s="222"/>
      <c r="CU60" s="222"/>
      <c r="CV60" s="222"/>
      <c r="CW60" s="222"/>
      <c r="CX60" s="222"/>
    </row>
    <row r="61" spans="1:102" s="223" customFormat="1" ht="20.100000000000001" customHeight="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c r="BG61" s="222"/>
      <c r="BH61" s="222"/>
      <c r="BI61" s="222"/>
      <c r="BJ61" s="222"/>
      <c r="BK61" s="222"/>
      <c r="BL61" s="222"/>
      <c r="BM61" s="222"/>
      <c r="BN61" s="222"/>
      <c r="BO61" s="222"/>
      <c r="BP61" s="222"/>
      <c r="BQ61" s="222"/>
      <c r="BR61" s="222"/>
      <c r="BS61" s="222"/>
      <c r="BT61" s="222"/>
      <c r="BU61" s="222"/>
      <c r="BV61" s="222"/>
      <c r="BW61" s="222"/>
      <c r="BX61" s="222"/>
      <c r="BY61" s="222"/>
      <c r="BZ61" s="222"/>
      <c r="CA61" s="222"/>
      <c r="CB61" s="222"/>
      <c r="CC61" s="222"/>
      <c r="CD61" s="222"/>
      <c r="CE61" s="222"/>
      <c r="CF61" s="222"/>
      <c r="CG61" s="222"/>
      <c r="CH61" s="222"/>
      <c r="CI61" s="222"/>
      <c r="CJ61" s="222"/>
      <c r="CK61" s="222"/>
      <c r="CL61" s="222"/>
      <c r="CM61" s="222"/>
      <c r="CN61" s="222"/>
      <c r="CO61" s="222"/>
      <c r="CP61" s="222"/>
      <c r="CQ61" s="222"/>
      <c r="CR61" s="222"/>
      <c r="CS61" s="222"/>
      <c r="CT61" s="222"/>
      <c r="CU61" s="222"/>
      <c r="CV61" s="222"/>
      <c r="CW61" s="222"/>
      <c r="CX61" s="222"/>
    </row>
    <row r="62" spans="1:102" ht="20.100000000000001" customHeight="1">
      <c r="B62" s="222"/>
      <c r="C62" s="229"/>
      <c r="D62" s="229"/>
      <c r="E62" s="229"/>
      <c r="F62" s="229"/>
      <c r="G62" s="229"/>
      <c r="H62" s="229"/>
      <c r="I62" s="229"/>
      <c r="J62" s="229"/>
      <c r="K62" s="229"/>
      <c r="L62" s="229"/>
      <c r="M62" s="229"/>
      <c r="N62" s="229"/>
    </row>
    <row r="63" spans="1:102" ht="20.100000000000001" customHeight="1">
      <c r="B63" s="224"/>
      <c r="C63" s="229"/>
      <c r="D63" s="229"/>
      <c r="E63" s="229"/>
      <c r="F63" s="229"/>
      <c r="G63" s="229"/>
      <c r="H63" s="229"/>
      <c r="I63" s="229"/>
      <c r="J63" s="229"/>
      <c r="K63" s="229"/>
      <c r="L63" s="229"/>
      <c r="M63" s="229"/>
      <c r="N63" s="229"/>
    </row>
    <row r="64" spans="1:102" ht="20.100000000000001" customHeight="1">
      <c r="B64" s="224"/>
      <c r="C64" s="225"/>
      <c r="D64" s="225"/>
      <c r="E64" s="225"/>
      <c r="F64" s="225"/>
      <c r="G64" s="225"/>
      <c r="H64" s="225"/>
      <c r="I64" s="225"/>
      <c r="J64" s="225"/>
      <c r="K64" s="225"/>
      <c r="L64" s="225"/>
      <c r="M64" s="225"/>
      <c r="N64" s="225"/>
    </row>
    <row r="65" spans="2:14" ht="20.100000000000001" customHeight="1">
      <c r="B65" s="225"/>
      <c r="C65" s="225"/>
      <c r="D65" s="225"/>
      <c r="E65" s="225"/>
      <c r="F65" s="225"/>
      <c r="G65" s="225"/>
      <c r="H65" s="225"/>
      <c r="I65" s="225"/>
      <c r="J65" s="225"/>
      <c r="K65" s="225"/>
      <c r="L65" s="225"/>
      <c r="M65" s="225"/>
      <c r="N65" s="225"/>
    </row>
    <row r="66" spans="2:14" ht="20.100000000000001" customHeight="1">
      <c r="B66" s="225"/>
      <c r="C66" s="229"/>
      <c r="D66" s="229"/>
      <c r="E66" s="229"/>
      <c r="F66" s="229"/>
      <c r="G66" s="229"/>
      <c r="H66" s="229"/>
      <c r="I66" s="229"/>
      <c r="J66" s="229"/>
      <c r="K66" s="229"/>
      <c r="L66" s="229"/>
      <c r="M66" s="229"/>
      <c r="N66" s="229"/>
    </row>
    <row r="67" spans="2:14" ht="20.100000000000001" customHeight="1">
      <c r="B67" s="225"/>
    </row>
    <row r="68" spans="2:14" ht="20.100000000000001" customHeight="1">
      <c r="B68" s="226"/>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199" customWidth="1"/>
    <col min="2" max="2" width="35.6640625" style="199" customWidth="1"/>
    <col min="3" max="14" width="16.6640625" style="199" customWidth="1"/>
    <col min="15" max="15" width="11.5546875" style="199" customWidth="1"/>
    <col min="16" max="102" width="0" style="199" hidden="1" customWidth="1"/>
    <col min="103" max="16384" width="11.44140625" style="200" hidden="1"/>
  </cols>
  <sheetData>
    <row r="1" spans="1:102" ht="89.1" customHeight="1"/>
    <row r="2" spans="1:102" s="319" customFormat="1" ht="20.100000000000001" customHeight="1">
      <c r="A2" s="317"/>
      <c r="B2" s="87" t="s">
        <v>17</v>
      </c>
      <c r="C2" s="318"/>
      <c r="D2" s="318"/>
      <c r="E2" s="318"/>
      <c r="F2" s="318"/>
      <c r="G2" s="318"/>
      <c r="H2" s="318"/>
      <c r="I2" s="318"/>
      <c r="J2" s="318"/>
      <c r="K2" s="318"/>
      <c r="L2" s="318"/>
      <c r="M2" s="318"/>
      <c r="N2" s="318"/>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7"/>
      <c r="AV2" s="317"/>
      <c r="AW2" s="317"/>
      <c r="AX2" s="317"/>
      <c r="AY2" s="317"/>
      <c r="AZ2" s="317"/>
      <c r="BA2" s="317"/>
      <c r="BB2" s="317"/>
      <c r="BC2" s="317"/>
      <c r="BD2" s="317"/>
      <c r="BE2" s="317"/>
      <c r="BF2" s="317"/>
      <c r="BG2" s="317"/>
      <c r="BH2" s="317"/>
      <c r="BI2" s="317"/>
      <c r="BJ2" s="317"/>
      <c r="BK2" s="317"/>
      <c r="BL2" s="317"/>
      <c r="BM2" s="317"/>
      <c r="BN2" s="317"/>
      <c r="BO2" s="317"/>
      <c r="BP2" s="317"/>
      <c r="BQ2" s="317"/>
      <c r="BR2" s="317"/>
      <c r="BS2" s="317"/>
      <c r="BT2" s="317"/>
      <c r="BU2" s="317"/>
      <c r="BV2" s="317"/>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7"/>
      <c r="CV2" s="317"/>
      <c r="CW2" s="317"/>
      <c r="CX2" s="317"/>
    </row>
    <row r="3" spans="1:102" s="202" customFormat="1" ht="20.100000000000001" customHeight="1">
      <c r="A3" s="201"/>
      <c r="B3" s="91" t="s">
        <v>2</v>
      </c>
      <c r="C3" s="201"/>
      <c r="D3" s="201"/>
      <c r="E3" s="201"/>
      <c r="F3" s="201"/>
      <c r="G3" s="201"/>
      <c r="H3" s="203"/>
      <c r="I3" s="201"/>
      <c r="J3" s="320"/>
      <c r="K3" s="320"/>
      <c r="L3" s="320"/>
      <c r="M3" s="320"/>
      <c r="N3" s="320"/>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21"/>
      <c r="C4" s="333"/>
      <c r="D4" s="333"/>
      <c r="E4" s="333"/>
      <c r="F4" s="201"/>
      <c r="G4" s="201"/>
      <c r="H4" s="201"/>
      <c r="I4" s="201"/>
      <c r="J4" s="320"/>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205"/>
      <c r="C5" s="697" t="s">
        <v>208</v>
      </c>
      <c r="D5" s="698"/>
      <c r="E5" s="699"/>
      <c r="F5" s="697" t="s">
        <v>202</v>
      </c>
      <c r="G5" s="698"/>
      <c r="H5" s="699"/>
      <c r="I5" s="697" t="s">
        <v>200</v>
      </c>
      <c r="J5" s="698"/>
      <c r="K5" s="699"/>
      <c r="L5" s="697" t="s">
        <v>201</v>
      </c>
      <c r="M5" s="698"/>
      <c r="N5" s="699"/>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207"/>
      <c r="C6" s="134">
        <v>45505</v>
      </c>
      <c r="D6" s="135">
        <v>45839</v>
      </c>
      <c r="E6" s="136">
        <v>45870</v>
      </c>
      <c r="F6" s="208">
        <f>C6</f>
        <v>45505</v>
      </c>
      <c r="G6" s="209">
        <f t="shared" ref="G6:H6" si="0">D6</f>
        <v>45839</v>
      </c>
      <c r="H6" s="210">
        <f t="shared" si="0"/>
        <v>45870</v>
      </c>
      <c r="I6" s="208">
        <f>C6</f>
        <v>45505</v>
      </c>
      <c r="J6" s="209">
        <f t="shared" ref="J6:K6" si="1">D6</f>
        <v>45839</v>
      </c>
      <c r="K6" s="210">
        <f t="shared" si="1"/>
        <v>45870</v>
      </c>
      <c r="L6" s="208">
        <f>C6</f>
        <v>45505</v>
      </c>
      <c r="M6" s="209">
        <f t="shared" ref="M6:N6" si="2">D6</f>
        <v>45839</v>
      </c>
      <c r="N6" s="210">
        <f t="shared" si="2"/>
        <v>45870</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211" t="s">
        <v>303</v>
      </c>
      <c r="C7" s="212">
        <v>273296.35892163997</v>
      </c>
      <c r="D7" s="325">
        <v>333131.89236934</v>
      </c>
      <c r="E7" s="227">
        <v>337003.69980376004</v>
      </c>
      <c r="F7" s="215">
        <v>1.0043126396122166</v>
      </c>
      <c r="G7" s="213">
        <v>1.1919643057043601</v>
      </c>
      <c r="H7" s="214">
        <v>1.1480704858649842</v>
      </c>
      <c r="I7" s="215">
        <v>215.3946715431608</v>
      </c>
      <c r="J7" s="213">
        <v>192.26596923469586</v>
      </c>
      <c r="K7" s="214">
        <v>200.36594045447433</v>
      </c>
      <c r="L7" s="215">
        <v>2.1632359113591826</v>
      </c>
      <c r="M7" s="213">
        <v>2.2917417252941013</v>
      </c>
      <c r="N7" s="214">
        <v>2.3003422260836284</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23" customFormat="1" ht="20.100000000000001" customHeight="1">
      <c r="A8" s="204"/>
      <c r="B8" s="104" t="s">
        <v>48</v>
      </c>
      <c r="C8" s="216">
        <v>62485.992685210003</v>
      </c>
      <c r="D8" s="217">
        <v>74340.891300049989</v>
      </c>
      <c r="E8" s="218">
        <v>74996.912472309996</v>
      </c>
      <c r="F8" s="219">
        <v>0.8822448321453713</v>
      </c>
      <c r="G8" s="220">
        <v>1.0054725975816992</v>
      </c>
      <c r="H8" s="221">
        <v>1.0099754568958585</v>
      </c>
      <c r="I8" s="219">
        <v>274.41489861430153</v>
      </c>
      <c r="J8" s="220">
        <v>249.63263767023776</v>
      </c>
      <c r="K8" s="221">
        <v>243.77264728560064</v>
      </c>
      <c r="L8" s="219">
        <v>2.4210112616616355</v>
      </c>
      <c r="M8" s="220">
        <v>2.509987766394651</v>
      </c>
      <c r="N8" s="221">
        <v>2.4620439082098744</v>
      </c>
      <c r="O8" s="204"/>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2"/>
      <c r="CQ8" s="222"/>
      <c r="CR8" s="222"/>
      <c r="CS8" s="222"/>
      <c r="CT8" s="222"/>
      <c r="CU8" s="222"/>
      <c r="CV8" s="222"/>
      <c r="CW8" s="222"/>
      <c r="CX8" s="222"/>
    </row>
    <row r="9" spans="1:102" s="223" customFormat="1" ht="20.100000000000001" customHeight="1">
      <c r="A9" s="204"/>
      <c r="B9" s="104" t="s">
        <v>71</v>
      </c>
      <c r="C9" s="216">
        <v>41581.818981000004</v>
      </c>
      <c r="D9" s="217">
        <v>57000.87227</v>
      </c>
      <c r="E9" s="218">
        <v>57555.230362000002</v>
      </c>
      <c r="F9" s="219">
        <v>0.68157328117247318</v>
      </c>
      <c r="G9" s="220">
        <v>1.1150568012176141</v>
      </c>
      <c r="H9" s="221">
        <v>0.78202253586525228</v>
      </c>
      <c r="I9" s="219">
        <v>274.66334918040178</v>
      </c>
      <c r="J9" s="220">
        <v>190.89386357589783</v>
      </c>
      <c r="K9" s="221">
        <v>258.35936384540724</v>
      </c>
      <c r="L9" s="219">
        <v>1.8720320011870719</v>
      </c>
      <c r="M9" s="220">
        <v>2.1285750089101221</v>
      </c>
      <c r="N9" s="221">
        <v>2.020428448789187</v>
      </c>
      <c r="O9" s="204"/>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222"/>
      <c r="CN9" s="222"/>
      <c r="CO9" s="222"/>
      <c r="CP9" s="222"/>
      <c r="CQ9" s="222"/>
      <c r="CR9" s="222"/>
      <c r="CS9" s="222"/>
      <c r="CT9" s="222"/>
      <c r="CU9" s="222"/>
      <c r="CV9" s="222"/>
      <c r="CW9" s="222"/>
      <c r="CX9" s="222"/>
    </row>
    <row r="10" spans="1:102" s="223" customFormat="1" ht="20.100000000000001" customHeight="1">
      <c r="A10" s="204"/>
      <c r="B10" s="104" t="s">
        <v>44</v>
      </c>
      <c r="C10" s="216">
        <v>49150.04764746999</v>
      </c>
      <c r="D10" s="217">
        <v>62949.063438669997</v>
      </c>
      <c r="E10" s="218">
        <v>64288.66804035</v>
      </c>
      <c r="F10" s="219">
        <v>0.49720602169666334</v>
      </c>
      <c r="G10" s="220">
        <v>0.55035941284104317</v>
      </c>
      <c r="H10" s="221">
        <v>0.50962628101793273</v>
      </c>
      <c r="I10" s="219">
        <v>259.3480437789309</v>
      </c>
      <c r="J10" s="220">
        <v>217.35447937682869</v>
      </c>
      <c r="K10" s="221">
        <v>230.92959928148861</v>
      </c>
      <c r="L10" s="219">
        <v>1.289494090821343</v>
      </c>
      <c r="M10" s="220">
        <v>1.1962308364820209</v>
      </c>
      <c r="N10" s="221">
        <v>1.176877928587865</v>
      </c>
      <c r="O10" s="204"/>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row>
    <row r="11" spans="1:102" s="223" customFormat="1" ht="20.100000000000001" customHeight="1">
      <c r="A11" s="204"/>
      <c r="B11" s="104" t="s">
        <v>34</v>
      </c>
      <c r="C11" s="216">
        <v>3.5286210799999997</v>
      </c>
      <c r="D11" s="217">
        <v>0.19818956999999998</v>
      </c>
      <c r="E11" s="218">
        <v>0.13802914999999999</v>
      </c>
      <c r="F11" s="219">
        <v>27.391528251030007</v>
      </c>
      <c r="G11" s="220">
        <v>57.287661505093332</v>
      </c>
      <c r="H11" s="221">
        <v>58.596434159016418</v>
      </c>
      <c r="I11" s="219">
        <v>110.21868716395969</v>
      </c>
      <c r="J11" s="220">
        <v>83.062806103004831</v>
      </c>
      <c r="K11" s="221">
        <v>81.293830279267496</v>
      </c>
      <c r="L11" s="219">
        <v>30.190582832430398</v>
      </c>
      <c r="M11" s="220">
        <v>47.584739196921419</v>
      </c>
      <c r="N11" s="221">
        <v>47.635285734933532</v>
      </c>
      <c r="O11" s="204"/>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c r="CM11" s="222"/>
      <c r="CN11" s="222"/>
      <c r="CO11" s="222"/>
      <c r="CP11" s="222"/>
      <c r="CQ11" s="222"/>
      <c r="CR11" s="222"/>
      <c r="CS11" s="222"/>
      <c r="CT11" s="222"/>
      <c r="CU11" s="222"/>
      <c r="CV11" s="222"/>
      <c r="CW11" s="222"/>
      <c r="CX11" s="222"/>
    </row>
    <row r="12" spans="1:102" s="223" customFormat="1" ht="20.100000000000001" customHeight="1">
      <c r="A12" s="204"/>
      <c r="B12" s="104" t="s">
        <v>57</v>
      </c>
      <c r="C12" s="216">
        <v>15764.892266999999</v>
      </c>
      <c r="D12" s="217">
        <v>13107.892771999999</v>
      </c>
      <c r="E12" s="218">
        <v>12864.132319</v>
      </c>
      <c r="F12" s="219">
        <v>1.2296426433930161</v>
      </c>
      <c r="G12" s="220">
        <v>1.5320432619724516</v>
      </c>
      <c r="H12" s="221">
        <v>1.6064906507123433</v>
      </c>
      <c r="I12" s="219">
        <v>232.66094954436284</v>
      </c>
      <c r="J12" s="220">
        <v>228.7115493511985</v>
      </c>
      <c r="K12" s="221">
        <v>211.0842804399704</v>
      </c>
      <c r="L12" s="219">
        <v>2.8608982501205951</v>
      </c>
      <c r="M12" s="220">
        <v>3.5039598811878347</v>
      </c>
      <c r="N12" s="221">
        <v>3.3910492303915492</v>
      </c>
      <c r="O12" s="204"/>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22"/>
      <c r="CS12" s="222"/>
      <c r="CT12" s="222"/>
      <c r="CU12" s="222"/>
      <c r="CV12" s="222"/>
      <c r="CW12" s="222"/>
      <c r="CX12" s="222"/>
    </row>
    <row r="13" spans="1:102" s="223" customFormat="1" ht="20.100000000000001" customHeight="1">
      <c r="A13" s="204"/>
      <c r="B13" s="104" t="s">
        <v>72</v>
      </c>
      <c r="C13" s="216">
        <v>23630.245990999996</v>
      </c>
      <c r="D13" s="217">
        <v>30069.256932999997</v>
      </c>
      <c r="E13" s="218">
        <v>30562.814624000002</v>
      </c>
      <c r="F13" s="219">
        <v>1.9985015567754358</v>
      </c>
      <c r="G13" s="220">
        <v>2.3671141211968312</v>
      </c>
      <c r="H13" s="221">
        <v>2.3573151159783703</v>
      </c>
      <c r="I13" s="219">
        <v>149.86595238072147</v>
      </c>
      <c r="J13" s="220">
        <v>148.61843806415715</v>
      </c>
      <c r="K13" s="221">
        <v>153.3697503252528</v>
      </c>
      <c r="L13" s="219">
        <v>2.9950733914050525</v>
      </c>
      <c r="M13" s="220">
        <v>3.5179680341188297</v>
      </c>
      <c r="N13" s="221">
        <v>3.6154083077554704</v>
      </c>
      <c r="O13" s="204"/>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c r="CM13" s="222"/>
      <c r="CN13" s="222"/>
      <c r="CO13" s="222"/>
      <c r="CP13" s="222"/>
      <c r="CQ13" s="222"/>
      <c r="CR13" s="222"/>
      <c r="CS13" s="222"/>
      <c r="CT13" s="222"/>
      <c r="CU13" s="222"/>
      <c r="CV13" s="222"/>
      <c r="CW13" s="222"/>
      <c r="CX13" s="222"/>
    </row>
    <row r="14" spans="1:102" s="223" customFormat="1" ht="20.100000000000001" customHeight="1">
      <c r="A14" s="204"/>
      <c r="B14" s="104" t="s">
        <v>59</v>
      </c>
      <c r="C14" s="216">
        <v>57009.678153000001</v>
      </c>
      <c r="D14" s="217">
        <v>66786.041513000004</v>
      </c>
      <c r="E14" s="218">
        <v>67684.978057000015</v>
      </c>
      <c r="F14" s="219">
        <v>1.0961167844570903</v>
      </c>
      <c r="G14" s="220">
        <v>1.3223193873948922</v>
      </c>
      <c r="H14" s="221">
        <v>1.3652786357141031</v>
      </c>
      <c r="I14" s="219">
        <v>173.10084592433461</v>
      </c>
      <c r="J14" s="220">
        <v>161.13042825686776</v>
      </c>
      <c r="K14" s="221">
        <v>163.47647757066397</v>
      </c>
      <c r="L14" s="219">
        <v>1.8973874262138393</v>
      </c>
      <c r="M14" s="220">
        <v>2.1306588918329803</v>
      </c>
      <c r="N14" s="221">
        <v>2.231909422690233</v>
      </c>
      <c r="O14" s="204"/>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c r="CM14" s="222"/>
      <c r="CN14" s="222"/>
      <c r="CO14" s="222"/>
      <c r="CP14" s="222"/>
      <c r="CQ14" s="222"/>
      <c r="CR14" s="222"/>
      <c r="CS14" s="222"/>
      <c r="CT14" s="222"/>
      <c r="CU14" s="222"/>
      <c r="CV14" s="222"/>
      <c r="CW14" s="222"/>
      <c r="CX14" s="222"/>
    </row>
    <row r="15" spans="1:102" s="223" customFormat="1" ht="20.100000000000001" customHeight="1">
      <c r="A15" s="204"/>
      <c r="B15" s="104" t="s">
        <v>230</v>
      </c>
      <c r="C15" s="216">
        <v>0</v>
      </c>
      <c r="D15" s="217">
        <v>0</v>
      </c>
      <c r="E15" s="218">
        <v>0</v>
      </c>
      <c r="F15" s="219" t="s">
        <v>304</v>
      </c>
      <c r="G15" s="220" t="s">
        <v>304</v>
      </c>
      <c r="H15" s="221" t="s">
        <v>304</v>
      </c>
      <c r="I15" s="219" t="s">
        <v>305</v>
      </c>
      <c r="J15" s="220" t="s">
        <v>305</v>
      </c>
      <c r="K15" s="221" t="s">
        <v>305</v>
      </c>
      <c r="L15" s="219" t="s">
        <v>305</v>
      </c>
      <c r="M15" s="220" t="s">
        <v>305</v>
      </c>
      <c r="N15" s="221" t="s">
        <v>305</v>
      </c>
      <c r="O15" s="204"/>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c r="CM15" s="222"/>
      <c r="CN15" s="222"/>
      <c r="CO15" s="222"/>
      <c r="CP15" s="222"/>
      <c r="CQ15" s="222"/>
      <c r="CR15" s="222"/>
      <c r="CS15" s="222"/>
      <c r="CT15" s="222"/>
      <c r="CU15" s="222"/>
      <c r="CV15" s="222"/>
      <c r="CW15" s="222"/>
      <c r="CX15" s="222"/>
    </row>
    <row r="16" spans="1:102" s="223" customFormat="1" ht="20.100000000000001" customHeight="1">
      <c r="A16" s="204"/>
      <c r="B16" s="104" t="s">
        <v>38</v>
      </c>
      <c r="C16" s="216">
        <v>350.91404811000001</v>
      </c>
      <c r="D16" s="217">
        <v>358.60808875000004</v>
      </c>
      <c r="E16" s="218">
        <v>363.60715406000003</v>
      </c>
      <c r="F16" s="219">
        <v>1.0304969605737906</v>
      </c>
      <c r="G16" s="220">
        <v>1.4919443029434456</v>
      </c>
      <c r="H16" s="221">
        <v>1.4204811765468481</v>
      </c>
      <c r="I16" s="219">
        <v>266.91726435892502</v>
      </c>
      <c r="J16" s="220">
        <v>173.91627929023167</v>
      </c>
      <c r="K16" s="221">
        <v>195.0184730750037</v>
      </c>
      <c r="L16" s="219">
        <v>2.7505742964654321</v>
      </c>
      <c r="M16" s="220">
        <v>2.5947340207618228</v>
      </c>
      <c r="N16" s="221">
        <v>2.7702007008195113</v>
      </c>
      <c r="O16" s="204"/>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row>
    <row r="17" spans="1:102" s="223" customFormat="1" ht="20.100000000000001" customHeight="1">
      <c r="A17" s="204"/>
      <c r="B17" s="104" t="s">
        <v>36</v>
      </c>
      <c r="C17" s="216">
        <v>8.2437012799999998</v>
      </c>
      <c r="D17" s="217">
        <v>20.693281070000001</v>
      </c>
      <c r="E17" s="218">
        <v>20.877940949999999</v>
      </c>
      <c r="F17" s="219">
        <v>0</v>
      </c>
      <c r="G17" s="220">
        <v>0</v>
      </c>
      <c r="H17" s="221">
        <v>0</v>
      </c>
      <c r="I17" s="219" t="s">
        <v>305</v>
      </c>
      <c r="J17" s="220" t="s">
        <v>305</v>
      </c>
      <c r="K17" s="221" t="s">
        <v>305</v>
      </c>
      <c r="L17" s="219">
        <v>1.4485357480105103</v>
      </c>
      <c r="M17" s="220">
        <v>1.4909364008363124</v>
      </c>
      <c r="N17" s="221">
        <v>1.4992233704923856</v>
      </c>
      <c r="O17" s="204"/>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row>
    <row r="18" spans="1:102" s="223" customFormat="1" ht="20.100000000000001" customHeight="1">
      <c r="A18" s="204"/>
      <c r="B18" s="104" t="s">
        <v>32</v>
      </c>
      <c r="C18" s="216">
        <v>5615.043326</v>
      </c>
      <c r="D18" s="217">
        <v>6449.5197569999991</v>
      </c>
      <c r="E18" s="218">
        <v>6487.4279480000005</v>
      </c>
      <c r="F18" s="219">
        <v>2.4279150504278766</v>
      </c>
      <c r="G18" s="220">
        <v>1.9887459971075798</v>
      </c>
      <c r="H18" s="221">
        <v>2.1961287761804362</v>
      </c>
      <c r="I18" s="219">
        <v>182.17593738042208</v>
      </c>
      <c r="J18" s="220">
        <v>233.75520328817862</v>
      </c>
      <c r="K18" s="221">
        <v>216.2111003606372</v>
      </c>
      <c r="L18" s="219">
        <v>4.4230770019173313</v>
      </c>
      <c r="M18" s="220">
        <v>4.6487972484243381</v>
      </c>
      <c r="N18" s="221">
        <v>4.748274192316317</v>
      </c>
      <c r="O18" s="204"/>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row>
    <row r="19" spans="1:102" s="223" customFormat="1" ht="20.100000000000001" customHeight="1">
      <c r="A19" s="204"/>
      <c r="B19" s="104" t="s">
        <v>66</v>
      </c>
      <c r="C19" s="216">
        <v>0</v>
      </c>
      <c r="D19" s="217">
        <v>0</v>
      </c>
      <c r="E19" s="218">
        <v>0</v>
      </c>
      <c r="F19" s="219" t="s">
        <v>304</v>
      </c>
      <c r="G19" s="220" t="s">
        <v>304</v>
      </c>
      <c r="H19" s="221" t="s">
        <v>304</v>
      </c>
      <c r="I19" s="219" t="s">
        <v>305</v>
      </c>
      <c r="J19" s="220" t="s">
        <v>305</v>
      </c>
      <c r="K19" s="221" t="s">
        <v>305</v>
      </c>
      <c r="L19" s="219" t="s">
        <v>305</v>
      </c>
      <c r="M19" s="220" t="s">
        <v>305</v>
      </c>
      <c r="N19" s="221" t="s">
        <v>305</v>
      </c>
      <c r="O19" s="204"/>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row>
    <row r="20" spans="1:102" s="223" customFormat="1" ht="20.100000000000001" customHeight="1">
      <c r="A20" s="204"/>
      <c r="B20" s="104" t="s">
        <v>45</v>
      </c>
      <c r="C20" s="216">
        <v>5266.8072882400002</v>
      </c>
      <c r="D20" s="217">
        <v>5817.7304454099994</v>
      </c>
      <c r="E20" s="218">
        <v>5896.0836956799994</v>
      </c>
      <c r="F20" s="219">
        <v>0.6481215746438852</v>
      </c>
      <c r="G20" s="220">
        <v>0.74570086319876971</v>
      </c>
      <c r="H20" s="221">
        <v>0.77388680393787346</v>
      </c>
      <c r="I20" s="219">
        <v>360.61499563171009</v>
      </c>
      <c r="J20" s="220">
        <v>276.77918347955904</v>
      </c>
      <c r="K20" s="221">
        <v>274.04384474392691</v>
      </c>
      <c r="L20" s="219">
        <v>2.3372235880902172</v>
      </c>
      <c r="M20" s="220">
        <v>2.0639447603615784</v>
      </c>
      <c r="N20" s="221">
        <v>2.1207891514772443</v>
      </c>
      <c r="O20" s="204"/>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row>
    <row r="21" spans="1:102" s="223" customFormat="1" ht="20.100000000000001" customHeight="1">
      <c r="A21" s="204"/>
      <c r="B21" s="104" t="s">
        <v>63</v>
      </c>
      <c r="C21" s="216">
        <v>0</v>
      </c>
      <c r="D21" s="217">
        <v>0</v>
      </c>
      <c r="E21" s="218">
        <v>0</v>
      </c>
      <c r="F21" s="219" t="s">
        <v>304</v>
      </c>
      <c r="G21" s="220" t="s">
        <v>304</v>
      </c>
      <c r="H21" s="221" t="s">
        <v>304</v>
      </c>
      <c r="I21" s="219" t="s">
        <v>305</v>
      </c>
      <c r="J21" s="220" t="s">
        <v>305</v>
      </c>
      <c r="K21" s="221" t="s">
        <v>305</v>
      </c>
      <c r="L21" s="219" t="s">
        <v>305</v>
      </c>
      <c r="M21" s="220" t="s">
        <v>305</v>
      </c>
      <c r="N21" s="221" t="s">
        <v>305</v>
      </c>
      <c r="O21" s="204"/>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c r="CM21" s="222"/>
      <c r="CN21" s="222"/>
      <c r="CO21" s="222"/>
      <c r="CP21" s="222"/>
      <c r="CQ21" s="222"/>
      <c r="CR21" s="222"/>
      <c r="CS21" s="222"/>
      <c r="CT21" s="222"/>
      <c r="CU21" s="222"/>
      <c r="CV21" s="222"/>
      <c r="CW21" s="222"/>
      <c r="CX21" s="222"/>
    </row>
    <row r="22" spans="1:102" s="223" customFormat="1" ht="20.100000000000001" customHeight="1">
      <c r="A22" s="204"/>
      <c r="B22" s="104" t="s">
        <v>41</v>
      </c>
      <c r="C22" s="216">
        <v>0</v>
      </c>
      <c r="D22" s="217">
        <v>0</v>
      </c>
      <c r="E22" s="218">
        <v>0</v>
      </c>
      <c r="F22" s="219" t="s">
        <v>304</v>
      </c>
      <c r="G22" s="220" t="s">
        <v>304</v>
      </c>
      <c r="H22" s="221" t="s">
        <v>304</v>
      </c>
      <c r="I22" s="219" t="s">
        <v>305</v>
      </c>
      <c r="J22" s="220" t="s">
        <v>305</v>
      </c>
      <c r="K22" s="221" t="s">
        <v>305</v>
      </c>
      <c r="L22" s="219" t="s">
        <v>305</v>
      </c>
      <c r="M22" s="220" t="s">
        <v>305</v>
      </c>
      <c r="N22" s="221" t="s">
        <v>305</v>
      </c>
      <c r="O22" s="204"/>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c r="CM22" s="222"/>
      <c r="CN22" s="222"/>
      <c r="CO22" s="222"/>
      <c r="CP22" s="222"/>
      <c r="CQ22" s="222"/>
      <c r="CR22" s="222"/>
      <c r="CS22" s="222"/>
      <c r="CT22" s="222"/>
      <c r="CU22" s="222"/>
      <c r="CV22" s="222"/>
      <c r="CW22" s="222"/>
      <c r="CX22" s="222"/>
    </row>
    <row r="23" spans="1:102" s="223" customFormat="1" ht="20.100000000000001" customHeight="1">
      <c r="A23" s="204"/>
      <c r="B23" s="104" t="s">
        <v>62</v>
      </c>
      <c r="C23" s="216">
        <v>0</v>
      </c>
      <c r="D23" s="217">
        <v>0</v>
      </c>
      <c r="E23" s="218">
        <v>0</v>
      </c>
      <c r="F23" s="219" t="s">
        <v>304</v>
      </c>
      <c r="G23" s="220" t="s">
        <v>304</v>
      </c>
      <c r="H23" s="221" t="s">
        <v>304</v>
      </c>
      <c r="I23" s="219" t="s">
        <v>305</v>
      </c>
      <c r="J23" s="220" t="s">
        <v>305</v>
      </c>
      <c r="K23" s="221" t="s">
        <v>305</v>
      </c>
      <c r="L23" s="219" t="s">
        <v>305</v>
      </c>
      <c r="M23" s="220" t="s">
        <v>305</v>
      </c>
      <c r="N23" s="221" t="s">
        <v>305</v>
      </c>
      <c r="O23" s="204"/>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row>
    <row r="24" spans="1:102" s="223" customFormat="1" ht="20.100000000000001" customHeight="1">
      <c r="A24" s="204"/>
      <c r="B24" s="104" t="s">
        <v>229</v>
      </c>
      <c r="C24" s="216">
        <v>0</v>
      </c>
      <c r="D24" s="217">
        <v>0</v>
      </c>
      <c r="E24" s="218">
        <v>8122.0220711700003</v>
      </c>
      <c r="F24" s="219" t="s">
        <v>304</v>
      </c>
      <c r="G24" s="220" t="s">
        <v>304</v>
      </c>
      <c r="H24" s="221">
        <v>2.3419223493023518</v>
      </c>
      <c r="I24" s="219" t="s">
        <v>305</v>
      </c>
      <c r="J24" s="220" t="s">
        <v>305</v>
      </c>
      <c r="K24" s="221">
        <v>130.49907690599116</v>
      </c>
      <c r="L24" s="219" t="s">
        <v>305</v>
      </c>
      <c r="M24" s="220" t="s">
        <v>305</v>
      </c>
      <c r="N24" s="221">
        <v>3.0561870476946713</v>
      </c>
      <c r="O24" s="204"/>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c r="CM24" s="222"/>
      <c r="CN24" s="222"/>
      <c r="CO24" s="222"/>
      <c r="CP24" s="222"/>
      <c r="CQ24" s="222"/>
      <c r="CR24" s="222"/>
      <c r="CS24" s="222"/>
      <c r="CT24" s="222"/>
      <c r="CU24" s="222"/>
      <c r="CV24" s="222"/>
      <c r="CW24" s="222"/>
      <c r="CX24" s="222"/>
    </row>
    <row r="25" spans="1:102" s="223" customFormat="1" ht="20.100000000000001" customHeight="1">
      <c r="A25" s="204"/>
      <c r="B25" s="104" t="s">
        <v>68</v>
      </c>
      <c r="C25" s="216">
        <v>9.0878829999999997</v>
      </c>
      <c r="D25" s="217">
        <v>6.5418859999999999</v>
      </c>
      <c r="E25" s="218">
        <v>6.2362330000000004</v>
      </c>
      <c r="F25" s="219">
        <v>0</v>
      </c>
      <c r="G25" s="220">
        <v>0</v>
      </c>
      <c r="H25" s="221">
        <v>0</v>
      </c>
      <c r="I25" s="219" t="s">
        <v>305</v>
      </c>
      <c r="J25" s="220" t="s">
        <v>305</v>
      </c>
      <c r="K25" s="221" t="s">
        <v>305</v>
      </c>
      <c r="L25" s="219">
        <v>1.3811137313277468</v>
      </c>
      <c r="M25" s="220">
        <v>1.8345932656117823</v>
      </c>
      <c r="N25" s="221">
        <v>2.1524853224695097</v>
      </c>
      <c r="O25" s="204"/>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row>
    <row r="26" spans="1:102" s="223" customFormat="1" ht="20.100000000000001" customHeight="1">
      <c r="A26" s="204"/>
      <c r="B26" s="104" t="s">
        <v>35</v>
      </c>
      <c r="C26" s="216">
        <v>0</v>
      </c>
      <c r="D26" s="217">
        <v>0</v>
      </c>
      <c r="E26" s="218">
        <v>0</v>
      </c>
      <c r="F26" s="219" t="s">
        <v>304</v>
      </c>
      <c r="G26" s="220" t="s">
        <v>304</v>
      </c>
      <c r="H26" s="221" t="s">
        <v>304</v>
      </c>
      <c r="I26" s="219" t="s">
        <v>305</v>
      </c>
      <c r="J26" s="220" t="s">
        <v>305</v>
      </c>
      <c r="K26" s="221" t="s">
        <v>305</v>
      </c>
      <c r="L26" s="219" t="s">
        <v>305</v>
      </c>
      <c r="M26" s="220" t="s">
        <v>305</v>
      </c>
      <c r="N26" s="221" t="s">
        <v>305</v>
      </c>
      <c r="O26" s="204"/>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row>
    <row r="27" spans="1:102" s="223" customFormat="1" ht="20.100000000000001" customHeight="1">
      <c r="A27" s="204"/>
      <c r="B27" s="104" t="s">
        <v>47</v>
      </c>
      <c r="C27" s="216">
        <v>0</v>
      </c>
      <c r="D27" s="217">
        <v>0</v>
      </c>
      <c r="E27" s="218">
        <v>0</v>
      </c>
      <c r="F27" s="219" t="s">
        <v>304</v>
      </c>
      <c r="G27" s="220" t="s">
        <v>304</v>
      </c>
      <c r="H27" s="221" t="s">
        <v>304</v>
      </c>
      <c r="I27" s="219" t="s">
        <v>305</v>
      </c>
      <c r="J27" s="220" t="s">
        <v>305</v>
      </c>
      <c r="K27" s="221" t="s">
        <v>305</v>
      </c>
      <c r="L27" s="219" t="s">
        <v>305</v>
      </c>
      <c r="M27" s="220" t="s">
        <v>305</v>
      </c>
      <c r="N27" s="221" t="s">
        <v>305</v>
      </c>
      <c r="O27" s="204"/>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row>
    <row r="28" spans="1:102" s="223" customFormat="1" ht="20.100000000000001" customHeight="1">
      <c r="A28" s="204"/>
      <c r="B28" s="104" t="s">
        <v>37</v>
      </c>
      <c r="C28" s="216">
        <v>0</v>
      </c>
      <c r="D28" s="217">
        <v>0</v>
      </c>
      <c r="E28" s="218">
        <v>0</v>
      </c>
      <c r="F28" s="219" t="s">
        <v>304</v>
      </c>
      <c r="G28" s="220" t="s">
        <v>304</v>
      </c>
      <c r="H28" s="221" t="s">
        <v>304</v>
      </c>
      <c r="I28" s="219" t="s">
        <v>305</v>
      </c>
      <c r="J28" s="220" t="s">
        <v>305</v>
      </c>
      <c r="K28" s="221" t="s">
        <v>305</v>
      </c>
      <c r="L28" s="219" t="s">
        <v>305</v>
      </c>
      <c r="M28" s="220" t="s">
        <v>305</v>
      </c>
      <c r="N28" s="221" t="s">
        <v>305</v>
      </c>
      <c r="O28" s="204"/>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c r="CM28" s="222"/>
      <c r="CN28" s="222"/>
      <c r="CO28" s="222"/>
      <c r="CP28" s="222"/>
      <c r="CQ28" s="222"/>
      <c r="CR28" s="222"/>
      <c r="CS28" s="222"/>
      <c r="CT28" s="222"/>
      <c r="CU28" s="222"/>
      <c r="CV28" s="222"/>
      <c r="CW28" s="222"/>
      <c r="CX28" s="222"/>
    </row>
    <row r="29" spans="1:102" s="223" customFormat="1" ht="20.100000000000001" customHeight="1">
      <c r="A29" s="204"/>
      <c r="B29" s="104" t="s">
        <v>70</v>
      </c>
      <c r="C29" s="216">
        <v>0</v>
      </c>
      <c r="D29" s="217">
        <v>0</v>
      </c>
      <c r="E29" s="218">
        <v>0</v>
      </c>
      <c r="F29" s="219" t="s">
        <v>304</v>
      </c>
      <c r="G29" s="220" t="s">
        <v>304</v>
      </c>
      <c r="H29" s="221" t="s">
        <v>304</v>
      </c>
      <c r="I29" s="219" t="s">
        <v>305</v>
      </c>
      <c r="J29" s="220" t="s">
        <v>305</v>
      </c>
      <c r="K29" s="221" t="s">
        <v>305</v>
      </c>
      <c r="L29" s="219" t="s">
        <v>305</v>
      </c>
      <c r="M29" s="220" t="s">
        <v>305</v>
      </c>
      <c r="N29" s="221" t="s">
        <v>305</v>
      </c>
      <c r="O29" s="204"/>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c r="CM29" s="222"/>
      <c r="CN29" s="222"/>
      <c r="CO29" s="222"/>
      <c r="CP29" s="222"/>
      <c r="CQ29" s="222"/>
      <c r="CR29" s="222"/>
      <c r="CS29" s="222"/>
      <c r="CT29" s="222"/>
      <c r="CU29" s="222"/>
      <c r="CV29" s="222"/>
      <c r="CW29" s="222"/>
      <c r="CX29" s="222"/>
    </row>
    <row r="30" spans="1:102" s="223" customFormat="1" ht="20.100000000000001" customHeight="1">
      <c r="A30" s="204"/>
      <c r="B30" s="104" t="s">
        <v>74</v>
      </c>
      <c r="C30" s="216">
        <v>0</v>
      </c>
      <c r="D30" s="217">
        <v>0</v>
      </c>
      <c r="E30" s="218">
        <v>0</v>
      </c>
      <c r="F30" s="219" t="s">
        <v>304</v>
      </c>
      <c r="G30" s="220" t="s">
        <v>304</v>
      </c>
      <c r="H30" s="221" t="s">
        <v>304</v>
      </c>
      <c r="I30" s="219" t="s">
        <v>305</v>
      </c>
      <c r="J30" s="220" t="s">
        <v>305</v>
      </c>
      <c r="K30" s="221" t="s">
        <v>305</v>
      </c>
      <c r="L30" s="219" t="s">
        <v>305</v>
      </c>
      <c r="M30" s="220" t="s">
        <v>305</v>
      </c>
      <c r="N30" s="221" t="s">
        <v>305</v>
      </c>
      <c r="O30" s="204"/>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c r="CM30" s="222"/>
      <c r="CN30" s="222"/>
      <c r="CO30" s="222"/>
      <c r="CP30" s="222"/>
      <c r="CQ30" s="222"/>
      <c r="CR30" s="222"/>
      <c r="CS30" s="222"/>
      <c r="CT30" s="222"/>
      <c r="CU30" s="222"/>
      <c r="CV30" s="222"/>
      <c r="CW30" s="222"/>
      <c r="CX30" s="222"/>
    </row>
    <row r="31" spans="1:102" s="223" customFormat="1" ht="20.100000000000001" customHeight="1">
      <c r="A31" s="204"/>
      <c r="B31" s="104" t="s">
        <v>31</v>
      </c>
      <c r="C31" s="216">
        <v>21.805448999999999</v>
      </c>
      <c r="D31" s="217">
        <v>8.8781850000000002</v>
      </c>
      <c r="E31" s="218">
        <v>8.4313139999999986</v>
      </c>
      <c r="F31" s="219">
        <v>12.758077120998518</v>
      </c>
      <c r="G31" s="220">
        <v>3.6020087439043005</v>
      </c>
      <c r="H31" s="221">
        <v>3.5290465993794093</v>
      </c>
      <c r="I31" s="219">
        <v>106.69514543004992</v>
      </c>
      <c r="J31" s="220">
        <v>111.7757424333866</v>
      </c>
      <c r="K31" s="221">
        <v>136.54606866188306</v>
      </c>
      <c r="L31" s="219">
        <v>13.612248938327296</v>
      </c>
      <c r="M31" s="220">
        <v>4.0261720160145344</v>
      </c>
      <c r="N31" s="221">
        <v>4.8187743926984581</v>
      </c>
      <c r="O31" s="204"/>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c r="CM31" s="222"/>
      <c r="CN31" s="222"/>
      <c r="CO31" s="222"/>
      <c r="CP31" s="222"/>
      <c r="CQ31" s="222"/>
      <c r="CR31" s="222"/>
      <c r="CS31" s="222"/>
      <c r="CT31" s="222"/>
      <c r="CU31" s="222"/>
      <c r="CV31" s="222"/>
      <c r="CW31" s="222"/>
      <c r="CX31" s="222"/>
    </row>
    <row r="32" spans="1:102" s="223" customFormat="1" ht="20.100000000000001" customHeight="1">
      <c r="A32" s="204"/>
      <c r="B32" s="104" t="s">
        <v>46</v>
      </c>
      <c r="C32" s="216">
        <v>1.7085329999999999</v>
      </c>
      <c r="D32" s="217">
        <v>1.2595799999999999</v>
      </c>
      <c r="E32" s="218">
        <v>1.203098</v>
      </c>
      <c r="F32" s="219">
        <v>0.38805220619092518</v>
      </c>
      <c r="G32" s="220">
        <v>0.52636593150097655</v>
      </c>
      <c r="H32" s="221">
        <v>0.55107730209841588</v>
      </c>
      <c r="I32" s="219">
        <v>285.83710407239818</v>
      </c>
      <c r="J32" s="220">
        <v>156.24434389140274</v>
      </c>
      <c r="K32" s="221">
        <v>153.68024132730017</v>
      </c>
      <c r="L32" s="219">
        <v>1.1091971884651921</v>
      </c>
      <c r="M32" s="220">
        <v>0.82241699614157104</v>
      </c>
      <c r="N32" s="221">
        <v>0.84689692776482051</v>
      </c>
      <c r="O32" s="204"/>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c r="CM32" s="222"/>
      <c r="CN32" s="222"/>
      <c r="CO32" s="222"/>
      <c r="CP32" s="222"/>
      <c r="CQ32" s="222"/>
      <c r="CR32" s="222"/>
      <c r="CS32" s="222"/>
      <c r="CT32" s="222"/>
      <c r="CU32" s="222"/>
      <c r="CV32" s="222"/>
      <c r="CW32" s="222"/>
      <c r="CX32" s="222"/>
    </row>
    <row r="33" spans="1:102" s="223" customFormat="1" ht="20.100000000000001" customHeight="1">
      <c r="A33" s="204"/>
      <c r="B33" s="104" t="s">
        <v>51</v>
      </c>
      <c r="C33" s="216">
        <v>6667.6866680000003</v>
      </c>
      <c r="D33" s="217">
        <v>8391.5168860000013</v>
      </c>
      <c r="E33" s="218">
        <v>209.02756899999997</v>
      </c>
      <c r="F33" s="219">
        <v>2.0230515127139448</v>
      </c>
      <c r="G33" s="220">
        <v>2.1099234429878733</v>
      </c>
      <c r="H33" s="221">
        <v>0.47610322636436547</v>
      </c>
      <c r="I33" s="219">
        <v>135.35853121892669</v>
      </c>
      <c r="J33" s="220">
        <v>134.46954962170929</v>
      </c>
      <c r="K33" s="221">
        <v>375.19240102613878</v>
      </c>
      <c r="L33" s="219">
        <v>2.7383728134118734</v>
      </c>
      <c r="M33" s="220">
        <v>2.8372045511486554</v>
      </c>
      <c r="N33" s="221">
        <v>1.7863031263593752</v>
      </c>
      <c r="O33" s="204"/>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c r="CM33" s="222"/>
      <c r="CN33" s="222"/>
      <c r="CO33" s="222"/>
      <c r="CP33" s="222"/>
      <c r="CQ33" s="222"/>
      <c r="CR33" s="222"/>
      <c r="CS33" s="222"/>
      <c r="CT33" s="222"/>
      <c r="CU33" s="222"/>
      <c r="CV33" s="222"/>
      <c r="CW33" s="222"/>
      <c r="CX33" s="222"/>
    </row>
    <row r="34" spans="1:102" s="223" customFormat="1" ht="20.100000000000001" customHeight="1">
      <c r="A34" s="204"/>
      <c r="B34" s="104" t="s">
        <v>52</v>
      </c>
      <c r="C34" s="216">
        <v>0</v>
      </c>
      <c r="D34" s="217">
        <v>0</v>
      </c>
      <c r="E34" s="218">
        <v>0</v>
      </c>
      <c r="F34" s="219" t="s">
        <v>304</v>
      </c>
      <c r="G34" s="220" t="s">
        <v>304</v>
      </c>
      <c r="H34" s="221" t="s">
        <v>304</v>
      </c>
      <c r="I34" s="219" t="s">
        <v>305</v>
      </c>
      <c r="J34" s="220" t="s">
        <v>305</v>
      </c>
      <c r="K34" s="221" t="s">
        <v>305</v>
      </c>
      <c r="L34" s="219" t="s">
        <v>305</v>
      </c>
      <c r="M34" s="220" t="s">
        <v>305</v>
      </c>
      <c r="N34" s="221" t="s">
        <v>305</v>
      </c>
      <c r="O34" s="204"/>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row>
    <row r="35" spans="1:102" s="223" customFormat="1" ht="20.100000000000001" customHeight="1">
      <c r="A35" s="204"/>
      <c r="B35" s="104" t="s">
        <v>49</v>
      </c>
      <c r="C35" s="216">
        <v>0</v>
      </c>
      <c r="D35" s="217">
        <v>0</v>
      </c>
      <c r="E35" s="218">
        <v>0</v>
      </c>
      <c r="F35" s="219" t="s">
        <v>304</v>
      </c>
      <c r="G35" s="220" t="s">
        <v>304</v>
      </c>
      <c r="H35" s="221" t="s">
        <v>304</v>
      </c>
      <c r="I35" s="219" t="s">
        <v>305</v>
      </c>
      <c r="J35" s="220" t="s">
        <v>305</v>
      </c>
      <c r="K35" s="221" t="s">
        <v>305</v>
      </c>
      <c r="L35" s="219" t="s">
        <v>305</v>
      </c>
      <c r="M35" s="220" t="s">
        <v>305</v>
      </c>
      <c r="N35" s="221" t="s">
        <v>305</v>
      </c>
      <c r="O35" s="204"/>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c r="CM35" s="222"/>
      <c r="CN35" s="222"/>
      <c r="CO35" s="222"/>
      <c r="CP35" s="222"/>
      <c r="CQ35" s="222"/>
      <c r="CR35" s="222"/>
      <c r="CS35" s="222"/>
      <c r="CT35" s="222"/>
      <c r="CU35" s="222"/>
      <c r="CV35" s="222"/>
      <c r="CW35" s="222"/>
      <c r="CX35" s="222"/>
    </row>
    <row r="36" spans="1:102" s="223" customFormat="1" ht="20.100000000000001" customHeight="1">
      <c r="A36" s="204"/>
      <c r="B36" s="104" t="s">
        <v>40</v>
      </c>
      <c r="C36" s="216">
        <v>0</v>
      </c>
      <c r="D36" s="217">
        <v>0</v>
      </c>
      <c r="E36" s="218">
        <v>0</v>
      </c>
      <c r="F36" s="219" t="s">
        <v>304</v>
      </c>
      <c r="G36" s="220" t="s">
        <v>304</v>
      </c>
      <c r="H36" s="221" t="s">
        <v>304</v>
      </c>
      <c r="I36" s="219" t="s">
        <v>305</v>
      </c>
      <c r="J36" s="220" t="s">
        <v>305</v>
      </c>
      <c r="K36" s="221" t="s">
        <v>305</v>
      </c>
      <c r="L36" s="219" t="s">
        <v>305</v>
      </c>
      <c r="M36" s="220" t="s">
        <v>305</v>
      </c>
      <c r="N36" s="221" t="s">
        <v>305</v>
      </c>
      <c r="O36" s="204"/>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c r="CM36" s="222"/>
      <c r="CN36" s="222"/>
      <c r="CO36" s="222"/>
      <c r="CP36" s="222"/>
      <c r="CQ36" s="222"/>
      <c r="CR36" s="222"/>
      <c r="CS36" s="222"/>
      <c r="CT36" s="222"/>
      <c r="CU36" s="222"/>
      <c r="CV36" s="222"/>
      <c r="CW36" s="222"/>
      <c r="CX36" s="222"/>
    </row>
    <row r="37" spans="1:102" s="223" customFormat="1" ht="20.100000000000001" customHeight="1">
      <c r="A37" s="204"/>
      <c r="B37" s="104" t="s">
        <v>67</v>
      </c>
      <c r="C37" s="216">
        <v>0</v>
      </c>
      <c r="D37" s="217">
        <v>0</v>
      </c>
      <c r="E37" s="218">
        <v>0</v>
      </c>
      <c r="F37" s="219" t="s">
        <v>304</v>
      </c>
      <c r="G37" s="220" t="s">
        <v>304</v>
      </c>
      <c r="H37" s="221" t="s">
        <v>304</v>
      </c>
      <c r="I37" s="219" t="s">
        <v>305</v>
      </c>
      <c r="J37" s="220" t="s">
        <v>305</v>
      </c>
      <c r="K37" s="221" t="s">
        <v>305</v>
      </c>
      <c r="L37" s="219" t="s">
        <v>305</v>
      </c>
      <c r="M37" s="220" t="s">
        <v>305</v>
      </c>
      <c r="N37" s="221" t="s">
        <v>305</v>
      </c>
      <c r="O37" s="204"/>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c r="CM37" s="222"/>
      <c r="CN37" s="222"/>
      <c r="CO37" s="222"/>
      <c r="CP37" s="222"/>
      <c r="CQ37" s="222"/>
      <c r="CR37" s="222"/>
      <c r="CS37" s="222"/>
      <c r="CT37" s="222"/>
      <c r="CU37" s="222"/>
      <c r="CV37" s="222"/>
      <c r="CW37" s="222"/>
      <c r="CX37" s="222"/>
    </row>
    <row r="38" spans="1:102" s="223" customFormat="1" ht="20.100000000000001" customHeight="1">
      <c r="A38" s="204"/>
      <c r="B38" s="104" t="s">
        <v>53</v>
      </c>
      <c r="C38" s="216">
        <v>0</v>
      </c>
      <c r="D38" s="217">
        <v>0</v>
      </c>
      <c r="E38" s="218">
        <v>0</v>
      </c>
      <c r="F38" s="219" t="s">
        <v>304</v>
      </c>
      <c r="G38" s="220" t="s">
        <v>304</v>
      </c>
      <c r="H38" s="221" t="s">
        <v>304</v>
      </c>
      <c r="I38" s="219" t="s">
        <v>305</v>
      </c>
      <c r="J38" s="220" t="s">
        <v>305</v>
      </c>
      <c r="K38" s="221" t="s">
        <v>305</v>
      </c>
      <c r="L38" s="219" t="s">
        <v>305</v>
      </c>
      <c r="M38" s="220" t="s">
        <v>305</v>
      </c>
      <c r="N38" s="221" t="s">
        <v>305</v>
      </c>
      <c r="O38" s="204"/>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22"/>
      <c r="CS38" s="222"/>
      <c r="CT38" s="222"/>
      <c r="CU38" s="222"/>
      <c r="CV38" s="222"/>
      <c r="CW38" s="222"/>
      <c r="CX38" s="222"/>
    </row>
    <row r="39" spans="1:102" s="223" customFormat="1" ht="20.100000000000001" customHeight="1">
      <c r="A39" s="204"/>
      <c r="B39" s="104" t="s">
        <v>61</v>
      </c>
      <c r="C39" s="216">
        <v>0</v>
      </c>
      <c r="D39" s="217">
        <v>0</v>
      </c>
      <c r="E39" s="218">
        <v>0</v>
      </c>
      <c r="F39" s="219" t="s">
        <v>304</v>
      </c>
      <c r="G39" s="220" t="s">
        <v>304</v>
      </c>
      <c r="H39" s="221" t="s">
        <v>304</v>
      </c>
      <c r="I39" s="219" t="s">
        <v>305</v>
      </c>
      <c r="J39" s="220" t="s">
        <v>305</v>
      </c>
      <c r="K39" s="221" t="s">
        <v>305</v>
      </c>
      <c r="L39" s="219" t="s">
        <v>305</v>
      </c>
      <c r="M39" s="220" t="s">
        <v>305</v>
      </c>
      <c r="N39" s="221" t="s">
        <v>305</v>
      </c>
      <c r="O39" s="204"/>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c r="CM39" s="222"/>
      <c r="CN39" s="222"/>
      <c r="CO39" s="222"/>
      <c r="CP39" s="222"/>
      <c r="CQ39" s="222"/>
      <c r="CR39" s="222"/>
      <c r="CS39" s="222"/>
      <c r="CT39" s="222"/>
      <c r="CU39" s="222"/>
      <c r="CV39" s="222"/>
      <c r="CW39" s="222"/>
      <c r="CX39" s="222"/>
    </row>
    <row r="40" spans="1:102" s="223" customFormat="1" ht="20.100000000000001" customHeight="1">
      <c r="A40" s="204"/>
      <c r="B40" s="104" t="s">
        <v>33</v>
      </c>
      <c r="C40" s="216">
        <v>709.02139225000008</v>
      </c>
      <c r="D40" s="217">
        <v>542.62873181999998</v>
      </c>
      <c r="E40" s="218">
        <v>528.45100308999997</v>
      </c>
      <c r="F40" s="219">
        <v>1.5730106809058693</v>
      </c>
      <c r="G40" s="220">
        <v>2.3942670518798996</v>
      </c>
      <c r="H40" s="221">
        <v>2.8538307377252821</v>
      </c>
      <c r="I40" s="219">
        <v>343.15310291676127</v>
      </c>
      <c r="J40" s="220">
        <v>226.59530679699412</v>
      </c>
      <c r="K40" s="221">
        <v>209.29759741697734</v>
      </c>
      <c r="L40" s="219">
        <v>5.397834960740564</v>
      </c>
      <c r="M40" s="220">
        <v>5.4252967717466047</v>
      </c>
      <c r="N40" s="221">
        <v>5.9729991684062158</v>
      </c>
      <c r="O40" s="204"/>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c r="CM40" s="222"/>
      <c r="CN40" s="222"/>
      <c r="CO40" s="222"/>
      <c r="CP40" s="222"/>
      <c r="CQ40" s="222"/>
      <c r="CR40" s="222"/>
      <c r="CS40" s="222"/>
      <c r="CT40" s="222"/>
      <c r="CU40" s="222"/>
      <c r="CV40" s="222"/>
      <c r="CW40" s="222"/>
      <c r="CX40" s="222"/>
    </row>
    <row r="41" spans="1:102" s="223" customFormat="1" ht="20.100000000000001" customHeight="1">
      <c r="A41" s="204"/>
      <c r="B41" s="104" t="s">
        <v>43</v>
      </c>
      <c r="C41" s="216">
        <v>0.96842700000000004</v>
      </c>
      <c r="D41" s="217">
        <v>3.3270900000000001</v>
      </c>
      <c r="E41" s="218">
        <v>3.2487430000000002</v>
      </c>
      <c r="F41" s="219">
        <v>54.564567076300023</v>
      </c>
      <c r="G41" s="220">
        <v>0</v>
      </c>
      <c r="H41" s="221">
        <v>0</v>
      </c>
      <c r="I41" s="219">
        <v>100.29730251429739</v>
      </c>
      <c r="J41" s="220" t="s">
        <v>305</v>
      </c>
      <c r="K41" s="221" t="s">
        <v>305</v>
      </c>
      <c r="L41" s="219">
        <v>54.726788906133351</v>
      </c>
      <c r="M41" s="220">
        <v>4.0902710777285867</v>
      </c>
      <c r="N41" s="221">
        <v>4.0044411022971031</v>
      </c>
      <c r="O41" s="204"/>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c r="CM41" s="222"/>
      <c r="CN41" s="222"/>
      <c r="CO41" s="222"/>
      <c r="CP41" s="222"/>
      <c r="CQ41" s="222"/>
      <c r="CR41" s="222"/>
      <c r="CS41" s="222"/>
      <c r="CT41" s="222"/>
      <c r="CU41" s="222"/>
      <c r="CV41" s="222"/>
      <c r="CW41" s="222"/>
      <c r="CX41" s="222"/>
    </row>
    <row r="42" spans="1:102" s="223" customFormat="1" ht="20.100000000000001" customHeight="1">
      <c r="A42" s="204"/>
      <c r="B42" s="104" t="s">
        <v>50</v>
      </c>
      <c r="C42" s="216">
        <v>0</v>
      </c>
      <c r="D42" s="217">
        <v>0</v>
      </c>
      <c r="E42" s="218">
        <v>0</v>
      </c>
      <c r="F42" s="219" t="s">
        <v>304</v>
      </c>
      <c r="G42" s="220" t="s">
        <v>304</v>
      </c>
      <c r="H42" s="221" t="s">
        <v>304</v>
      </c>
      <c r="I42" s="219" t="s">
        <v>305</v>
      </c>
      <c r="J42" s="220" t="s">
        <v>305</v>
      </c>
      <c r="K42" s="221" t="s">
        <v>305</v>
      </c>
      <c r="L42" s="219" t="s">
        <v>305</v>
      </c>
      <c r="M42" s="220" t="s">
        <v>305</v>
      </c>
      <c r="N42" s="221" t="s">
        <v>305</v>
      </c>
      <c r="O42" s="204"/>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c r="CM42" s="222"/>
      <c r="CN42" s="222"/>
      <c r="CO42" s="222"/>
      <c r="CP42" s="222"/>
      <c r="CQ42" s="222"/>
      <c r="CR42" s="222"/>
      <c r="CS42" s="222"/>
      <c r="CT42" s="222"/>
      <c r="CU42" s="222"/>
      <c r="CV42" s="222"/>
      <c r="CW42" s="222"/>
      <c r="CX42" s="222"/>
    </row>
    <row r="43" spans="1:102" s="223" customFormat="1" ht="20.100000000000001" customHeight="1">
      <c r="A43" s="204"/>
      <c r="B43" s="104" t="s">
        <v>60</v>
      </c>
      <c r="C43" s="216">
        <v>0</v>
      </c>
      <c r="D43" s="217">
        <v>0</v>
      </c>
      <c r="E43" s="218">
        <v>0</v>
      </c>
      <c r="F43" s="219" t="s">
        <v>304</v>
      </c>
      <c r="G43" s="220" t="s">
        <v>304</v>
      </c>
      <c r="H43" s="221" t="s">
        <v>304</v>
      </c>
      <c r="I43" s="219" t="s">
        <v>305</v>
      </c>
      <c r="J43" s="220" t="s">
        <v>305</v>
      </c>
      <c r="K43" s="221" t="s">
        <v>305</v>
      </c>
      <c r="L43" s="219" t="s">
        <v>305</v>
      </c>
      <c r="M43" s="220" t="s">
        <v>305</v>
      </c>
      <c r="N43" s="221" t="s">
        <v>305</v>
      </c>
      <c r="O43" s="204"/>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22"/>
      <c r="CS43" s="222"/>
      <c r="CT43" s="222"/>
      <c r="CU43" s="222"/>
      <c r="CV43" s="222"/>
      <c r="CW43" s="222"/>
      <c r="CX43" s="222"/>
    </row>
    <row r="44" spans="1:102" s="223" customFormat="1" ht="20.100000000000001" customHeight="1">
      <c r="A44" s="204"/>
      <c r="B44" s="104" t="s">
        <v>65</v>
      </c>
      <c r="C44" s="216">
        <v>0</v>
      </c>
      <c r="D44" s="217">
        <v>0</v>
      </c>
      <c r="E44" s="218">
        <v>0</v>
      </c>
      <c r="F44" s="219" t="s">
        <v>304</v>
      </c>
      <c r="G44" s="220" t="s">
        <v>304</v>
      </c>
      <c r="H44" s="221" t="s">
        <v>304</v>
      </c>
      <c r="I44" s="219" t="s">
        <v>305</v>
      </c>
      <c r="J44" s="220" t="s">
        <v>305</v>
      </c>
      <c r="K44" s="221" t="s">
        <v>305</v>
      </c>
      <c r="L44" s="219" t="s">
        <v>305</v>
      </c>
      <c r="M44" s="220" t="s">
        <v>305</v>
      </c>
      <c r="N44" s="221" t="s">
        <v>305</v>
      </c>
      <c r="O44" s="204"/>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c r="CM44" s="222"/>
      <c r="CN44" s="222"/>
      <c r="CO44" s="222"/>
      <c r="CP44" s="222"/>
      <c r="CQ44" s="222"/>
      <c r="CR44" s="222"/>
      <c r="CS44" s="222"/>
      <c r="CT44" s="222"/>
      <c r="CU44" s="222"/>
      <c r="CV44" s="222"/>
      <c r="CW44" s="222"/>
      <c r="CX44" s="222"/>
    </row>
    <row r="45" spans="1:102" s="223" customFormat="1" ht="20.100000000000001" customHeight="1">
      <c r="A45" s="204"/>
      <c r="B45" s="104" t="s">
        <v>58</v>
      </c>
      <c r="C45" s="216">
        <v>0</v>
      </c>
      <c r="D45" s="217">
        <v>0</v>
      </c>
      <c r="E45" s="218">
        <v>0</v>
      </c>
      <c r="F45" s="219" t="s">
        <v>304</v>
      </c>
      <c r="G45" s="220" t="s">
        <v>304</v>
      </c>
      <c r="H45" s="221" t="s">
        <v>304</v>
      </c>
      <c r="I45" s="219" t="s">
        <v>305</v>
      </c>
      <c r="J45" s="220" t="s">
        <v>305</v>
      </c>
      <c r="K45" s="221" t="s">
        <v>305</v>
      </c>
      <c r="L45" s="219" t="s">
        <v>305</v>
      </c>
      <c r="M45" s="220" t="s">
        <v>305</v>
      </c>
      <c r="N45" s="221" t="s">
        <v>305</v>
      </c>
      <c r="O45" s="204"/>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c r="CM45" s="222"/>
      <c r="CN45" s="222"/>
      <c r="CO45" s="222"/>
      <c r="CP45" s="222"/>
      <c r="CQ45" s="222"/>
      <c r="CR45" s="222"/>
      <c r="CS45" s="222"/>
      <c r="CT45" s="222"/>
      <c r="CU45" s="222"/>
      <c r="CV45" s="222"/>
      <c r="CW45" s="222"/>
      <c r="CX45" s="222"/>
    </row>
    <row r="46" spans="1:102" s="223" customFormat="1" ht="20.100000000000001" customHeight="1">
      <c r="A46" s="204"/>
      <c r="B46" s="104" t="s">
        <v>228</v>
      </c>
      <c r="C46" s="216">
        <v>0</v>
      </c>
      <c r="D46" s="217">
        <v>0</v>
      </c>
      <c r="E46" s="218">
        <v>0</v>
      </c>
      <c r="F46" s="219" t="s">
        <v>304</v>
      </c>
      <c r="G46" s="220" t="s">
        <v>304</v>
      </c>
      <c r="H46" s="221" t="s">
        <v>304</v>
      </c>
      <c r="I46" s="219" t="s">
        <v>305</v>
      </c>
      <c r="J46" s="220" t="s">
        <v>305</v>
      </c>
      <c r="K46" s="221" t="s">
        <v>305</v>
      </c>
      <c r="L46" s="219" t="s">
        <v>305</v>
      </c>
      <c r="M46" s="220" t="s">
        <v>305</v>
      </c>
      <c r="N46" s="221" t="s">
        <v>305</v>
      </c>
      <c r="O46" s="204"/>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c r="CM46" s="222"/>
      <c r="CN46" s="222"/>
      <c r="CO46" s="222"/>
      <c r="CP46" s="222"/>
      <c r="CQ46" s="222"/>
      <c r="CR46" s="222"/>
      <c r="CS46" s="222"/>
      <c r="CT46" s="222"/>
      <c r="CU46" s="222"/>
      <c r="CV46" s="222"/>
      <c r="CW46" s="222"/>
      <c r="CX46" s="222"/>
    </row>
    <row r="47" spans="1:102" s="223" customFormat="1" ht="20.100000000000001" customHeight="1">
      <c r="A47" s="204"/>
      <c r="B47" s="104" t="s">
        <v>236</v>
      </c>
      <c r="C47" s="216">
        <v>0</v>
      </c>
      <c r="D47" s="217">
        <v>0</v>
      </c>
      <c r="E47" s="218">
        <v>0</v>
      </c>
      <c r="F47" s="219" t="s">
        <v>304</v>
      </c>
      <c r="G47" s="220" t="s">
        <v>304</v>
      </c>
      <c r="H47" s="221" t="s">
        <v>304</v>
      </c>
      <c r="I47" s="219" t="s">
        <v>305</v>
      </c>
      <c r="J47" s="220" t="s">
        <v>305</v>
      </c>
      <c r="K47" s="221" t="s">
        <v>305</v>
      </c>
      <c r="L47" s="219" t="s">
        <v>305</v>
      </c>
      <c r="M47" s="220" t="s">
        <v>305</v>
      </c>
      <c r="N47" s="221" t="s">
        <v>305</v>
      </c>
      <c r="O47" s="204"/>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c r="CM47" s="222"/>
      <c r="CN47" s="222"/>
      <c r="CO47" s="222"/>
      <c r="CP47" s="222"/>
      <c r="CQ47" s="222"/>
      <c r="CR47" s="222"/>
      <c r="CS47" s="222"/>
      <c r="CT47" s="222"/>
      <c r="CU47" s="222"/>
      <c r="CV47" s="222"/>
      <c r="CW47" s="222"/>
      <c r="CX47" s="222"/>
    </row>
    <row r="48" spans="1:102" s="223" customFormat="1" ht="20.100000000000001" customHeight="1">
      <c r="A48" s="204"/>
      <c r="B48" s="104" t="s">
        <v>75</v>
      </c>
      <c r="C48" s="216">
        <v>5018.8678600000003</v>
      </c>
      <c r="D48" s="217">
        <v>7276.9720219999999</v>
      </c>
      <c r="E48" s="218">
        <v>7404.2091300000002</v>
      </c>
      <c r="F48" s="219">
        <v>1.0018260771663352</v>
      </c>
      <c r="G48" s="220">
        <v>1.0732015838991227</v>
      </c>
      <c r="H48" s="221">
        <v>1.1170978499900908</v>
      </c>
      <c r="I48" s="219">
        <v>278.0266783070046</v>
      </c>
      <c r="J48" s="220">
        <v>210.49930753048733</v>
      </c>
      <c r="K48" s="221">
        <v>249.9195312772311</v>
      </c>
      <c r="L48" s="219">
        <v>2.7853437647589305</v>
      </c>
      <c r="M48" s="220">
        <v>2.2590819025138753</v>
      </c>
      <c r="N48" s="221">
        <v>2.7918457106032606</v>
      </c>
      <c r="O48" s="204"/>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22"/>
      <c r="CS48" s="222"/>
      <c r="CT48" s="222"/>
      <c r="CU48" s="222"/>
      <c r="CV48" s="222"/>
      <c r="CW48" s="222"/>
      <c r="CX48" s="222"/>
    </row>
    <row r="49" spans="1:102" s="223" customFormat="1" ht="20.100000000000001" customHeight="1">
      <c r="A49" s="204"/>
      <c r="B49" s="104" t="s">
        <v>42</v>
      </c>
      <c r="C49" s="216">
        <v>0</v>
      </c>
      <c r="D49" s="217">
        <v>0</v>
      </c>
      <c r="E49" s="218">
        <v>0</v>
      </c>
      <c r="F49" s="219" t="s">
        <v>304</v>
      </c>
      <c r="G49" s="220" t="s">
        <v>304</v>
      </c>
      <c r="H49" s="221" t="s">
        <v>304</v>
      </c>
      <c r="I49" s="219" t="s">
        <v>305</v>
      </c>
      <c r="J49" s="220" t="s">
        <v>305</v>
      </c>
      <c r="K49" s="221" t="s">
        <v>305</v>
      </c>
      <c r="L49" s="219" t="s">
        <v>305</v>
      </c>
      <c r="M49" s="220" t="s">
        <v>305</v>
      </c>
      <c r="N49" s="221" t="s">
        <v>305</v>
      </c>
      <c r="O49" s="204"/>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2"/>
      <c r="BU49" s="222"/>
      <c r="BV49" s="222"/>
      <c r="BW49" s="222"/>
      <c r="BX49" s="222"/>
      <c r="BY49" s="222"/>
      <c r="BZ49" s="222"/>
      <c r="CA49" s="222"/>
      <c r="CB49" s="222"/>
      <c r="CC49" s="222"/>
      <c r="CD49" s="222"/>
      <c r="CE49" s="222"/>
      <c r="CF49" s="222"/>
      <c r="CG49" s="222"/>
      <c r="CH49" s="222"/>
      <c r="CI49" s="222"/>
      <c r="CJ49" s="222"/>
      <c r="CK49" s="222"/>
      <c r="CL49" s="222"/>
      <c r="CM49" s="222"/>
      <c r="CN49" s="222"/>
      <c r="CO49" s="222"/>
      <c r="CP49" s="222"/>
      <c r="CQ49" s="222"/>
      <c r="CR49" s="222"/>
      <c r="CS49" s="222"/>
      <c r="CT49" s="222"/>
      <c r="CU49" s="222"/>
      <c r="CV49" s="222"/>
      <c r="CW49" s="222"/>
      <c r="CX49" s="222"/>
    </row>
    <row r="50" spans="1:102" s="223" customFormat="1" ht="20.100000000000001" customHeight="1">
      <c r="A50" s="204"/>
      <c r="B50" s="104" t="s">
        <v>73</v>
      </c>
      <c r="C50" s="216">
        <v>0</v>
      </c>
      <c r="D50" s="220">
        <v>0</v>
      </c>
      <c r="E50" s="221">
        <v>0</v>
      </c>
      <c r="F50" s="219" t="s">
        <v>304</v>
      </c>
      <c r="G50" s="220" t="s">
        <v>304</v>
      </c>
      <c r="H50" s="221" t="s">
        <v>304</v>
      </c>
      <c r="I50" s="219" t="s">
        <v>305</v>
      </c>
      <c r="J50" s="220" t="s">
        <v>305</v>
      </c>
      <c r="K50" s="221" t="s">
        <v>305</v>
      </c>
      <c r="L50" s="219" t="s">
        <v>305</v>
      </c>
      <c r="M50" s="220" t="s">
        <v>305</v>
      </c>
      <c r="N50" s="221" t="s">
        <v>305</v>
      </c>
      <c r="O50" s="204"/>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c r="CM50" s="222"/>
      <c r="CN50" s="222"/>
      <c r="CO50" s="222"/>
      <c r="CP50" s="222"/>
      <c r="CQ50" s="222"/>
      <c r="CR50" s="222"/>
      <c r="CS50" s="222"/>
      <c r="CT50" s="222"/>
      <c r="CU50" s="222"/>
      <c r="CV50" s="222"/>
      <c r="CW50" s="222"/>
      <c r="CX50" s="222"/>
    </row>
    <row r="51" spans="1:102" s="223" customFormat="1" ht="20.100000000000001" customHeight="1">
      <c r="A51" s="204"/>
      <c r="B51" s="104" t="s">
        <v>234</v>
      </c>
      <c r="C51" s="216">
        <v>0</v>
      </c>
      <c r="D51" s="217">
        <v>0</v>
      </c>
      <c r="E51" s="218">
        <v>0</v>
      </c>
      <c r="F51" s="219" t="s">
        <v>304</v>
      </c>
      <c r="G51" s="220" t="s">
        <v>304</v>
      </c>
      <c r="H51" s="221" t="s">
        <v>304</v>
      </c>
      <c r="I51" s="219" t="s">
        <v>305</v>
      </c>
      <c r="J51" s="220" t="s">
        <v>305</v>
      </c>
      <c r="K51" s="221" t="s">
        <v>305</v>
      </c>
      <c r="L51" s="219" t="s">
        <v>305</v>
      </c>
      <c r="M51" s="220" t="s">
        <v>305</v>
      </c>
      <c r="N51" s="221" t="s">
        <v>305</v>
      </c>
      <c r="O51" s="204"/>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c r="CM51" s="222"/>
      <c r="CN51" s="222"/>
      <c r="CO51" s="222"/>
      <c r="CP51" s="222"/>
      <c r="CQ51" s="222"/>
      <c r="CR51" s="222"/>
      <c r="CS51" s="222"/>
      <c r="CT51" s="222"/>
      <c r="CU51" s="222"/>
      <c r="CV51" s="222"/>
      <c r="CW51" s="222"/>
      <c r="CX51" s="222"/>
    </row>
    <row r="52" spans="1:102" s="223" customFormat="1" ht="20.100000000000001" customHeight="1">
      <c r="A52" s="204"/>
      <c r="B52" s="104" t="s">
        <v>39</v>
      </c>
      <c r="C52" s="216">
        <v>0</v>
      </c>
      <c r="D52" s="220">
        <v>0</v>
      </c>
      <c r="E52" s="221">
        <v>0</v>
      </c>
      <c r="F52" s="219" t="s">
        <v>304</v>
      </c>
      <c r="G52" s="220" t="s">
        <v>304</v>
      </c>
      <c r="H52" s="221" t="s">
        <v>304</v>
      </c>
      <c r="I52" s="219" t="s">
        <v>305</v>
      </c>
      <c r="J52" s="220" t="s">
        <v>305</v>
      </c>
      <c r="K52" s="221" t="s">
        <v>305</v>
      </c>
      <c r="L52" s="219" t="s">
        <v>305</v>
      </c>
      <c r="M52" s="220" t="s">
        <v>305</v>
      </c>
      <c r="N52" s="221" t="s">
        <v>305</v>
      </c>
      <c r="O52" s="204"/>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c r="CM52" s="222"/>
      <c r="CN52" s="222"/>
      <c r="CO52" s="222"/>
      <c r="CP52" s="222"/>
      <c r="CQ52" s="222"/>
      <c r="CR52" s="222"/>
      <c r="CS52" s="222"/>
      <c r="CT52" s="222"/>
      <c r="CU52" s="222"/>
      <c r="CV52" s="222"/>
      <c r="CW52" s="222"/>
      <c r="CX52" s="222"/>
    </row>
    <row r="53" spans="1:102" s="223" customFormat="1" ht="20.100000000000001" customHeight="1">
      <c r="A53" s="204"/>
      <c r="B53" s="104" t="s">
        <v>64</v>
      </c>
      <c r="C53" s="216">
        <v>0</v>
      </c>
      <c r="D53" s="217">
        <v>0</v>
      </c>
      <c r="E53" s="218">
        <v>0</v>
      </c>
      <c r="F53" s="219" t="s">
        <v>304</v>
      </c>
      <c r="G53" s="220" t="s">
        <v>304</v>
      </c>
      <c r="H53" s="221" t="s">
        <v>304</v>
      </c>
      <c r="I53" s="219" t="s">
        <v>305</v>
      </c>
      <c r="J53" s="220" t="s">
        <v>305</v>
      </c>
      <c r="K53" s="221" t="s">
        <v>305</v>
      </c>
      <c r="L53" s="219" t="s">
        <v>305</v>
      </c>
      <c r="M53" s="220" t="s">
        <v>305</v>
      </c>
      <c r="N53" s="221" t="s">
        <v>305</v>
      </c>
      <c r="O53" s="204"/>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c r="CM53" s="222"/>
      <c r="CN53" s="222"/>
      <c r="CO53" s="222"/>
      <c r="CP53" s="222"/>
      <c r="CQ53" s="222"/>
      <c r="CR53" s="222"/>
      <c r="CS53" s="222"/>
      <c r="CT53" s="222"/>
      <c r="CU53" s="222"/>
      <c r="CV53" s="222"/>
      <c r="CW53" s="222"/>
      <c r="CX53" s="222"/>
    </row>
    <row r="54" spans="1:102" s="223" customFormat="1" ht="20.100000000000001" customHeight="1">
      <c r="A54" s="204"/>
      <c r="B54" s="104" t="s">
        <v>187</v>
      </c>
      <c r="C54" s="216">
        <v>0</v>
      </c>
      <c r="D54" s="220">
        <v>0</v>
      </c>
      <c r="E54" s="221">
        <v>0</v>
      </c>
      <c r="F54" s="219" t="s">
        <v>304</v>
      </c>
      <c r="G54" s="220" t="s">
        <v>304</v>
      </c>
      <c r="H54" s="221" t="s">
        <v>304</v>
      </c>
      <c r="I54" s="219" t="s">
        <v>305</v>
      </c>
      <c r="J54" s="220" t="s">
        <v>305</v>
      </c>
      <c r="K54" s="221" t="s">
        <v>305</v>
      </c>
      <c r="L54" s="219" t="s">
        <v>305</v>
      </c>
      <c r="M54" s="220" t="s">
        <v>305</v>
      </c>
      <c r="N54" s="221" t="s">
        <v>305</v>
      </c>
      <c r="O54" s="204"/>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c r="CM54" s="222"/>
      <c r="CN54" s="222"/>
      <c r="CO54" s="222"/>
      <c r="CP54" s="222"/>
      <c r="CQ54" s="222"/>
      <c r="CR54" s="222"/>
      <c r="CS54" s="222"/>
      <c r="CT54" s="222"/>
      <c r="CU54" s="222"/>
      <c r="CV54" s="222"/>
      <c r="CW54" s="222"/>
      <c r="CX54" s="222"/>
    </row>
    <row r="55" spans="1:102" s="223" customFormat="1" ht="20.100000000000001" customHeight="1">
      <c r="A55" s="204"/>
      <c r="B55" s="104" t="s">
        <v>55</v>
      </c>
      <c r="C55" s="216">
        <v>0</v>
      </c>
      <c r="D55" s="220">
        <v>0</v>
      </c>
      <c r="E55" s="221">
        <v>0</v>
      </c>
      <c r="F55" s="219" t="s">
        <v>304</v>
      </c>
      <c r="G55" s="220" t="s">
        <v>304</v>
      </c>
      <c r="H55" s="221" t="s">
        <v>304</v>
      </c>
      <c r="I55" s="219" t="s">
        <v>305</v>
      </c>
      <c r="J55" s="220" t="s">
        <v>305</v>
      </c>
      <c r="K55" s="221" t="s">
        <v>305</v>
      </c>
      <c r="L55" s="219" t="s">
        <v>305</v>
      </c>
      <c r="M55" s="220" t="s">
        <v>305</v>
      </c>
      <c r="N55" s="221" t="s">
        <v>305</v>
      </c>
      <c r="O55" s="204"/>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c r="CM55" s="222"/>
      <c r="CN55" s="222"/>
      <c r="CO55" s="222"/>
      <c r="CP55" s="222"/>
      <c r="CQ55" s="222"/>
      <c r="CR55" s="222"/>
      <c r="CS55" s="222"/>
      <c r="CT55" s="222"/>
      <c r="CU55" s="222"/>
      <c r="CV55" s="222"/>
      <c r="CW55" s="222"/>
      <c r="CX55" s="222"/>
    </row>
    <row r="56" spans="1:102" s="223" customFormat="1" ht="20.100000000000001" customHeight="1">
      <c r="A56" s="204"/>
      <c r="B56" s="104" t="s">
        <v>54</v>
      </c>
      <c r="C56" s="216">
        <v>0</v>
      </c>
      <c r="D56" s="220">
        <v>0</v>
      </c>
      <c r="E56" s="221">
        <v>0</v>
      </c>
      <c r="F56" s="219" t="s">
        <v>304</v>
      </c>
      <c r="G56" s="220" t="s">
        <v>304</v>
      </c>
      <c r="H56" s="221" t="s">
        <v>304</v>
      </c>
      <c r="I56" s="219" t="s">
        <v>305</v>
      </c>
      <c r="J56" s="220" t="s">
        <v>305</v>
      </c>
      <c r="K56" s="221" t="s">
        <v>305</v>
      </c>
      <c r="L56" s="219" t="s">
        <v>305</v>
      </c>
      <c r="M56" s="220" t="s">
        <v>305</v>
      </c>
      <c r="N56" s="221" t="s">
        <v>305</v>
      </c>
      <c r="O56" s="204"/>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2"/>
      <c r="BK56" s="222"/>
      <c r="BL56" s="222"/>
      <c r="BM56" s="222"/>
      <c r="BN56" s="222"/>
      <c r="BO56" s="222"/>
      <c r="BP56" s="222"/>
      <c r="BQ56" s="222"/>
      <c r="BR56" s="222"/>
      <c r="BS56" s="222"/>
      <c r="BT56" s="222"/>
      <c r="BU56" s="222"/>
      <c r="BV56" s="222"/>
      <c r="BW56" s="222"/>
      <c r="BX56" s="222"/>
      <c r="BY56" s="222"/>
      <c r="BZ56" s="222"/>
      <c r="CA56" s="222"/>
      <c r="CB56" s="222"/>
      <c r="CC56" s="222"/>
      <c r="CD56" s="222"/>
      <c r="CE56" s="222"/>
      <c r="CF56" s="222"/>
      <c r="CG56" s="222"/>
      <c r="CH56" s="222"/>
      <c r="CI56" s="222"/>
      <c r="CJ56" s="222"/>
      <c r="CK56" s="222"/>
      <c r="CL56" s="222"/>
      <c r="CM56" s="222"/>
      <c r="CN56" s="222"/>
      <c r="CO56" s="222"/>
      <c r="CP56" s="222"/>
      <c r="CQ56" s="222"/>
      <c r="CR56" s="222"/>
      <c r="CS56" s="222"/>
      <c r="CT56" s="222"/>
      <c r="CU56" s="222"/>
      <c r="CV56" s="222"/>
      <c r="CW56" s="222"/>
      <c r="CX56" s="222"/>
    </row>
    <row r="57" spans="1:102" s="223" customFormat="1" ht="20.100000000000001" customHeight="1">
      <c r="A57" s="204"/>
      <c r="B57" s="104" t="s">
        <v>237</v>
      </c>
      <c r="C57" s="216">
        <v>0</v>
      </c>
      <c r="D57" s="220">
        <v>0</v>
      </c>
      <c r="E57" s="221">
        <v>0</v>
      </c>
      <c r="F57" s="219" t="s">
        <v>304</v>
      </c>
      <c r="G57" s="220" t="s">
        <v>304</v>
      </c>
      <c r="H57" s="221" t="s">
        <v>304</v>
      </c>
      <c r="I57" s="219" t="s">
        <v>305</v>
      </c>
      <c r="J57" s="220" t="s">
        <v>305</v>
      </c>
      <c r="K57" s="221" t="s">
        <v>305</v>
      </c>
      <c r="L57" s="219" t="s">
        <v>305</v>
      </c>
      <c r="M57" s="220" t="s">
        <v>305</v>
      </c>
      <c r="N57" s="221" t="s">
        <v>305</v>
      </c>
      <c r="O57" s="204"/>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2"/>
      <c r="CD57" s="222"/>
      <c r="CE57" s="222"/>
      <c r="CF57" s="222"/>
      <c r="CG57" s="222"/>
      <c r="CH57" s="222"/>
      <c r="CI57" s="222"/>
      <c r="CJ57" s="222"/>
      <c r="CK57" s="222"/>
      <c r="CL57" s="222"/>
      <c r="CM57" s="222"/>
      <c r="CN57" s="222"/>
      <c r="CO57" s="222"/>
      <c r="CP57" s="222"/>
      <c r="CQ57" s="222"/>
      <c r="CR57" s="222"/>
      <c r="CS57" s="222"/>
      <c r="CT57" s="222"/>
      <c r="CU57" s="222"/>
      <c r="CV57" s="222"/>
      <c r="CW57" s="222"/>
      <c r="CX57" s="222"/>
    </row>
    <row r="58" spans="1:102" s="223" customFormat="1" ht="20.100000000000001" customHeight="1">
      <c r="A58" s="204"/>
      <c r="B58" s="104" t="s">
        <v>69</v>
      </c>
      <c r="C58" s="216">
        <v>0</v>
      </c>
      <c r="D58" s="220">
        <v>0</v>
      </c>
      <c r="E58" s="221">
        <v>0</v>
      </c>
      <c r="F58" s="219" t="s">
        <v>304</v>
      </c>
      <c r="G58" s="220" t="s">
        <v>304</v>
      </c>
      <c r="H58" s="221" t="s">
        <v>304</v>
      </c>
      <c r="I58" s="219" t="s">
        <v>305</v>
      </c>
      <c r="J58" s="220" t="s">
        <v>305</v>
      </c>
      <c r="K58" s="221" t="s">
        <v>305</v>
      </c>
      <c r="L58" s="219" t="s">
        <v>305</v>
      </c>
      <c r="M58" s="220" t="s">
        <v>305</v>
      </c>
      <c r="N58" s="221" t="s">
        <v>305</v>
      </c>
      <c r="O58" s="204"/>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c r="BP58" s="222"/>
      <c r="BQ58" s="222"/>
      <c r="BR58" s="222"/>
      <c r="BS58" s="222"/>
      <c r="BT58" s="222"/>
      <c r="BU58" s="222"/>
      <c r="BV58" s="222"/>
      <c r="BW58" s="222"/>
      <c r="BX58" s="222"/>
      <c r="BY58" s="222"/>
      <c r="BZ58" s="222"/>
      <c r="CA58" s="222"/>
      <c r="CB58" s="222"/>
      <c r="CC58" s="222"/>
      <c r="CD58" s="222"/>
      <c r="CE58" s="222"/>
      <c r="CF58" s="222"/>
      <c r="CG58" s="222"/>
      <c r="CH58" s="222"/>
      <c r="CI58" s="222"/>
      <c r="CJ58" s="222"/>
      <c r="CK58" s="222"/>
      <c r="CL58" s="222"/>
      <c r="CM58" s="222"/>
      <c r="CN58" s="222"/>
      <c r="CO58" s="222"/>
      <c r="CP58" s="222"/>
      <c r="CQ58" s="222"/>
      <c r="CR58" s="222"/>
      <c r="CS58" s="222"/>
      <c r="CT58" s="222"/>
      <c r="CU58" s="222"/>
      <c r="CV58" s="222"/>
      <c r="CW58" s="222"/>
      <c r="CX58" s="222"/>
    </row>
    <row r="59" spans="1:102" s="223" customFormat="1" ht="20.100000000000001" customHeight="1">
      <c r="A59" s="204"/>
      <c r="B59" s="104" t="s">
        <v>56</v>
      </c>
      <c r="C59" s="216">
        <v>0</v>
      </c>
      <c r="D59" s="220">
        <v>0</v>
      </c>
      <c r="E59" s="221">
        <v>0</v>
      </c>
      <c r="F59" s="219" t="s">
        <v>304</v>
      </c>
      <c r="G59" s="220" t="s">
        <v>304</v>
      </c>
      <c r="H59" s="221" t="s">
        <v>304</v>
      </c>
      <c r="I59" s="219" t="s">
        <v>305</v>
      </c>
      <c r="J59" s="220" t="s">
        <v>305</v>
      </c>
      <c r="K59" s="221" t="s">
        <v>305</v>
      </c>
      <c r="L59" s="219" t="s">
        <v>305</v>
      </c>
      <c r="M59" s="220" t="s">
        <v>305</v>
      </c>
      <c r="N59" s="221" t="s">
        <v>305</v>
      </c>
      <c r="O59" s="204"/>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2"/>
      <c r="BM59" s="222"/>
      <c r="BN59" s="222"/>
      <c r="BO59" s="222"/>
      <c r="BP59" s="222"/>
      <c r="BQ59" s="222"/>
      <c r="BR59" s="222"/>
      <c r="BS59" s="222"/>
      <c r="BT59" s="222"/>
      <c r="BU59" s="222"/>
      <c r="BV59" s="222"/>
      <c r="BW59" s="222"/>
      <c r="BX59" s="222"/>
      <c r="BY59" s="222"/>
      <c r="BZ59" s="222"/>
      <c r="CA59" s="222"/>
      <c r="CB59" s="222"/>
      <c r="CC59" s="222"/>
      <c r="CD59" s="222"/>
      <c r="CE59" s="222"/>
      <c r="CF59" s="222"/>
      <c r="CG59" s="222"/>
      <c r="CH59" s="222"/>
      <c r="CI59" s="222"/>
      <c r="CJ59" s="222"/>
      <c r="CK59" s="222"/>
      <c r="CL59" s="222"/>
      <c r="CM59" s="222"/>
      <c r="CN59" s="222"/>
      <c r="CO59" s="222"/>
      <c r="CP59" s="222"/>
      <c r="CQ59" s="222"/>
      <c r="CR59" s="222"/>
      <c r="CS59" s="222"/>
      <c r="CT59" s="222"/>
      <c r="CU59" s="222"/>
      <c r="CV59" s="222"/>
      <c r="CW59" s="222"/>
      <c r="CX59" s="222"/>
    </row>
    <row r="60" spans="1:102" s="223" customFormat="1" ht="15.6">
      <c r="A60" s="222"/>
      <c r="B60" s="326"/>
      <c r="C60" s="327"/>
      <c r="D60" s="328"/>
      <c r="E60" s="329"/>
      <c r="F60" s="330"/>
      <c r="G60" s="331"/>
      <c r="H60" s="332"/>
      <c r="I60" s="330"/>
      <c r="J60" s="331"/>
      <c r="K60" s="332"/>
      <c r="L60" s="330"/>
      <c r="M60" s="331"/>
      <c r="N60" s="332"/>
      <c r="O60" s="204"/>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2"/>
      <c r="BK60" s="222"/>
      <c r="BL60" s="222"/>
      <c r="BM60" s="222"/>
      <c r="BN60" s="222"/>
      <c r="BO60" s="222"/>
      <c r="BP60" s="222"/>
      <c r="BQ60" s="222"/>
      <c r="BR60" s="222"/>
      <c r="BS60" s="222"/>
      <c r="BT60" s="222"/>
      <c r="BU60" s="222"/>
      <c r="BV60" s="222"/>
      <c r="BW60" s="222"/>
      <c r="BX60" s="222"/>
      <c r="BY60" s="222"/>
      <c r="BZ60" s="222"/>
      <c r="CA60" s="222"/>
      <c r="CB60" s="222"/>
      <c r="CC60" s="222"/>
      <c r="CD60" s="222"/>
      <c r="CE60" s="222"/>
      <c r="CF60" s="222"/>
      <c r="CG60" s="222"/>
      <c r="CH60" s="222"/>
      <c r="CI60" s="222"/>
      <c r="CJ60" s="222"/>
      <c r="CK60" s="222"/>
      <c r="CL60" s="222"/>
      <c r="CM60" s="222"/>
      <c r="CN60" s="222"/>
      <c r="CO60" s="222"/>
      <c r="CP60" s="222"/>
      <c r="CQ60" s="222"/>
      <c r="CR60" s="222"/>
      <c r="CS60" s="222"/>
      <c r="CT60" s="222"/>
      <c r="CU60" s="222"/>
      <c r="CV60" s="222"/>
      <c r="CW60" s="222"/>
      <c r="CX60" s="222"/>
    </row>
    <row r="61" spans="1:102" s="223" customFormat="1" ht="20.100000000000001" customHeight="1">
      <c r="A61" s="222"/>
      <c r="B61" s="222"/>
      <c r="C61" s="334"/>
      <c r="D61" s="334"/>
      <c r="E61" s="334"/>
      <c r="F61" s="335"/>
      <c r="G61" s="335"/>
      <c r="H61" s="335"/>
      <c r="I61" s="335"/>
      <c r="J61" s="335"/>
      <c r="K61" s="335"/>
      <c r="L61" s="335"/>
      <c r="M61" s="335"/>
      <c r="N61" s="335"/>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c r="BG61" s="222"/>
      <c r="BH61" s="222"/>
      <c r="BI61" s="222"/>
      <c r="BJ61" s="222"/>
      <c r="BK61" s="222"/>
      <c r="BL61" s="222"/>
      <c r="BM61" s="222"/>
      <c r="BN61" s="222"/>
      <c r="BO61" s="222"/>
      <c r="BP61" s="222"/>
      <c r="BQ61" s="222"/>
      <c r="BR61" s="222"/>
      <c r="BS61" s="222"/>
      <c r="BT61" s="222"/>
      <c r="BU61" s="222"/>
      <c r="BV61" s="222"/>
      <c r="BW61" s="222"/>
      <c r="BX61" s="222"/>
      <c r="BY61" s="222"/>
      <c r="BZ61" s="222"/>
      <c r="CA61" s="222"/>
      <c r="CB61" s="222"/>
      <c r="CC61" s="222"/>
      <c r="CD61" s="222"/>
      <c r="CE61" s="222"/>
      <c r="CF61" s="222"/>
      <c r="CG61" s="222"/>
      <c r="CH61" s="222"/>
      <c r="CI61" s="222"/>
      <c r="CJ61" s="222"/>
      <c r="CK61" s="222"/>
      <c r="CL61" s="222"/>
      <c r="CM61" s="222"/>
      <c r="CN61" s="222"/>
      <c r="CO61" s="222"/>
      <c r="CP61" s="222"/>
      <c r="CQ61" s="222"/>
      <c r="CR61" s="222"/>
      <c r="CS61" s="222"/>
      <c r="CT61" s="222"/>
      <c r="CU61" s="222"/>
      <c r="CV61" s="222"/>
      <c r="CW61" s="222"/>
      <c r="CX61" s="222"/>
    </row>
    <row r="62" spans="1:102" ht="20.100000000000001" customHeight="1">
      <c r="B62" s="222"/>
      <c r="C62" s="225"/>
      <c r="D62" s="225"/>
      <c r="E62" s="225"/>
      <c r="F62" s="225"/>
      <c r="G62" s="225"/>
      <c r="H62" s="225"/>
      <c r="I62" s="225"/>
      <c r="J62" s="225"/>
      <c r="K62" s="225"/>
      <c r="L62" s="225"/>
      <c r="M62" s="225"/>
      <c r="N62" s="225"/>
    </row>
    <row r="63" spans="1:102" ht="20.100000000000001" customHeight="1">
      <c r="B63" s="224"/>
      <c r="C63" s="229"/>
      <c r="D63" s="229"/>
      <c r="E63" s="229"/>
      <c r="F63" s="229"/>
      <c r="G63" s="229"/>
      <c r="H63" s="229"/>
      <c r="I63" s="229"/>
      <c r="J63" s="229"/>
      <c r="K63" s="229"/>
      <c r="L63" s="229"/>
      <c r="M63" s="229"/>
      <c r="N63" s="229"/>
    </row>
    <row r="64" spans="1:102" ht="20.100000000000001" customHeight="1">
      <c r="B64" s="224"/>
      <c r="C64" s="225"/>
      <c r="D64" s="225"/>
      <c r="E64" s="225"/>
      <c r="F64" s="225"/>
      <c r="G64" s="228"/>
      <c r="H64" s="225"/>
      <c r="I64" s="225"/>
      <c r="J64" s="225"/>
      <c r="K64" s="225"/>
      <c r="L64" s="225"/>
      <c r="M64" s="225"/>
      <c r="N64" s="225"/>
    </row>
    <row r="65" spans="2:14" ht="20.100000000000001" customHeight="1">
      <c r="B65" s="225"/>
      <c r="C65" s="225"/>
      <c r="D65" s="225"/>
      <c r="E65" s="225"/>
      <c r="F65" s="225"/>
      <c r="G65" s="225"/>
      <c r="H65" s="225"/>
      <c r="I65" s="225"/>
      <c r="J65" s="228"/>
      <c r="K65" s="225"/>
      <c r="L65" s="225"/>
      <c r="M65" s="225"/>
      <c r="N65" s="225"/>
    </row>
    <row r="66" spans="2:14" ht="20.100000000000001" customHeight="1">
      <c r="B66" s="225"/>
      <c r="C66" s="229"/>
      <c r="D66" s="229"/>
      <c r="E66" s="229"/>
      <c r="F66" s="229"/>
      <c r="G66" s="229"/>
      <c r="H66" s="229"/>
      <c r="I66" s="229"/>
      <c r="J66" s="229"/>
      <c r="K66" s="229"/>
      <c r="L66" s="229"/>
      <c r="M66" s="229"/>
      <c r="N66" s="229"/>
    </row>
    <row r="67" spans="2:14" ht="20.100000000000001" customHeight="1">
      <c r="B67" s="225"/>
    </row>
    <row r="68" spans="2:14" ht="20.100000000000001" customHeight="1">
      <c r="B68" s="226"/>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8.8867187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51"/>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691" t="s">
        <v>209</v>
      </c>
      <c r="D5" s="692"/>
      <c r="E5" s="693"/>
      <c r="F5" s="691" t="s">
        <v>203</v>
      </c>
      <c r="G5" s="692"/>
      <c r="H5" s="693"/>
      <c r="I5" s="691" t="s">
        <v>198</v>
      </c>
      <c r="J5" s="692"/>
      <c r="K5" s="693"/>
      <c r="L5" s="691" t="s">
        <v>199</v>
      </c>
      <c r="M5" s="692"/>
      <c r="N5" s="6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303</v>
      </c>
      <c r="C7" s="336">
        <v>39395.000510630001</v>
      </c>
      <c r="D7" s="253">
        <v>44445.114611700003</v>
      </c>
      <c r="E7" s="254">
        <v>44620.597784540005</v>
      </c>
      <c r="F7" s="238">
        <v>4.0617389549931264</v>
      </c>
      <c r="G7" s="239">
        <v>4.3777003345780745</v>
      </c>
      <c r="H7" s="240">
        <v>4.5785877281273217</v>
      </c>
      <c r="I7" s="238">
        <v>276.24893339258671</v>
      </c>
      <c r="J7" s="239">
        <v>224.27363760035064</v>
      </c>
      <c r="K7" s="240">
        <v>219.35411520395064</v>
      </c>
      <c r="L7" s="238">
        <v>11.220510540359708</v>
      </c>
      <c r="M7" s="239">
        <v>9.818027783600968</v>
      </c>
      <c r="N7" s="240">
        <v>10.04332059987035</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0</v>
      </c>
      <c r="D8" s="177">
        <v>0</v>
      </c>
      <c r="E8" s="178">
        <v>0</v>
      </c>
      <c r="F8" s="179" t="s">
        <v>304</v>
      </c>
      <c r="G8" s="180" t="s">
        <v>304</v>
      </c>
      <c r="H8" s="181" t="s">
        <v>304</v>
      </c>
      <c r="I8" s="179" t="s">
        <v>305</v>
      </c>
      <c r="J8" s="180" t="s">
        <v>305</v>
      </c>
      <c r="K8" s="181" t="s">
        <v>305</v>
      </c>
      <c r="L8" s="179" t="s">
        <v>305</v>
      </c>
      <c r="M8" s="180" t="s">
        <v>305</v>
      </c>
      <c r="N8" s="181" t="s">
        <v>305</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939.41839100000004</v>
      </c>
      <c r="D9" s="177">
        <v>1134.883016</v>
      </c>
      <c r="E9" s="178">
        <v>1151.9415789999998</v>
      </c>
      <c r="F9" s="179">
        <v>1.0723385976376951</v>
      </c>
      <c r="G9" s="180">
        <v>1.310113711314894</v>
      </c>
      <c r="H9" s="181">
        <v>0.91706777431982966</v>
      </c>
      <c r="I9" s="179">
        <v>741.06274865377782</v>
      </c>
      <c r="J9" s="180">
        <v>642.26574491779741</v>
      </c>
      <c r="K9" s="181">
        <v>903.48314122803811</v>
      </c>
      <c r="L9" s="179">
        <v>7.9467018865292784</v>
      </c>
      <c r="M9" s="180">
        <v>8.4144115872468053</v>
      </c>
      <c r="N9" s="181">
        <v>8.2855527346148516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0</v>
      </c>
      <c r="D10" s="177">
        <v>0</v>
      </c>
      <c r="E10" s="178">
        <v>0</v>
      </c>
      <c r="F10" s="179" t="s">
        <v>304</v>
      </c>
      <c r="G10" s="180" t="s">
        <v>304</v>
      </c>
      <c r="H10" s="181" t="s">
        <v>304</v>
      </c>
      <c r="I10" s="179" t="s">
        <v>305</v>
      </c>
      <c r="J10" s="180" t="s">
        <v>305</v>
      </c>
      <c r="K10" s="181" t="s">
        <v>305</v>
      </c>
      <c r="L10" s="179" t="s">
        <v>305</v>
      </c>
      <c r="M10" s="180" t="s">
        <v>305</v>
      </c>
      <c r="N10" s="181" t="s">
        <v>305</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0</v>
      </c>
      <c r="D11" s="177">
        <v>0</v>
      </c>
      <c r="E11" s="178">
        <v>0</v>
      </c>
      <c r="F11" s="179" t="s">
        <v>304</v>
      </c>
      <c r="G11" s="180" t="s">
        <v>304</v>
      </c>
      <c r="H11" s="181" t="s">
        <v>304</v>
      </c>
      <c r="I11" s="179" t="s">
        <v>305</v>
      </c>
      <c r="J11" s="180" t="s">
        <v>305</v>
      </c>
      <c r="K11" s="181" t="s">
        <v>305</v>
      </c>
      <c r="L11" s="179" t="s">
        <v>305</v>
      </c>
      <c r="M11" s="180" t="s">
        <v>305</v>
      </c>
      <c r="N11" s="181" t="s">
        <v>305</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0</v>
      </c>
      <c r="D12" s="177">
        <v>0</v>
      </c>
      <c r="E12" s="178">
        <v>0</v>
      </c>
      <c r="F12" s="179" t="s">
        <v>304</v>
      </c>
      <c r="G12" s="180" t="s">
        <v>304</v>
      </c>
      <c r="H12" s="181" t="s">
        <v>304</v>
      </c>
      <c r="I12" s="179" t="s">
        <v>305</v>
      </c>
      <c r="J12" s="180" t="s">
        <v>305</v>
      </c>
      <c r="K12" s="181" t="s">
        <v>305</v>
      </c>
      <c r="L12" s="179" t="s">
        <v>305</v>
      </c>
      <c r="M12" s="180" t="s">
        <v>305</v>
      </c>
      <c r="N12" s="181" t="s">
        <v>305</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0</v>
      </c>
      <c r="D13" s="177">
        <v>0</v>
      </c>
      <c r="E13" s="178">
        <v>0</v>
      </c>
      <c r="F13" s="179" t="s">
        <v>304</v>
      </c>
      <c r="G13" s="180" t="s">
        <v>304</v>
      </c>
      <c r="H13" s="181" t="s">
        <v>304</v>
      </c>
      <c r="I13" s="179" t="s">
        <v>305</v>
      </c>
      <c r="J13" s="180" t="s">
        <v>305</v>
      </c>
      <c r="K13" s="181" t="s">
        <v>305</v>
      </c>
      <c r="L13" s="179" t="s">
        <v>305</v>
      </c>
      <c r="M13" s="180" t="s">
        <v>305</v>
      </c>
      <c r="N13" s="181" t="s">
        <v>305</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9.4748070000000002</v>
      </c>
      <c r="D14" s="177">
        <v>2.9053100000000001</v>
      </c>
      <c r="E14" s="178">
        <v>2.6232190000000002</v>
      </c>
      <c r="F14" s="179">
        <v>8.823124312716871</v>
      </c>
      <c r="G14" s="180">
        <v>6.0769762951285742</v>
      </c>
      <c r="H14" s="181">
        <v>6.8028250786533642</v>
      </c>
      <c r="I14" s="179">
        <v>154.49511587680956</v>
      </c>
      <c r="J14" s="180">
        <v>146.63136133216278</v>
      </c>
      <c r="K14" s="181">
        <v>127.37079230945963</v>
      </c>
      <c r="L14" s="179">
        <v>13.631296130886888</v>
      </c>
      <c r="M14" s="180">
        <v>8.9107530693798598</v>
      </c>
      <c r="N14" s="181">
        <v>8.6648122021074094</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230</v>
      </c>
      <c r="C15" s="105">
        <v>0</v>
      </c>
      <c r="D15" s="177">
        <v>0</v>
      </c>
      <c r="E15" s="178">
        <v>0</v>
      </c>
      <c r="F15" s="179" t="s">
        <v>304</v>
      </c>
      <c r="G15" s="180" t="s">
        <v>304</v>
      </c>
      <c r="H15" s="181" t="s">
        <v>304</v>
      </c>
      <c r="I15" s="179" t="s">
        <v>305</v>
      </c>
      <c r="J15" s="180" t="s">
        <v>305</v>
      </c>
      <c r="K15" s="181" t="s">
        <v>305</v>
      </c>
      <c r="L15" s="179" t="s">
        <v>305</v>
      </c>
      <c r="M15" s="180" t="s">
        <v>305</v>
      </c>
      <c r="N15" s="181" t="s">
        <v>305</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0</v>
      </c>
      <c r="D16" s="177">
        <v>0</v>
      </c>
      <c r="E16" s="178">
        <v>0</v>
      </c>
      <c r="F16" s="179" t="s">
        <v>304</v>
      </c>
      <c r="G16" s="180" t="s">
        <v>304</v>
      </c>
      <c r="H16" s="181" t="s">
        <v>304</v>
      </c>
      <c r="I16" s="179" t="s">
        <v>305</v>
      </c>
      <c r="J16" s="180" t="s">
        <v>305</v>
      </c>
      <c r="K16" s="181" t="s">
        <v>305</v>
      </c>
      <c r="L16" s="179" t="s">
        <v>305</v>
      </c>
      <c r="M16" s="180" t="s">
        <v>305</v>
      </c>
      <c r="N16" s="181" t="s">
        <v>305</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38335.489750630004</v>
      </c>
      <c r="D17" s="177">
        <v>43223.439456699998</v>
      </c>
      <c r="E17" s="178">
        <v>43384.350741539994</v>
      </c>
      <c r="F17" s="179">
        <v>4.1369063845961103</v>
      </c>
      <c r="G17" s="180">
        <v>4.4616538579533822</v>
      </c>
      <c r="H17" s="181">
        <v>4.6798055973579649</v>
      </c>
      <c r="I17" s="179">
        <v>273.2069944408633</v>
      </c>
      <c r="J17" s="180">
        <v>220.86143584115138</v>
      </c>
      <c r="K17" s="181">
        <v>215.57800070122943</v>
      </c>
      <c r="L17" s="179">
        <v>11.302317596187214</v>
      </c>
      <c r="M17" s="180">
        <v>9.8540727729379629</v>
      </c>
      <c r="N17" s="181">
        <v>10.088631343488526</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44.818284999999996</v>
      </c>
      <c r="D18" s="177">
        <v>36.662046999999994</v>
      </c>
      <c r="E18" s="178">
        <v>39.195923999999998</v>
      </c>
      <c r="F18" s="179">
        <v>3.020979049064461</v>
      </c>
      <c r="G18" s="180">
        <v>0.54936376029412659</v>
      </c>
      <c r="H18" s="181">
        <v>0</v>
      </c>
      <c r="I18" s="179">
        <v>491.84401798883425</v>
      </c>
      <c r="J18" s="180">
        <v>2366.5519741023195</v>
      </c>
      <c r="K18" s="181" t="s">
        <v>305</v>
      </c>
      <c r="L18" s="179">
        <v>14.858504737519523</v>
      </c>
      <c r="M18" s="180">
        <v>13.000978914243388</v>
      </c>
      <c r="N18" s="181">
        <v>12.591819496333345</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0</v>
      </c>
      <c r="D19" s="177">
        <v>0</v>
      </c>
      <c r="E19" s="178">
        <v>0</v>
      </c>
      <c r="F19" s="179" t="s">
        <v>304</v>
      </c>
      <c r="G19" s="180" t="s">
        <v>304</v>
      </c>
      <c r="H19" s="181" t="s">
        <v>304</v>
      </c>
      <c r="I19" s="179" t="s">
        <v>305</v>
      </c>
      <c r="J19" s="180" t="s">
        <v>305</v>
      </c>
      <c r="K19" s="181" t="s">
        <v>305</v>
      </c>
      <c r="L19" s="179" t="s">
        <v>305</v>
      </c>
      <c r="M19" s="180" t="s">
        <v>305</v>
      </c>
      <c r="N19" s="181" t="s">
        <v>305</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0</v>
      </c>
      <c r="D20" s="177">
        <v>0</v>
      </c>
      <c r="E20" s="178">
        <v>0</v>
      </c>
      <c r="F20" s="179" t="s">
        <v>304</v>
      </c>
      <c r="G20" s="180" t="s">
        <v>304</v>
      </c>
      <c r="H20" s="181" t="s">
        <v>304</v>
      </c>
      <c r="I20" s="179" t="s">
        <v>305</v>
      </c>
      <c r="J20" s="180" t="s">
        <v>305</v>
      </c>
      <c r="K20" s="181" t="s">
        <v>305</v>
      </c>
      <c r="L20" s="179" t="s">
        <v>305</v>
      </c>
      <c r="M20" s="180" t="s">
        <v>305</v>
      </c>
      <c r="N20" s="181" t="s">
        <v>305</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304</v>
      </c>
      <c r="G21" s="180" t="s">
        <v>304</v>
      </c>
      <c r="H21" s="181" t="s">
        <v>304</v>
      </c>
      <c r="I21" s="179" t="s">
        <v>305</v>
      </c>
      <c r="J21" s="180" t="s">
        <v>305</v>
      </c>
      <c r="K21" s="181" t="s">
        <v>305</v>
      </c>
      <c r="L21" s="179" t="s">
        <v>305</v>
      </c>
      <c r="M21" s="180" t="s">
        <v>305</v>
      </c>
      <c r="N21" s="181" t="s">
        <v>305</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105">
        <v>0</v>
      </c>
      <c r="D22" s="177">
        <v>0</v>
      </c>
      <c r="E22" s="178">
        <v>0</v>
      </c>
      <c r="F22" s="179" t="s">
        <v>304</v>
      </c>
      <c r="G22" s="180" t="s">
        <v>304</v>
      </c>
      <c r="H22" s="181" t="s">
        <v>304</v>
      </c>
      <c r="I22" s="179" t="s">
        <v>305</v>
      </c>
      <c r="J22" s="180" t="s">
        <v>305</v>
      </c>
      <c r="K22" s="181" t="s">
        <v>305</v>
      </c>
      <c r="L22" s="179" t="s">
        <v>305</v>
      </c>
      <c r="M22" s="180" t="s">
        <v>305</v>
      </c>
      <c r="N22" s="181" t="s">
        <v>305</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105">
        <v>0</v>
      </c>
      <c r="D23" s="177">
        <v>0</v>
      </c>
      <c r="E23" s="178">
        <v>0</v>
      </c>
      <c r="F23" s="179" t="s">
        <v>304</v>
      </c>
      <c r="G23" s="180" t="s">
        <v>304</v>
      </c>
      <c r="H23" s="181" t="s">
        <v>304</v>
      </c>
      <c r="I23" s="179" t="s">
        <v>305</v>
      </c>
      <c r="J23" s="180" t="s">
        <v>305</v>
      </c>
      <c r="K23" s="181" t="s">
        <v>305</v>
      </c>
      <c r="L23" s="179" t="s">
        <v>305</v>
      </c>
      <c r="M23" s="180" t="s">
        <v>305</v>
      </c>
      <c r="N23" s="181" t="s">
        <v>305</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105">
        <v>0</v>
      </c>
      <c r="D24" s="177">
        <v>0</v>
      </c>
      <c r="E24" s="178">
        <v>0</v>
      </c>
      <c r="F24" s="179" t="s">
        <v>304</v>
      </c>
      <c r="G24" s="180" t="s">
        <v>304</v>
      </c>
      <c r="H24" s="181" t="s">
        <v>304</v>
      </c>
      <c r="I24" s="179" t="s">
        <v>305</v>
      </c>
      <c r="J24" s="180" t="s">
        <v>305</v>
      </c>
      <c r="K24" s="181" t="s">
        <v>305</v>
      </c>
      <c r="L24" s="179" t="s">
        <v>305</v>
      </c>
      <c r="M24" s="180" t="s">
        <v>305</v>
      </c>
      <c r="N24" s="181" t="s">
        <v>305</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105">
        <v>0</v>
      </c>
      <c r="D25" s="177">
        <v>0</v>
      </c>
      <c r="E25" s="178">
        <v>0</v>
      </c>
      <c r="F25" s="179" t="s">
        <v>304</v>
      </c>
      <c r="G25" s="180" t="s">
        <v>304</v>
      </c>
      <c r="H25" s="181" t="s">
        <v>304</v>
      </c>
      <c r="I25" s="179" t="s">
        <v>305</v>
      </c>
      <c r="J25" s="180" t="s">
        <v>305</v>
      </c>
      <c r="K25" s="181" t="s">
        <v>305</v>
      </c>
      <c r="L25" s="179" t="s">
        <v>305</v>
      </c>
      <c r="M25" s="180" t="s">
        <v>305</v>
      </c>
      <c r="N25" s="181" t="s">
        <v>305</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105">
        <v>0</v>
      </c>
      <c r="D26" s="177">
        <v>0</v>
      </c>
      <c r="E26" s="178">
        <v>0</v>
      </c>
      <c r="F26" s="179" t="s">
        <v>304</v>
      </c>
      <c r="G26" s="180" t="s">
        <v>304</v>
      </c>
      <c r="H26" s="181" t="s">
        <v>304</v>
      </c>
      <c r="I26" s="179" t="s">
        <v>305</v>
      </c>
      <c r="J26" s="180" t="s">
        <v>305</v>
      </c>
      <c r="K26" s="181" t="s">
        <v>305</v>
      </c>
      <c r="L26" s="179" t="s">
        <v>305</v>
      </c>
      <c r="M26" s="180" t="s">
        <v>305</v>
      </c>
      <c r="N26" s="181" t="s">
        <v>305</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105">
        <v>0</v>
      </c>
      <c r="D27" s="177">
        <v>0</v>
      </c>
      <c r="E27" s="178">
        <v>0</v>
      </c>
      <c r="F27" s="179" t="s">
        <v>304</v>
      </c>
      <c r="G27" s="180" t="s">
        <v>304</v>
      </c>
      <c r="H27" s="181" t="s">
        <v>304</v>
      </c>
      <c r="I27" s="179" t="s">
        <v>305</v>
      </c>
      <c r="J27" s="180" t="s">
        <v>305</v>
      </c>
      <c r="K27" s="181" t="s">
        <v>305</v>
      </c>
      <c r="L27" s="179" t="s">
        <v>305</v>
      </c>
      <c r="M27" s="180" t="s">
        <v>305</v>
      </c>
      <c r="N27" s="181" t="s">
        <v>305</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105">
        <v>0</v>
      </c>
      <c r="D28" s="177">
        <v>0</v>
      </c>
      <c r="E28" s="178">
        <v>0</v>
      </c>
      <c r="F28" s="179" t="s">
        <v>304</v>
      </c>
      <c r="G28" s="180" t="s">
        <v>304</v>
      </c>
      <c r="H28" s="181" t="s">
        <v>304</v>
      </c>
      <c r="I28" s="179" t="s">
        <v>305</v>
      </c>
      <c r="J28" s="180" t="s">
        <v>305</v>
      </c>
      <c r="K28" s="181" t="s">
        <v>305</v>
      </c>
      <c r="L28" s="179" t="s">
        <v>305</v>
      </c>
      <c r="M28" s="180" t="s">
        <v>305</v>
      </c>
      <c r="N28" s="181" t="s">
        <v>305</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0</v>
      </c>
      <c r="D29" s="177">
        <v>0</v>
      </c>
      <c r="E29" s="178">
        <v>0</v>
      </c>
      <c r="F29" s="179" t="s">
        <v>304</v>
      </c>
      <c r="G29" s="180" t="s">
        <v>304</v>
      </c>
      <c r="H29" s="181" t="s">
        <v>304</v>
      </c>
      <c r="I29" s="179" t="s">
        <v>305</v>
      </c>
      <c r="J29" s="180" t="s">
        <v>305</v>
      </c>
      <c r="K29" s="181" t="s">
        <v>305</v>
      </c>
      <c r="L29" s="179" t="s">
        <v>305</v>
      </c>
      <c r="M29" s="180" t="s">
        <v>305</v>
      </c>
      <c r="N29" s="181" t="s">
        <v>305</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0</v>
      </c>
      <c r="D30" s="177">
        <v>0</v>
      </c>
      <c r="E30" s="178">
        <v>0</v>
      </c>
      <c r="F30" s="179" t="s">
        <v>304</v>
      </c>
      <c r="G30" s="180" t="s">
        <v>304</v>
      </c>
      <c r="H30" s="181" t="s">
        <v>304</v>
      </c>
      <c r="I30" s="179" t="s">
        <v>305</v>
      </c>
      <c r="J30" s="180" t="s">
        <v>305</v>
      </c>
      <c r="K30" s="181" t="s">
        <v>305</v>
      </c>
      <c r="L30" s="179" t="s">
        <v>305</v>
      </c>
      <c r="M30" s="180" t="s">
        <v>305</v>
      </c>
      <c r="N30" s="181" t="s">
        <v>305</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304</v>
      </c>
      <c r="G31" s="180" t="s">
        <v>304</v>
      </c>
      <c r="H31" s="181" t="s">
        <v>304</v>
      </c>
      <c r="I31" s="179" t="s">
        <v>305</v>
      </c>
      <c r="J31" s="180" t="s">
        <v>305</v>
      </c>
      <c r="K31" s="181" t="s">
        <v>305</v>
      </c>
      <c r="L31" s="179" t="s">
        <v>305</v>
      </c>
      <c r="M31" s="180" t="s">
        <v>305</v>
      </c>
      <c r="N31" s="181" t="s">
        <v>305</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0</v>
      </c>
      <c r="D32" s="177">
        <v>0</v>
      </c>
      <c r="E32" s="178">
        <v>0</v>
      </c>
      <c r="F32" s="179" t="s">
        <v>304</v>
      </c>
      <c r="G32" s="180" t="s">
        <v>304</v>
      </c>
      <c r="H32" s="181" t="s">
        <v>304</v>
      </c>
      <c r="I32" s="179" t="s">
        <v>305</v>
      </c>
      <c r="J32" s="180" t="s">
        <v>305</v>
      </c>
      <c r="K32" s="181" t="s">
        <v>305</v>
      </c>
      <c r="L32" s="179" t="s">
        <v>305</v>
      </c>
      <c r="M32" s="180" t="s">
        <v>305</v>
      </c>
      <c r="N32" s="181" t="s">
        <v>305</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65.799277000000004</v>
      </c>
      <c r="D33" s="177">
        <v>47.224782000000005</v>
      </c>
      <c r="E33" s="178">
        <v>42.486320999999997</v>
      </c>
      <c r="F33" s="179">
        <v>2.9712910067385692</v>
      </c>
      <c r="G33" s="180">
        <v>4.1238009314685664</v>
      </c>
      <c r="H33" s="181">
        <v>4.5835976242800598</v>
      </c>
      <c r="I33" s="179">
        <v>251.53527616148224</v>
      </c>
      <c r="J33" s="180">
        <v>197.46191955042883</v>
      </c>
      <c r="K33" s="181">
        <v>200.00893498106706</v>
      </c>
      <c r="L33" s="179">
        <v>7.4738450393611462</v>
      </c>
      <c r="M33" s="180">
        <v>8.1429364777162956</v>
      </c>
      <c r="N33" s="181">
        <v>9.1676047921400414</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7">
        <v>0</v>
      </c>
      <c r="E34" s="178">
        <v>0</v>
      </c>
      <c r="F34" s="179" t="s">
        <v>304</v>
      </c>
      <c r="G34" s="180" t="s">
        <v>304</v>
      </c>
      <c r="H34" s="181" t="s">
        <v>304</v>
      </c>
      <c r="I34" s="179" t="s">
        <v>305</v>
      </c>
      <c r="J34" s="180" t="s">
        <v>305</v>
      </c>
      <c r="K34" s="181" t="s">
        <v>305</v>
      </c>
      <c r="L34" s="179" t="s">
        <v>305</v>
      </c>
      <c r="M34" s="180" t="s">
        <v>305</v>
      </c>
      <c r="N34" s="181" t="s">
        <v>305</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7">
        <v>0</v>
      </c>
      <c r="E35" s="178">
        <v>0</v>
      </c>
      <c r="F35" s="179" t="s">
        <v>304</v>
      </c>
      <c r="G35" s="180" t="s">
        <v>304</v>
      </c>
      <c r="H35" s="181" t="s">
        <v>304</v>
      </c>
      <c r="I35" s="179" t="s">
        <v>305</v>
      </c>
      <c r="J35" s="180" t="s">
        <v>305</v>
      </c>
      <c r="K35" s="181" t="s">
        <v>305</v>
      </c>
      <c r="L35" s="179" t="s">
        <v>305</v>
      </c>
      <c r="M35" s="180" t="s">
        <v>305</v>
      </c>
      <c r="N35" s="181" t="s">
        <v>305</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105">
        <v>0</v>
      </c>
      <c r="D36" s="177">
        <v>0</v>
      </c>
      <c r="E36" s="178">
        <v>0</v>
      </c>
      <c r="F36" s="179" t="s">
        <v>304</v>
      </c>
      <c r="G36" s="180" t="s">
        <v>304</v>
      </c>
      <c r="H36" s="181" t="s">
        <v>304</v>
      </c>
      <c r="I36" s="179" t="s">
        <v>305</v>
      </c>
      <c r="J36" s="180" t="s">
        <v>305</v>
      </c>
      <c r="K36" s="181" t="s">
        <v>305</v>
      </c>
      <c r="L36" s="179" t="s">
        <v>305</v>
      </c>
      <c r="M36" s="180" t="s">
        <v>305</v>
      </c>
      <c r="N36" s="181" t="s">
        <v>305</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105">
        <v>0</v>
      </c>
      <c r="D37" s="177">
        <v>0</v>
      </c>
      <c r="E37" s="178">
        <v>0</v>
      </c>
      <c r="F37" s="179" t="s">
        <v>304</v>
      </c>
      <c r="G37" s="180" t="s">
        <v>304</v>
      </c>
      <c r="H37" s="181" t="s">
        <v>304</v>
      </c>
      <c r="I37" s="179" t="s">
        <v>305</v>
      </c>
      <c r="J37" s="180" t="s">
        <v>305</v>
      </c>
      <c r="K37" s="181" t="s">
        <v>305</v>
      </c>
      <c r="L37" s="179" t="s">
        <v>305</v>
      </c>
      <c r="M37" s="180" t="s">
        <v>305</v>
      </c>
      <c r="N37" s="181" t="s">
        <v>305</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105">
        <v>0</v>
      </c>
      <c r="D38" s="177">
        <v>0</v>
      </c>
      <c r="E38" s="178">
        <v>0</v>
      </c>
      <c r="F38" s="179" t="s">
        <v>304</v>
      </c>
      <c r="G38" s="180" t="s">
        <v>304</v>
      </c>
      <c r="H38" s="181" t="s">
        <v>304</v>
      </c>
      <c r="I38" s="179" t="s">
        <v>305</v>
      </c>
      <c r="J38" s="180" t="s">
        <v>305</v>
      </c>
      <c r="K38" s="181" t="s">
        <v>305</v>
      </c>
      <c r="L38" s="179" t="s">
        <v>305</v>
      </c>
      <c r="M38" s="180" t="s">
        <v>305</v>
      </c>
      <c r="N38" s="181" t="s">
        <v>305</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105">
        <v>0</v>
      </c>
      <c r="D39" s="177">
        <v>0</v>
      </c>
      <c r="E39" s="178">
        <v>0</v>
      </c>
      <c r="F39" s="179" t="s">
        <v>304</v>
      </c>
      <c r="G39" s="180" t="s">
        <v>304</v>
      </c>
      <c r="H39" s="181" t="s">
        <v>304</v>
      </c>
      <c r="I39" s="179" t="s">
        <v>305</v>
      </c>
      <c r="J39" s="180" t="s">
        <v>305</v>
      </c>
      <c r="K39" s="181" t="s">
        <v>305</v>
      </c>
      <c r="L39" s="179" t="s">
        <v>305</v>
      </c>
      <c r="M39" s="180" t="s">
        <v>305</v>
      </c>
      <c r="N39" s="181" t="s">
        <v>305</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105">
        <v>0</v>
      </c>
      <c r="D40" s="177">
        <v>0</v>
      </c>
      <c r="E40" s="178">
        <v>0</v>
      </c>
      <c r="F40" s="179" t="s">
        <v>304</v>
      </c>
      <c r="G40" s="180" t="s">
        <v>304</v>
      </c>
      <c r="H40" s="181" t="s">
        <v>304</v>
      </c>
      <c r="I40" s="179" t="s">
        <v>305</v>
      </c>
      <c r="J40" s="180" t="s">
        <v>305</v>
      </c>
      <c r="K40" s="181" t="s">
        <v>305</v>
      </c>
      <c r="L40" s="179" t="s">
        <v>305</v>
      </c>
      <c r="M40" s="180" t="s">
        <v>305</v>
      </c>
      <c r="N40" s="181" t="s">
        <v>305</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105">
        <v>0</v>
      </c>
      <c r="D41" s="177">
        <v>0</v>
      </c>
      <c r="E41" s="178">
        <v>0</v>
      </c>
      <c r="F41" s="179" t="s">
        <v>304</v>
      </c>
      <c r="G41" s="180" t="s">
        <v>304</v>
      </c>
      <c r="H41" s="181" t="s">
        <v>304</v>
      </c>
      <c r="I41" s="179" t="s">
        <v>305</v>
      </c>
      <c r="J41" s="180" t="s">
        <v>305</v>
      </c>
      <c r="K41" s="181" t="s">
        <v>305</v>
      </c>
      <c r="L41" s="179" t="s">
        <v>305</v>
      </c>
      <c r="M41" s="180" t="s">
        <v>305</v>
      </c>
      <c r="N41" s="181" t="s">
        <v>305</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105">
        <v>0</v>
      </c>
      <c r="D42" s="177">
        <v>0</v>
      </c>
      <c r="E42" s="178">
        <v>0</v>
      </c>
      <c r="F42" s="179" t="s">
        <v>304</v>
      </c>
      <c r="G42" s="180" t="s">
        <v>304</v>
      </c>
      <c r="H42" s="181" t="s">
        <v>304</v>
      </c>
      <c r="I42" s="179" t="s">
        <v>305</v>
      </c>
      <c r="J42" s="180" t="s">
        <v>305</v>
      </c>
      <c r="K42" s="181" t="s">
        <v>305</v>
      </c>
      <c r="L42" s="179" t="s">
        <v>305</v>
      </c>
      <c r="M42" s="180" t="s">
        <v>305</v>
      </c>
      <c r="N42" s="181" t="s">
        <v>305</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304</v>
      </c>
      <c r="G43" s="180" t="s">
        <v>304</v>
      </c>
      <c r="H43" s="181" t="s">
        <v>304</v>
      </c>
      <c r="I43" s="179" t="s">
        <v>305</v>
      </c>
      <c r="J43" s="180" t="s">
        <v>305</v>
      </c>
      <c r="K43" s="181" t="s">
        <v>305</v>
      </c>
      <c r="L43" s="179" t="s">
        <v>305</v>
      </c>
      <c r="M43" s="180" t="s">
        <v>305</v>
      </c>
      <c r="N43" s="181" t="s">
        <v>305</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7">
        <v>0</v>
      </c>
      <c r="E44" s="178">
        <v>0</v>
      </c>
      <c r="F44" s="179" t="s">
        <v>304</v>
      </c>
      <c r="G44" s="180" t="s">
        <v>304</v>
      </c>
      <c r="H44" s="181" t="s">
        <v>304</v>
      </c>
      <c r="I44" s="179" t="s">
        <v>305</v>
      </c>
      <c r="J44" s="180" t="s">
        <v>305</v>
      </c>
      <c r="K44" s="181" t="s">
        <v>305</v>
      </c>
      <c r="L44" s="179" t="s">
        <v>305</v>
      </c>
      <c r="M44" s="180" t="s">
        <v>305</v>
      </c>
      <c r="N44" s="181" t="s">
        <v>305</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304</v>
      </c>
      <c r="G45" s="180" t="s">
        <v>304</v>
      </c>
      <c r="H45" s="181" t="s">
        <v>304</v>
      </c>
      <c r="I45" s="179" t="s">
        <v>305</v>
      </c>
      <c r="J45" s="180" t="s">
        <v>305</v>
      </c>
      <c r="K45" s="181" t="s">
        <v>305</v>
      </c>
      <c r="L45" s="179" t="s">
        <v>305</v>
      </c>
      <c r="M45" s="180" t="s">
        <v>305</v>
      </c>
      <c r="N45" s="181" t="s">
        <v>305</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105">
        <v>0</v>
      </c>
      <c r="D46" s="177">
        <v>0</v>
      </c>
      <c r="E46" s="178">
        <v>0</v>
      </c>
      <c r="F46" s="179" t="s">
        <v>304</v>
      </c>
      <c r="G46" s="180" t="s">
        <v>304</v>
      </c>
      <c r="H46" s="181" t="s">
        <v>304</v>
      </c>
      <c r="I46" s="179" t="s">
        <v>305</v>
      </c>
      <c r="J46" s="180" t="s">
        <v>305</v>
      </c>
      <c r="K46" s="181" t="s">
        <v>305</v>
      </c>
      <c r="L46" s="179" t="s">
        <v>305</v>
      </c>
      <c r="M46" s="180" t="s">
        <v>305</v>
      </c>
      <c r="N46" s="181" t="s">
        <v>305</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105">
        <v>0</v>
      </c>
      <c r="D47" s="177">
        <v>0</v>
      </c>
      <c r="E47" s="178">
        <v>0</v>
      </c>
      <c r="F47" s="179" t="s">
        <v>304</v>
      </c>
      <c r="G47" s="180" t="s">
        <v>304</v>
      </c>
      <c r="H47" s="181" t="s">
        <v>304</v>
      </c>
      <c r="I47" s="179" t="s">
        <v>305</v>
      </c>
      <c r="J47" s="180" t="s">
        <v>305</v>
      </c>
      <c r="K47" s="181" t="s">
        <v>305</v>
      </c>
      <c r="L47" s="179" t="s">
        <v>305</v>
      </c>
      <c r="M47" s="180" t="s">
        <v>305</v>
      </c>
      <c r="N47" s="181" t="s">
        <v>305</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304</v>
      </c>
      <c r="G48" s="180" t="s">
        <v>304</v>
      </c>
      <c r="H48" s="181" t="s">
        <v>304</v>
      </c>
      <c r="I48" s="179" t="s">
        <v>305</v>
      </c>
      <c r="J48" s="180" t="s">
        <v>305</v>
      </c>
      <c r="K48" s="181" t="s">
        <v>305</v>
      </c>
      <c r="L48" s="179" t="s">
        <v>305</v>
      </c>
      <c r="M48" s="180" t="s">
        <v>305</v>
      </c>
      <c r="N48" s="181" t="s">
        <v>305</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42</v>
      </c>
      <c r="C49" s="105">
        <v>0</v>
      </c>
      <c r="D49" s="177">
        <v>0</v>
      </c>
      <c r="E49" s="178">
        <v>0</v>
      </c>
      <c r="F49" s="179" t="s">
        <v>304</v>
      </c>
      <c r="G49" s="180" t="s">
        <v>304</v>
      </c>
      <c r="H49" s="181" t="s">
        <v>304</v>
      </c>
      <c r="I49" s="179" t="s">
        <v>305</v>
      </c>
      <c r="J49" s="180" t="s">
        <v>305</v>
      </c>
      <c r="K49" s="181" t="s">
        <v>305</v>
      </c>
      <c r="L49" s="179" t="s">
        <v>305</v>
      </c>
      <c r="M49" s="180" t="s">
        <v>305</v>
      </c>
      <c r="N49" s="181" t="s">
        <v>305</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7">
        <v>0</v>
      </c>
      <c r="E50" s="178">
        <v>0</v>
      </c>
      <c r="F50" s="179" t="s">
        <v>304</v>
      </c>
      <c r="G50" s="180" t="s">
        <v>304</v>
      </c>
      <c r="H50" s="181" t="s">
        <v>304</v>
      </c>
      <c r="I50" s="179" t="s">
        <v>305</v>
      </c>
      <c r="J50" s="180" t="s">
        <v>305</v>
      </c>
      <c r="K50" s="181" t="s">
        <v>305</v>
      </c>
      <c r="L50" s="179" t="s">
        <v>305</v>
      </c>
      <c r="M50" s="180" t="s">
        <v>305</v>
      </c>
      <c r="N50" s="181" t="s">
        <v>305</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234</v>
      </c>
      <c r="C51" s="105">
        <v>0</v>
      </c>
      <c r="D51" s="177">
        <v>0</v>
      </c>
      <c r="E51" s="178">
        <v>0</v>
      </c>
      <c r="F51" s="179" t="s">
        <v>304</v>
      </c>
      <c r="G51" s="180" t="s">
        <v>304</v>
      </c>
      <c r="H51" s="181" t="s">
        <v>304</v>
      </c>
      <c r="I51" s="179" t="s">
        <v>305</v>
      </c>
      <c r="J51" s="180" t="s">
        <v>305</v>
      </c>
      <c r="K51" s="181" t="s">
        <v>305</v>
      </c>
      <c r="L51" s="179" t="s">
        <v>305</v>
      </c>
      <c r="M51" s="180" t="s">
        <v>305</v>
      </c>
      <c r="N51" s="181" t="s">
        <v>305</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7">
        <v>0</v>
      </c>
      <c r="E52" s="178">
        <v>0</v>
      </c>
      <c r="F52" s="179" t="s">
        <v>304</v>
      </c>
      <c r="G52" s="180" t="s">
        <v>304</v>
      </c>
      <c r="H52" s="181" t="s">
        <v>304</v>
      </c>
      <c r="I52" s="179" t="s">
        <v>305</v>
      </c>
      <c r="J52" s="180" t="s">
        <v>305</v>
      </c>
      <c r="K52" s="181" t="s">
        <v>305</v>
      </c>
      <c r="L52" s="179" t="s">
        <v>305</v>
      </c>
      <c r="M52" s="180" t="s">
        <v>305</v>
      </c>
      <c r="N52" s="181" t="s">
        <v>305</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7">
        <v>0</v>
      </c>
      <c r="E53" s="178">
        <v>0</v>
      </c>
      <c r="F53" s="179" t="s">
        <v>304</v>
      </c>
      <c r="G53" s="180" t="s">
        <v>304</v>
      </c>
      <c r="H53" s="181" t="s">
        <v>304</v>
      </c>
      <c r="I53" s="179" t="s">
        <v>305</v>
      </c>
      <c r="J53" s="180" t="s">
        <v>305</v>
      </c>
      <c r="K53" s="181" t="s">
        <v>305</v>
      </c>
      <c r="L53" s="179" t="s">
        <v>305</v>
      </c>
      <c r="M53" s="180" t="s">
        <v>305</v>
      </c>
      <c r="N53" s="181" t="s">
        <v>305</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187</v>
      </c>
      <c r="C54" s="105">
        <v>0</v>
      </c>
      <c r="D54" s="177">
        <v>0</v>
      </c>
      <c r="E54" s="178">
        <v>0</v>
      </c>
      <c r="F54" s="179" t="s">
        <v>304</v>
      </c>
      <c r="G54" s="180" t="s">
        <v>304</v>
      </c>
      <c r="H54" s="181" t="s">
        <v>304</v>
      </c>
      <c r="I54" s="179" t="s">
        <v>305</v>
      </c>
      <c r="J54" s="180" t="s">
        <v>305</v>
      </c>
      <c r="K54" s="181" t="s">
        <v>305</v>
      </c>
      <c r="L54" s="179" t="s">
        <v>305</v>
      </c>
      <c r="M54" s="180" t="s">
        <v>305</v>
      </c>
      <c r="N54" s="181" t="s">
        <v>305</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7">
        <v>0</v>
      </c>
      <c r="E55" s="178">
        <v>0</v>
      </c>
      <c r="F55" s="179" t="s">
        <v>304</v>
      </c>
      <c r="G55" s="180" t="s">
        <v>304</v>
      </c>
      <c r="H55" s="181" t="s">
        <v>304</v>
      </c>
      <c r="I55" s="179" t="s">
        <v>305</v>
      </c>
      <c r="J55" s="180" t="s">
        <v>305</v>
      </c>
      <c r="K55" s="181" t="s">
        <v>305</v>
      </c>
      <c r="L55" s="179" t="s">
        <v>305</v>
      </c>
      <c r="M55" s="180" t="s">
        <v>305</v>
      </c>
      <c r="N55" s="181" t="s">
        <v>305</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304</v>
      </c>
      <c r="G56" s="180" t="s">
        <v>304</v>
      </c>
      <c r="H56" s="181" t="s">
        <v>304</v>
      </c>
      <c r="I56" s="179" t="s">
        <v>305</v>
      </c>
      <c r="J56" s="180" t="s">
        <v>305</v>
      </c>
      <c r="K56" s="181" t="s">
        <v>305</v>
      </c>
      <c r="L56" s="179" t="s">
        <v>305</v>
      </c>
      <c r="M56" s="180" t="s">
        <v>305</v>
      </c>
      <c r="N56" s="181" t="s">
        <v>305</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237</v>
      </c>
      <c r="C57" s="105">
        <v>0</v>
      </c>
      <c r="D57" s="177">
        <v>0</v>
      </c>
      <c r="E57" s="178">
        <v>0</v>
      </c>
      <c r="F57" s="179" t="s">
        <v>304</v>
      </c>
      <c r="G57" s="180" t="s">
        <v>304</v>
      </c>
      <c r="H57" s="181" t="s">
        <v>304</v>
      </c>
      <c r="I57" s="179" t="s">
        <v>305</v>
      </c>
      <c r="J57" s="180" t="s">
        <v>305</v>
      </c>
      <c r="K57" s="181" t="s">
        <v>305</v>
      </c>
      <c r="L57" s="179" t="s">
        <v>305</v>
      </c>
      <c r="M57" s="180" t="s">
        <v>305</v>
      </c>
      <c r="N57" s="181" t="s">
        <v>305</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69</v>
      </c>
      <c r="C58" s="105">
        <v>0</v>
      </c>
      <c r="D58" s="177">
        <v>0</v>
      </c>
      <c r="E58" s="178">
        <v>0</v>
      </c>
      <c r="F58" s="179" t="s">
        <v>304</v>
      </c>
      <c r="G58" s="180" t="s">
        <v>304</v>
      </c>
      <c r="H58" s="181" t="s">
        <v>304</v>
      </c>
      <c r="I58" s="179" t="s">
        <v>305</v>
      </c>
      <c r="J58" s="180" t="s">
        <v>305</v>
      </c>
      <c r="K58" s="181" t="s">
        <v>305</v>
      </c>
      <c r="L58" s="179" t="s">
        <v>305</v>
      </c>
      <c r="M58" s="180" t="s">
        <v>305</v>
      </c>
      <c r="N58" s="181" t="s">
        <v>305</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56</v>
      </c>
      <c r="C59" s="105">
        <v>0</v>
      </c>
      <c r="D59" s="177">
        <v>0</v>
      </c>
      <c r="E59" s="178">
        <v>0</v>
      </c>
      <c r="F59" s="179" t="s">
        <v>304</v>
      </c>
      <c r="G59" s="180" t="s">
        <v>304</v>
      </c>
      <c r="H59" s="181" t="s">
        <v>304</v>
      </c>
      <c r="I59" s="179" t="s">
        <v>305</v>
      </c>
      <c r="J59" s="180" t="s">
        <v>305</v>
      </c>
      <c r="K59" s="181" t="s">
        <v>305</v>
      </c>
      <c r="L59" s="179" t="s">
        <v>305</v>
      </c>
      <c r="M59" s="180" t="s">
        <v>305</v>
      </c>
      <c r="N59" s="181" t="s">
        <v>305</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7.399999999999999">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276"/>
      <c r="D61" s="337"/>
      <c r="E61" s="276"/>
      <c r="F61" s="338"/>
      <c r="G61" s="338"/>
      <c r="H61" s="338"/>
      <c r="I61" s="338"/>
      <c r="J61" s="338"/>
      <c r="K61" s="338"/>
      <c r="L61" s="338"/>
      <c r="M61" s="338"/>
      <c r="N61" s="33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199" customWidth="1"/>
    <col min="2" max="2" width="35.6640625" style="199" customWidth="1"/>
    <col min="3" max="14" width="16.6640625" style="199" customWidth="1"/>
    <col min="15" max="15" width="7" style="199" customWidth="1"/>
    <col min="16" max="16" width="16.6640625" style="199" hidden="1" customWidth="1"/>
    <col min="17" max="102" width="0" style="199" hidden="1" customWidth="1"/>
    <col min="103" max="16384" width="16.6640625" style="200" hidden="1"/>
  </cols>
  <sheetData>
    <row r="1" spans="1:102" ht="89.1" customHeight="1"/>
    <row r="2" spans="1:102" s="319" customFormat="1" ht="20.100000000000001" customHeight="1">
      <c r="A2" s="317"/>
      <c r="B2" s="87" t="s">
        <v>17</v>
      </c>
      <c r="C2" s="318"/>
      <c r="D2" s="318"/>
      <c r="E2" s="318"/>
      <c r="F2" s="318"/>
      <c r="G2" s="318"/>
      <c r="H2" s="318"/>
      <c r="I2" s="318"/>
      <c r="J2" s="318"/>
      <c r="K2" s="318"/>
      <c r="L2" s="318"/>
      <c r="M2" s="318"/>
      <c r="N2" s="318"/>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7"/>
      <c r="AV2" s="317"/>
      <c r="AW2" s="317"/>
      <c r="AX2" s="317"/>
      <c r="AY2" s="317"/>
      <c r="AZ2" s="317"/>
      <c r="BA2" s="317"/>
      <c r="BB2" s="317"/>
      <c r="BC2" s="317"/>
      <c r="BD2" s="317"/>
      <c r="BE2" s="317"/>
      <c r="BF2" s="317"/>
      <c r="BG2" s="317"/>
      <c r="BH2" s="317"/>
      <c r="BI2" s="317"/>
      <c r="BJ2" s="317"/>
      <c r="BK2" s="317"/>
      <c r="BL2" s="317"/>
      <c r="BM2" s="317"/>
      <c r="BN2" s="317"/>
      <c r="BO2" s="317"/>
      <c r="BP2" s="317"/>
      <c r="BQ2" s="317"/>
      <c r="BR2" s="317"/>
      <c r="BS2" s="317"/>
      <c r="BT2" s="317"/>
      <c r="BU2" s="317"/>
      <c r="BV2" s="317"/>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7"/>
      <c r="CV2" s="317"/>
      <c r="CW2" s="317"/>
      <c r="CX2" s="317"/>
    </row>
    <row r="3" spans="1:102" s="202" customFormat="1" ht="20.100000000000001" customHeight="1">
      <c r="A3" s="201"/>
      <c r="B3" s="91" t="s">
        <v>2</v>
      </c>
      <c r="C3" s="201"/>
      <c r="D3" s="201"/>
      <c r="E3" s="201"/>
      <c r="F3" s="201"/>
      <c r="G3" s="201"/>
      <c r="H3" s="201"/>
      <c r="I3" s="203"/>
      <c r="J3" s="201"/>
      <c r="K3" s="320"/>
      <c r="L3" s="320"/>
      <c r="M3" s="320"/>
      <c r="N3" s="320"/>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21"/>
      <c r="C4" s="199"/>
      <c r="D4" s="199"/>
      <c r="E4" s="199"/>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233"/>
      <c r="C5" s="700" t="s">
        <v>222</v>
      </c>
      <c r="D5" s="701"/>
      <c r="E5" s="702"/>
      <c r="F5" s="700" t="s">
        <v>223</v>
      </c>
      <c r="G5" s="701"/>
      <c r="H5" s="702"/>
      <c r="I5" s="700" t="s">
        <v>224</v>
      </c>
      <c r="J5" s="701"/>
      <c r="K5" s="702"/>
      <c r="L5" s="700" t="s">
        <v>225</v>
      </c>
      <c r="M5" s="701"/>
      <c r="N5" s="702"/>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234"/>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169" t="s">
        <v>303</v>
      </c>
      <c r="C7" s="235">
        <v>93.218357170000004</v>
      </c>
      <c r="D7" s="236">
        <v>111.27517733000001</v>
      </c>
      <c r="E7" s="237">
        <v>110.12226969</v>
      </c>
      <c r="F7" s="238">
        <v>0.85666511859211303</v>
      </c>
      <c r="G7" s="239">
        <v>0.73613373589220044</v>
      </c>
      <c r="H7" s="240">
        <v>0.60695661457175332</v>
      </c>
      <c r="I7" s="238">
        <v>256.12938841927468</v>
      </c>
      <c r="J7" s="239">
        <v>274.63985262877344</v>
      </c>
      <c r="K7" s="240">
        <v>316.31686471340868</v>
      </c>
      <c r="L7" s="238">
        <v>2.1941711290512331</v>
      </c>
      <c r="M7" s="239">
        <v>2.0217166074050237</v>
      </c>
      <c r="N7" s="240">
        <v>1.9199061333840184</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23" customFormat="1" ht="20.100000000000001" customHeight="1">
      <c r="A8" s="204"/>
      <c r="B8" s="104" t="s">
        <v>48</v>
      </c>
      <c r="C8" s="105">
        <v>0</v>
      </c>
      <c r="D8" s="177">
        <v>0</v>
      </c>
      <c r="E8" s="178">
        <v>0</v>
      </c>
      <c r="F8" s="179" t="s">
        <v>304</v>
      </c>
      <c r="G8" s="180" t="s">
        <v>304</v>
      </c>
      <c r="H8" s="181" t="s">
        <v>304</v>
      </c>
      <c r="I8" s="179" t="s">
        <v>305</v>
      </c>
      <c r="J8" s="180" t="s">
        <v>305</v>
      </c>
      <c r="K8" s="181" t="s">
        <v>305</v>
      </c>
      <c r="L8" s="179" t="s">
        <v>305</v>
      </c>
      <c r="M8" s="180" t="s">
        <v>305</v>
      </c>
      <c r="N8" s="181" t="s">
        <v>305</v>
      </c>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2"/>
      <c r="CQ8" s="222"/>
      <c r="CR8" s="222"/>
      <c r="CS8" s="222"/>
      <c r="CT8" s="222"/>
      <c r="CU8" s="222"/>
      <c r="CV8" s="222"/>
      <c r="CW8" s="222"/>
      <c r="CX8" s="222"/>
    </row>
    <row r="9" spans="1:102" s="223" customFormat="1" ht="20.100000000000001" customHeight="1">
      <c r="A9" s="204"/>
      <c r="B9" s="104" t="s">
        <v>71</v>
      </c>
      <c r="C9" s="105">
        <v>0</v>
      </c>
      <c r="D9" s="177">
        <v>0</v>
      </c>
      <c r="E9" s="178">
        <v>0</v>
      </c>
      <c r="F9" s="179" t="s">
        <v>304</v>
      </c>
      <c r="G9" s="180" t="s">
        <v>304</v>
      </c>
      <c r="H9" s="181" t="s">
        <v>304</v>
      </c>
      <c r="I9" s="179" t="s">
        <v>305</v>
      </c>
      <c r="J9" s="180" t="s">
        <v>305</v>
      </c>
      <c r="K9" s="181" t="s">
        <v>305</v>
      </c>
      <c r="L9" s="179" t="s">
        <v>305</v>
      </c>
      <c r="M9" s="180" t="s">
        <v>305</v>
      </c>
      <c r="N9" s="181" t="s">
        <v>305</v>
      </c>
      <c r="O9" s="222"/>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222"/>
      <c r="CN9" s="222"/>
      <c r="CO9" s="222"/>
      <c r="CP9" s="222"/>
      <c r="CQ9" s="222"/>
      <c r="CR9" s="222"/>
      <c r="CS9" s="222"/>
      <c r="CT9" s="222"/>
      <c r="CU9" s="222"/>
      <c r="CV9" s="222"/>
      <c r="CW9" s="222"/>
      <c r="CX9" s="222"/>
    </row>
    <row r="10" spans="1:102" s="223" customFormat="1" ht="20.100000000000001" customHeight="1">
      <c r="A10" s="204"/>
      <c r="B10" s="104" t="s">
        <v>44</v>
      </c>
      <c r="C10" s="105">
        <v>0</v>
      </c>
      <c r="D10" s="177">
        <v>0</v>
      </c>
      <c r="E10" s="178">
        <v>0</v>
      </c>
      <c r="F10" s="179" t="s">
        <v>304</v>
      </c>
      <c r="G10" s="180" t="s">
        <v>304</v>
      </c>
      <c r="H10" s="181" t="s">
        <v>304</v>
      </c>
      <c r="I10" s="179" t="s">
        <v>305</v>
      </c>
      <c r="J10" s="180" t="s">
        <v>305</v>
      </c>
      <c r="K10" s="181" t="s">
        <v>305</v>
      </c>
      <c r="L10" s="179" t="s">
        <v>305</v>
      </c>
      <c r="M10" s="180" t="s">
        <v>305</v>
      </c>
      <c r="N10" s="181" t="s">
        <v>305</v>
      </c>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row>
    <row r="11" spans="1:102" s="223" customFormat="1" ht="20.100000000000001" customHeight="1">
      <c r="A11" s="204"/>
      <c r="B11" s="104" t="s">
        <v>34</v>
      </c>
      <c r="C11" s="105">
        <v>0</v>
      </c>
      <c r="D11" s="177">
        <v>0</v>
      </c>
      <c r="E11" s="178">
        <v>0</v>
      </c>
      <c r="F11" s="179" t="s">
        <v>304</v>
      </c>
      <c r="G11" s="180" t="s">
        <v>304</v>
      </c>
      <c r="H11" s="181" t="s">
        <v>304</v>
      </c>
      <c r="I11" s="179" t="s">
        <v>305</v>
      </c>
      <c r="J11" s="180" t="s">
        <v>305</v>
      </c>
      <c r="K11" s="181" t="s">
        <v>305</v>
      </c>
      <c r="L11" s="179" t="s">
        <v>305</v>
      </c>
      <c r="M11" s="180" t="s">
        <v>305</v>
      </c>
      <c r="N11" s="181" t="s">
        <v>305</v>
      </c>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c r="CM11" s="222"/>
      <c r="CN11" s="222"/>
      <c r="CO11" s="222"/>
      <c r="CP11" s="222"/>
      <c r="CQ11" s="222"/>
      <c r="CR11" s="222"/>
      <c r="CS11" s="222"/>
      <c r="CT11" s="222"/>
      <c r="CU11" s="222"/>
      <c r="CV11" s="222"/>
      <c r="CW11" s="222"/>
      <c r="CX11" s="222"/>
    </row>
    <row r="12" spans="1:102" s="223" customFormat="1" ht="20.100000000000001" customHeight="1">
      <c r="A12" s="204"/>
      <c r="B12" s="104" t="s">
        <v>57</v>
      </c>
      <c r="C12" s="105">
        <v>0</v>
      </c>
      <c r="D12" s="177">
        <v>0</v>
      </c>
      <c r="E12" s="178">
        <v>0</v>
      </c>
      <c r="F12" s="179" t="s">
        <v>304</v>
      </c>
      <c r="G12" s="180" t="s">
        <v>304</v>
      </c>
      <c r="H12" s="181" t="s">
        <v>304</v>
      </c>
      <c r="I12" s="179" t="s">
        <v>305</v>
      </c>
      <c r="J12" s="180" t="s">
        <v>305</v>
      </c>
      <c r="K12" s="181" t="s">
        <v>305</v>
      </c>
      <c r="L12" s="179" t="s">
        <v>305</v>
      </c>
      <c r="M12" s="180" t="s">
        <v>305</v>
      </c>
      <c r="N12" s="181" t="s">
        <v>305</v>
      </c>
      <c r="O12" s="222"/>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22"/>
      <c r="CS12" s="222"/>
      <c r="CT12" s="222"/>
      <c r="CU12" s="222"/>
      <c r="CV12" s="222"/>
      <c r="CW12" s="222"/>
      <c r="CX12" s="222"/>
    </row>
    <row r="13" spans="1:102" s="223" customFormat="1" ht="20.100000000000001" customHeight="1">
      <c r="A13" s="204"/>
      <c r="B13" s="104" t="s">
        <v>72</v>
      </c>
      <c r="C13" s="105">
        <v>0</v>
      </c>
      <c r="D13" s="177">
        <v>0</v>
      </c>
      <c r="E13" s="178">
        <v>0</v>
      </c>
      <c r="F13" s="179" t="s">
        <v>304</v>
      </c>
      <c r="G13" s="180" t="s">
        <v>304</v>
      </c>
      <c r="H13" s="181" t="s">
        <v>304</v>
      </c>
      <c r="I13" s="179" t="s">
        <v>305</v>
      </c>
      <c r="J13" s="180" t="s">
        <v>305</v>
      </c>
      <c r="K13" s="181" t="s">
        <v>305</v>
      </c>
      <c r="L13" s="179" t="s">
        <v>305</v>
      </c>
      <c r="M13" s="180" t="s">
        <v>305</v>
      </c>
      <c r="N13" s="181" t="s">
        <v>305</v>
      </c>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c r="CM13" s="222"/>
      <c r="CN13" s="222"/>
      <c r="CO13" s="222"/>
      <c r="CP13" s="222"/>
      <c r="CQ13" s="222"/>
      <c r="CR13" s="222"/>
      <c r="CS13" s="222"/>
      <c r="CT13" s="222"/>
      <c r="CU13" s="222"/>
      <c r="CV13" s="222"/>
      <c r="CW13" s="222"/>
      <c r="CX13" s="222"/>
    </row>
    <row r="14" spans="1:102" s="223" customFormat="1" ht="20.100000000000001" customHeight="1">
      <c r="A14" s="204"/>
      <c r="B14" s="104" t="s">
        <v>59</v>
      </c>
      <c r="C14" s="105">
        <v>0</v>
      </c>
      <c r="D14" s="177">
        <v>0</v>
      </c>
      <c r="E14" s="178">
        <v>0</v>
      </c>
      <c r="F14" s="179" t="s">
        <v>304</v>
      </c>
      <c r="G14" s="180" t="s">
        <v>304</v>
      </c>
      <c r="H14" s="181" t="s">
        <v>304</v>
      </c>
      <c r="I14" s="179" t="s">
        <v>305</v>
      </c>
      <c r="J14" s="180" t="s">
        <v>305</v>
      </c>
      <c r="K14" s="181" t="s">
        <v>305</v>
      </c>
      <c r="L14" s="179" t="s">
        <v>305</v>
      </c>
      <c r="M14" s="180" t="s">
        <v>305</v>
      </c>
      <c r="N14" s="181" t="s">
        <v>305</v>
      </c>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c r="CM14" s="222"/>
      <c r="CN14" s="222"/>
      <c r="CO14" s="222"/>
      <c r="CP14" s="222"/>
      <c r="CQ14" s="222"/>
      <c r="CR14" s="222"/>
      <c r="CS14" s="222"/>
      <c r="CT14" s="222"/>
      <c r="CU14" s="222"/>
      <c r="CV14" s="222"/>
      <c r="CW14" s="222"/>
      <c r="CX14" s="222"/>
    </row>
    <row r="15" spans="1:102" s="223" customFormat="1" ht="20.100000000000001" customHeight="1">
      <c r="A15" s="204"/>
      <c r="B15" s="104" t="s">
        <v>230</v>
      </c>
      <c r="C15" s="105">
        <v>0</v>
      </c>
      <c r="D15" s="177">
        <v>0</v>
      </c>
      <c r="E15" s="178">
        <v>0</v>
      </c>
      <c r="F15" s="179" t="s">
        <v>304</v>
      </c>
      <c r="G15" s="180" t="s">
        <v>304</v>
      </c>
      <c r="H15" s="181" t="s">
        <v>304</v>
      </c>
      <c r="I15" s="179" t="s">
        <v>305</v>
      </c>
      <c r="J15" s="180" t="s">
        <v>305</v>
      </c>
      <c r="K15" s="181" t="s">
        <v>305</v>
      </c>
      <c r="L15" s="179" t="s">
        <v>305</v>
      </c>
      <c r="M15" s="180" t="s">
        <v>305</v>
      </c>
      <c r="N15" s="181" t="s">
        <v>305</v>
      </c>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c r="CM15" s="222"/>
      <c r="CN15" s="222"/>
      <c r="CO15" s="222"/>
      <c r="CP15" s="222"/>
      <c r="CQ15" s="222"/>
      <c r="CR15" s="222"/>
      <c r="CS15" s="222"/>
      <c r="CT15" s="222"/>
      <c r="CU15" s="222"/>
      <c r="CV15" s="222"/>
      <c r="CW15" s="222"/>
      <c r="CX15" s="222"/>
    </row>
    <row r="16" spans="1:102" s="223" customFormat="1" ht="20.100000000000001" customHeight="1">
      <c r="A16" s="204"/>
      <c r="B16" s="104" t="s">
        <v>38</v>
      </c>
      <c r="C16" s="105">
        <v>0</v>
      </c>
      <c r="D16" s="177">
        <v>0</v>
      </c>
      <c r="E16" s="178">
        <v>0</v>
      </c>
      <c r="F16" s="179" t="s">
        <v>304</v>
      </c>
      <c r="G16" s="180" t="s">
        <v>304</v>
      </c>
      <c r="H16" s="181" t="s">
        <v>304</v>
      </c>
      <c r="I16" s="179" t="s">
        <v>305</v>
      </c>
      <c r="J16" s="180" t="s">
        <v>305</v>
      </c>
      <c r="K16" s="181" t="s">
        <v>305</v>
      </c>
      <c r="L16" s="179" t="s">
        <v>305</v>
      </c>
      <c r="M16" s="180" t="s">
        <v>305</v>
      </c>
      <c r="N16" s="181" t="s">
        <v>305</v>
      </c>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row>
    <row r="17" spans="1:102" s="223" customFormat="1" ht="20.100000000000001" customHeight="1">
      <c r="A17" s="204"/>
      <c r="B17" s="104" t="s">
        <v>36</v>
      </c>
      <c r="C17" s="105">
        <v>0</v>
      </c>
      <c r="D17" s="177">
        <v>0</v>
      </c>
      <c r="E17" s="178">
        <v>0</v>
      </c>
      <c r="F17" s="179" t="s">
        <v>304</v>
      </c>
      <c r="G17" s="180" t="s">
        <v>304</v>
      </c>
      <c r="H17" s="181" t="s">
        <v>304</v>
      </c>
      <c r="I17" s="179" t="s">
        <v>305</v>
      </c>
      <c r="J17" s="180" t="s">
        <v>305</v>
      </c>
      <c r="K17" s="181" t="s">
        <v>305</v>
      </c>
      <c r="L17" s="179" t="s">
        <v>305</v>
      </c>
      <c r="M17" s="180" t="s">
        <v>305</v>
      </c>
      <c r="N17" s="181" t="s">
        <v>305</v>
      </c>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row>
    <row r="18" spans="1:102" s="223" customFormat="1" ht="20.100000000000001" customHeight="1">
      <c r="A18" s="204"/>
      <c r="B18" s="104" t="s">
        <v>32</v>
      </c>
      <c r="C18" s="105">
        <v>0</v>
      </c>
      <c r="D18" s="177">
        <v>0</v>
      </c>
      <c r="E18" s="178">
        <v>0</v>
      </c>
      <c r="F18" s="179" t="s">
        <v>304</v>
      </c>
      <c r="G18" s="180" t="s">
        <v>304</v>
      </c>
      <c r="H18" s="181" t="s">
        <v>304</v>
      </c>
      <c r="I18" s="179" t="s">
        <v>305</v>
      </c>
      <c r="J18" s="180" t="s">
        <v>305</v>
      </c>
      <c r="K18" s="181" t="s">
        <v>305</v>
      </c>
      <c r="L18" s="179" t="s">
        <v>305</v>
      </c>
      <c r="M18" s="180" t="s">
        <v>305</v>
      </c>
      <c r="N18" s="181" t="s">
        <v>305</v>
      </c>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row>
    <row r="19" spans="1:102" s="223" customFormat="1" ht="20.100000000000001" customHeight="1">
      <c r="A19" s="204"/>
      <c r="B19" s="104" t="s">
        <v>66</v>
      </c>
      <c r="C19" s="105">
        <v>0</v>
      </c>
      <c r="D19" s="177">
        <v>0</v>
      </c>
      <c r="E19" s="178">
        <v>0</v>
      </c>
      <c r="F19" s="179" t="s">
        <v>304</v>
      </c>
      <c r="G19" s="180" t="s">
        <v>304</v>
      </c>
      <c r="H19" s="181" t="s">
        <v>304</v>
      </c>
      <c r="I19" s="179" t="s">
        <v>305</v>
      </c>
      <c r="J19" s="180" t="s">
        <v>305</v>
      </c>
      <c r="K19" s="181" t="s">
        <v>305</v>
      </c>
      <c r="L19" s="179" t="s">
        <v>305</v>
      </c>
      <c r="M19" s="180" t="s">
        <v>305</v>
      </c>
      <c r="N19" s="181" t="s">
        <v>305</v>
      </c>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row>
    <row r="20" spans="1:102" s="223" customFormat="1" ht="20.100000000000001" customHeight="1">
      <c r="A20" s="204"/>
      <c r="B20" s="104" t="s">
        <v>45</v>
      </c>
      <c r="C20" s="105">
        <v>81.961744170000017</v>
      </c>
      <c r="D20" s="177">
        <v>100.04838633</v>
      </c>
      <c r="E20" s="178">
        <v>99.261165689999999</v>
      </c>
      <c r="F20" s="179">
        <v>0.97431937068549557</v>
      </c>
      <c r="G20" s="180">
        <v>0.81873796274750965</v>
      </c>
      <c r="H20" s="181">
        <v>0.67336948478667424</v>
      </c>
      <c r="I20" s="179">
        <v>235.57212046070148</v>
      </c>
      <c r="J20" s="180">
        <v>262.89672074702491</v>
      </c>
      <c r="K20" s="181">
        <v>303.87989636059183</v>
      </c>
      <c r="L20" s="179">
        <v>2.2952248015831844</v>
      </c>
      <c r="M20" s="180">
        <v>2.1524352555742015</v>
      </c>
      <c r="N20" s="181">
        <v>2.0462344924935971</v>
      </c>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row>
    <row r="21" spans="1:102" s="223" customFormat="1" ht="20.100000000000001" customHeight="1">
      <c r="A21" s="204"/>
      <c r="B21" s="104" t="s">
        <v>63</v>
      </c>
      <c r="C21" s="105">
        <v>0</v>
      </c>
      <c r="D21" s="177">
        <v>0</v>
      </c>
      <c r="E21" s="178">
        <v>0</v>
      </c>
      <c r="F21" s="179" t="s">
        <v>304</v>
      </c>
      <c r="G21" s="180" t="s">
        <v>304</v>
      </c>
      <c r="H21" s="181" t="s">
        <v>304</v>
      </c>
      <c r="I21" s="179" t="s">
        <v>305</v>
      </c>
      <c r="J21" s="180" t="s">
        <v>305</v>
      </c>
      <c r="K21" s="181" t="s">
        <v>305</v>
      </c>
      <c r="L21" s="179" t="s">
        <v>305</v>
      </c>
      <c r="M21" s="180" t="s">
        <v>305</v>
      </c>
      <c r="N21" s="181" t="s">
        <v>305</v>
      </c>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c r="CM21" s="222"/>
      <c r="CN21" s="222"/>
      <c r="CO21" s="222"/>
      <c r="CP21" s="222"/>
      <c r="CQ21" s="222"/>
      <c r="CR21" s="222"/>
      <c r="CS21" s="222"/>
      <c r="CT21" s="222"/>
      <c r="CU21" s="222"/>
      <c r="CV21" s="222"/>
      <c r="CW21" s="222"/>
      <c r="CX21" s="222"/>
    </row>
    <row r="22" spans="1:102" s="223" customFormat="1" ht="20.100000000000001" customHeight="1">
      <c r="A22" s="204"/>
      <c r="B22" s="104" t="s">
        <v>41</v>
      </c>
      <c r="C22" s="105">
        <v>0</v>
      </c>
      <c r="D22" s="177">
        <v>0</v>
      </c>
      <c r="E22" s="178">
        <v>0</v>
      </c>
      <c r="F22" s="179" t="s">
        <v>304</v>
      </c>
      <c r="G22" s="180" t="s">
        <v>304</v>
      </c>
      <c r="H22" s="181" t="s">
        <v>304</v>
      </c>
      <c r="I22" s="179" t="s">
        <v>305</v>
      </c>
      <c r="J22" s="180" t="s">
        <v>305</v>
      </c>
      <c r="K22" s="181" t="s">
        <v>305</v>
      </c>
      <c r="L22" s="179" t="s">
        <v>305</v>
      </c>
      <c r="M22" s="180" t="s">
        <v>305</v>
      </c>
      <c r="N22" s="181" t="s">
        <v>305</v>
      </c>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c r="CM22" s="222"/>
      <c r="CN22" s="222"/>
      <c r="CO22" s="222"/>
      <c r="CP22" s="222"/>
      <c r="CQ22" s="222"/>
      <c r="CR22" s="222"/>
      <c r="CS22" s="222"/>
      <c r="CT22" s="222"/>
      <c r="CU22" s="222"/>
      <c r="CV22" s="222"/>
      <c r="CW22" s="222"/>
      <c r="CX22" s="222"/>
    </row>
    <row r="23" spans="1:102" s="223" customFormat="1" ht="20.100000000000001" customHeight="1">
      <c r="A23" s="204"/>
      <c r="B23" s="104" t="s">
        <v>62</v>
      </c>
      <c r="C23" s="105">
        <v>0</v>
      </c>
      <c r="D23" s="177">
        <v>0</v>
      </c>
      <c r="E23" s="178">
        <v>0</v>
      </c>
      <c r="F23" s="179" t="s">
        <v>304</v>
      </c>
      <c r="G23" s="180" t="s">
        <v>304</v>
      </c>
      <c r="H23" s="181" t="s">
        <v>304</v>
      </c>
      <c r="I23" s="179" t="s">
        <v>305</v>
      </c>
      <c r="J23" s="180" t="s">
        <v>305</v>
      </c>
      <c r="K23" s="181" t="s">
        <v>305</v>
      </c>
      <c r="L23" s="179" t="s">
        <v>305</v>
      </c>
      <c r="M23" s="180" t="s">
        <v>305</v>
      </c>
      <c r="N23" s="181" t="s">
        <v>305</v>
      </c>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row>
    <row r="24" spans="1:102" s="223" customFormat="1" ht="20.100000000000001" customHeight="1">
      <c r="A24" s="204"/>
      <c r="B24" s="104" t="s">
        <v>229</v>
      </c>
      <c r="C24" s="105">
        <v>0</v>
      </c>
      <c r="D24" s="177">
        <v>0</v>
      </c>
      <c r="E24" s="178">
        <v>0</v>
      </c>
      <c r="F24" s="179" t="s">
        <v>304</v>
      </c>
      <c r="G24" s="180" t="s">
        <v>304</v>
      </c>
      <c r="H24" s="181" t="s">
        <v>304</v>
      </c>
      <c r="I24" s="179" t="s">
        <v>305</v>
      </c>
      <c r="J24" s="180" t="s">
        <v>305</v>
      </c>
      <c r="K24" s="181" t="s">
        <v>305</v>
      </c>
      <c r="L24" s="179" t="s">
        <v>305</v>
      </c>
      <c r="M24" s="180" t="s">
        <v>305</v>
      </c>
      <c r="N24" s="181" t="s">
        <v>305</v>
      </c>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c r="CM24" s="222"/>
      <c r="CN24" s="222"/>
      <c r="CO24" s="222"/>
      <c r="CP24" s="222"/>
      <c r="CQ24" s="222"/>
      <c r="CR24" s="222"/>
      <c r="CS24" s="222"/>
      <c r="CT24" s="222"/>
      <c r="CU24" s="222"/>
      <c r="CV24" s="222"/>
      <c r="CW24" s="222"/>
      <c r="CX24" s="222"/>
    </row>
    <row r="25" spans="1:102" s="223" customFormat="1" ht="20.100000000000001" customHeight="1">
      <c r="A25" s="204"/>
      <c r="B25" s="104" t="s">
        <v>68</v>
      </c>
      <c r="C25" s="105">
        <v>0</v>
      </c>
      <c r="D25" s="177">
        <v>0</v>
      </c>
      <c r="E25" s="178">
        <v>0</v>
      </c>
      <c r="F25" s="179" t="s">
        <v>304</v>
      </c>
      <c r="G25" s="180" t="s">
        <v>304</v>
      </c>
      <c r="H25" s="181" t="s">
        <v>304</v>
      </c>
      <c r="I25" s="179" t="s">
        <v>305</v>
      </c>
      <c r="J25" s="180" t="s">
        <v>305</v>
      </c>
      <c r="K25" s="181" t="s">
        <v>305</v>
      </c>
      <c r="L25" s="179" t="s">
        <v>305</v>
      </c>
      <c r="M25" s="180" t="s">
        <v>305</v>
      </c>
      <c r="N25" s="181" t="s">
        <v>305</v>
      </c>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row>
    <row r="26" spans="1:102" s="223" customFormat="1" ht="20.100000000000001" customHeight="1">
      <c r="A26" s="204"/>
      <c r="B26" s="104" t="s">
        <v>35</v>
      </c>
      <c r="C26" s="105">
        <v>0</v>
      </c>
      <c r="D26" s="177">
        <v>0</v>
      </c>
      <c r="E26" s="178">
        <v>0</v>
      </c>
      <c r="F26" s="179" t="s">
        <v>304</v>
      </c>
      <c r="G26" s="180" t="s">
        <v>304</v>
      </c>
      <c r="H26" s="181" t="s">
        <v>304</v>
      </c>
      <c r="I26" s="179" t="s">
        <v>305</v>
      </c>
      <c r="J26" s="180" t="s">
        <v>305</v>
      </c>
      <c r="K26" s="181" t="s">
        <v>305</v>
      </c>
      <c r="L26" s="179" t="s">
        <v>305</v>
      </c>
      <c r="M26" s="180" t="s">
        <v>305</v>
      </c>
      <c r="N26" s="181" t="s">
        <v>305</v>
      </c>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row>
    <row r="27" spans="1:102" s="223" customFormat="1" ht="20.100000000000001" customHeight="1">
      <c r="A27" s="204"/>
      <c r="B27" s="104" t="s">
        <v>47</v>
      </c>
      <c r="C27" s="105">
        <v>0</v>
      </c>
      <c r="D27" s="177">
        <v>0</v>
      </c>
      <c r="E27" s="178">
        <v>0</v>
      </c>
      <c r="F27" s="179" t="s">
        <v>304</v>
      </c>
      <c r="G27" s="180" t="s">
        <v>304</v>
      </c>
      <c r="H27" s="181" t="s">
        <v>304</v>
      </c>
      <c r="I27" s="179" t="s">
        <v>305</v>
      </c>
      <c r="J27" s="180" t="s">
        <v>305</v>
      </c>
      <c r="K27" s="181" t="s">
        <v>305</v>
      </c>
      <c r="L27" s="179" t="s">
        <v>305</v>
      </c>
      <c r="M27" s="180" t="s">
        <v>305</v>
      </c>
      <c r="N27" s="181" t="s">
        <v>305</v>
      </c>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row>
    <row r="28" spans="1:102" s="223" customFormat="1" ht="20.100000000000001" customHeight="1">
      <c r="A28" s="204"/>
      <c r="B28" s="104" t="s">
        <v>37</v>
      </c>
      <c r="C28" s="105">
        <v>0</v>
      </c>
      <c r="D28" s="177">
        <v>0</v>
      </c>
      <c r="E28" s="178">
        <v>0</v>
      </c>
      <c r="F28" s="179" t="s">
        <v>304</v>
      </c>
      <c r="G28" s="180" t="s">
        <v>304</v>
      </c>
      <c r="H28" s="181" t="s">
        <v>304</v>
      </c>
      <c r="I28" s="179" t="s">
        <v>305</v>
      </c>
      <c r="J28" s="180" t="s">
        <v>305</v>
      </c>
      <c r="K28" s="181" t="s">
        <v>305</v>
      </c>
      <c r="L28" s="179" t="s">
        <v>305</v>
      </c>
      <c r="M28" s="180" t="s">
        <v>305</v>
      </c>
      <c r="N28" s="181" t="s">
        <v>305</v>
      </c>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c r="CM28" s="222"/>
      <c r="CN28" s="222"/>
      <c r="CO28" s="222"/>
      <c r="CP28" s="222"/>
      <c r="CQ28" s="222"/>
      <c r="CR28" s="222"/>
      <c r="CS28" s="222"/>
      <c r="CT28" s="222"/>
      <c r="CU28" s="222"/>
      <c r="CV28" s="222"/>
      <c r="CW28" s="222"/>
      <c r="CX28" s="222"/>
    </row>
    <row r="29" spans="1:102" s="223" customFormat="1" ht="20.100000000000001" customHeight="1">
      <c r="A29" s="204"/>
      <c r="B29" s="104" t="s">
        <v>70</v>
      </c>
      <c r="C29" s="105">
        <v>0</v>
      </c>
      <c r="D29" s="177">
        <v>0</v>
      </c>
      <c r="E29" s="178">
        <v>0</v>
      </c>
      <c r="F29" s="179" t="s">
        <v>304</v>
      </c>
      <c r="G29" s="180" t="s">
        <v>304</v>
      </c>
      <c r="H29" s="181" t="s">
        <v>304</v>
      </c>
      <c r="I29" s="179" t="s">
        <v>305</v>
      </c>
      <c r="J29" s="180" t="s">
        <v>305</v>
      </c>
      <c r="K29" s="181" t="s">
        <v>305</v>
      </c>
      <c r="L29" s="179" t="s">
        <v>305</v>
      </c>
      <c r="M29" s="180" t="s">
        <v>305</v>
      </c>
      <c r="N29" s="181" t="s">
        <v>305</v>
      </c>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c r="CM29" s="222"/>
      <c r="CN29" s="222"/>
      <c r="CO29" s="222"/>
      <c r="CP29" s="222"/>
      <c r="CQ29" s="222"/>
      <c r="CR29" s="222"/>
      <c r="CS29" s="222"/>
      <c r="CT29" s="222"/>
      <c r="CU29" s="222"/>
      <c r="CV29" s="222"/>
      <c r="CW29" s="222"/>
      <c r="CX29" s="222"/>
    </row>
    <row r="30" spans="1:102" s="223" customFormat="1" ht="20.100000000000001" customHeight="1">
      <c r="A30" s="204"/>
      <c r="B30" s="104" t="s">
        <v>74</v>
      </c>
      <c r="C30" s="105">
        <v>11.256613</v>
      </c>
      <c r="D30" s="177">
        <v>11.226790999999999</v>
      </c>
      <c r="E30" s="178">
        <v>10.861103999999999</v>
      </c>
      <c r="F30" s="179">
        <v>0</v>
      </c>
      <c r="G30" s="180">
        <v>0</v>
      </c>
      <c r="H30" s="181">
        <v>0</v>
      </c>
      <c r="I30" s="179" t="s">
        <v>305</v>
      </c>
      <c r="J30" s="180" t="s">
        <v>305</v>
      </c>
      <c r="K30" s="181" t="s">
        <v>305</v>
      </c>
      <c r="L30" s="179">
        <v>1.4583782883892338</v>
      </c>
      <c r="M30" s="180">
        <v>0.85680761314608966</v>
      </c>
      <c r="N30" s="181">
        <v>0.76537339113961167</v>
      </c>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c r="CM30" s="222"/>
      <c r="CN30" s="222"/>
      <c r="CO30" s="222"/>
      <c r="CP30" s="222"/>
      <c r="CQ30" s="222"/>
      <c r="CR30" s="222"/>
      <c r="CS30" s="222"/>
      <c r="CT30" s="222"/>
      <c r="CU30" s="222"/>
      <c r="CV30" s="222"/>
      <c r="CW30" s="222"/>
      <c r="CX30" s="222"/>
    </row>
    <row r="31" spans="1:102" s="223" customFormat="1" ht="20.100000000000001" customHeight="1">
      <c r="A31" s="204"/>
      <c r="B31" s="104" t="s">
        <v>31</v>
      </c>
      <c r="C31" s="105">
        <v>0</v>
      </c>
      <c r="D31" s="177">
        <v>0</v>
      </c>
      <c r="E31" s="178">
        <v>0</v>
      </c>
      <c r="F31" s="179" t="s">
        <v>304</v>
      </c>
      <c r="G31" s="180" t="s">
        <v>304</v>
      </c>
      <c r="H31" s="181" t="s">
        <v>304</v>
      </c>
      <c r="I31" s="179" t="s">
        <v>305</v>
      </c>
      <c r="J31" s="180" t="s">
        <v>305</v>
      </c>
      <c r="K31" s="181" t="s">
        <v>305</v>
      </c>
      <c r="L31" s="179" t="s">
        <v>305</v>
      </c>
      <c r="M31" s="180" t="s">
        <v>305</v>
      </c>
      <c r="N31" s="181" t="s">
        <v>305</v>
      </c>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c r="CM31" s="222"/>
      <c r="CN31" s="222"/>
      <c r="CO31" s="222"/>
      <c r="CP31" s="222"/>
      <c r="CQ31" s="222"/>
      <c r="CR31" s="222"/>
      <c r="CS31" s="222"/>
      <c r="CT31" s="222"/>
      <c r="CU31" s="222"/>
      <c r="CV31" s="222"/>
      <c r="CW31" s="222"/>
      <c r="CX31" s="222"/>
    </row>
    <row r="32" spans="1:102" s="223" customFormat="1" ht="20.100000000000001" customHeight="1">
      <c r="A32" s="204"/>
      <c r="B32" s="104" t="s">
        <v>46</v>
      </c>
      <c r="C32" s="105">
        <v>0</v>
      </c>
      <c r="D32" s="177">
        <v>0</v>
      </c>
      <c r="E32" s="178">
        <v>0</v>
      </c>
      <c r="F32" s="179" t="s">
        <v>304</v>
      </c>
      <c r="G32" s="180" t="s">
        <v>304</v>
      </c>
      <c r="H32" s="181" t="s">
        <v>304</v>
      </c>
      <c r="I32" s="179" t="s">
        <v>305</v>
      </c>
      <c r="J32" s="180" t="s">
        <v>305</v>
      </c>
      <c r="K32" s="181" t="s">
        <v>305</v>
      </c>
      <c r="L32" s="179" t="s">
        <v>305</v>
      </c>
      <c r="M32" s="180" t="s">
        <v>305</v>
      </c>
      <c r="N32" s="181" t="s">
        <v>305</v>
      </c>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c r="CM32" s="222"/>
      <c r="CN32" s="222"/>
      <c r="CO32" s="222"/>
      <c r="CP32" s="222"/>
      <c r="CQ32" s="222"/>
      <c r="CR32" s="222"/>
      <c r="CS32" s="222"/>
      <c r="CT32" s="222"/>
      <c r="CU32" s="222"/>
      <c r="CV32" s="222"/>
      <c r="CW32" s="222"/>
      <c r="CX32" s="222"/>
    </row>
    <row r="33" spans="1:102" s="223" customFormat="1" ht="20.100000000000001" customHeight="1">
      <c r="A33" s="204"/>
      <c r="B33" s="104" t="s">
        <v>51</v>
      </c>
      <c r="C33" s="105">
        <v>0</v>
      </c>
      <c r="D33" s="177">
        <v>0</v>
      </c>
      <c r="E33" s="178">
        <v>0</v>
      </c>
      <c r="F33" s="179" t="s">
        <v>304</v>
      </c>
      <c r="G33" s="180" t="s">
        <v>304</v>
      </c>
      <c r="H33" s="181" t="s">
        <v>304</v>
      </c>
      <c r="I33" s="179" t="s">
        <v>305</v>
      </c>
      <c r="J33" s="180" t="s">
        <v>305</v>
      </c>
      <c r="K33" s="181" t="s">
        <v>305</v>
      </c>
      <c r="L33" s="179" t="s">
        <v>305</v>
      </c>
      <c r="M33" s="180" t="s">
        <v>305</v>
      </c>
      <c r="N33" s="181" t="s">
        <v>305</v>
      </c>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c r="CM33" s="222"/>
      <c r="CN33" s="222"/>
      <c r="CO33" s="222"/>
      <c r="CP33" s="222"/>
      <c r="CQ33" s="222"/>
      <c r="CR33" s="222"/>
      <c r="CS33" s="222"/>
      <c r="CT33" s="222"/>
      <c r="CU33" s="222"/>
      <c r="CV33" s="222"/>
      <c r="CW33" s="222"/>
      <c r="CX33" s="222"/>
    </row>
    <row r="34" spans="1:102" s="223" customFormat="1" ht="20.100000000000001" customHeight="1">
      <c r="A34" s="204"/>
      <c r="B34" s="104" t="s">
        <v>52</v>
      </c>
      <c r="C34" s="105">
        <v>0</v>
      </c>
      <c r="D34" s="177">
        <v>0</v>
      </c>
      <c r="E34" s="178">
        <v>0</v>
      </c>
      <c r="F34" s="179" t="s">
        <v>304</v>
      </c>
      <c r="G34" s="180" t="s">
        <v>304</v>
      </c>
      <c r="H34" s="181" t="s">
        <v>304</v>
      </c>
      <c r="I34" s="179" t="s">
        <v>305</v>
      </c>
      <c r="J34" s="180" t="s">
        <v>305</v>
      </c>
      <c r="K34" s="181" t="s">
        <v>305</v>
      </c>
      <c r="L34" s="179" t="s">
        <v>305</v>
      </c>
      <c r="M34" s="180" t="s">
        <v>305</v>
      </c>
      <c r="N34" s="181" t="s">
        <v>305</v>
      </c>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row>
    <row r="35" spans="1:102" s="223" customFormat="1" ht="20.100000000000001" customHeight="1">
      <c r="A35" s="204"/>
      <c r="B35" s="104" t="s">
        <v>49</v>
      </c>
      <c r="C35" s="105">
        <v>0</v>
      </c>
      <c r="D35" s="177">
        <v>0</v>
      </c>
      <c r="E35" s="178">
        <v>0</v>
      </c>
      <c r="F35" s="179" t="s">
        <v>304</v>
      </c>
      <c r="G35" s="180" t="s">
        <v>304</v>
      </c>
      <c r="H35" s="181" t="s">
        <v>304</v>
      </c>
      <c r="I35" s="179" t="s">
        <v>305</v>
      </c>
      <c r="J35" s="180" t="s">
        <v>305</v>
      </c>
      <c r="K35" s="181" t="s">
        <v>305</v>
      </c>
      <c r="L35" s="179" t="s">
        <v>305</v>
      </c>
      <c r="M35" s="180" t="s">
        <v>305</v>
      </c>
      <c r="N35" s="181" t="s">
        <v>305</v>
      </c>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c r="CM35" s="222"/>
      <c r="CN35" s="222"/>
      <c r="CO35" s="222"/>
      <c r="CP35" s="222"/>
      <c r="CQ35" s="222"/>
      <c r="CR35" s="222"/>
      <c r="CS35" s="222"/>
      <c r="CT35" s="222"/>
      <c r="CU35" s="222"/>
      <c r="CV35" s="222"/>
      <c r="CW35" s="222"/>
      <c r="CX35" s="222"/>
    </row>
    <row r="36" spans="1:102" s="223" customFormat="1" ht="20.100000000000001" customHeight="1">
      <c r="A36" s="204"/>
      <c r="B36" s="104" t="s">
        <v>40</v>
      </c>
      <c r="C36" s="105">
        <v>0</v>
      </c>
      <c r="D36" s="177">
        <v>0</v>
      </c>
      <c r="E36" s="178">
        <v>0</v>
      </c>
      <c r="F36" s="179" t="s">
        <v>304</v>
      </c>
      <c r="G36" s="180" t="s">
        <v>304</v>
      </c>
      <c r="H36" s="181" t="s">
        <v>304</v>
      </c>
      <c r="I36" s="179" t="s">
        <v>305</v>
      </c>
      <c r="J36" s="180" t="s">
        <v>305</v>
      </c>
      <c r="K36" s="181" t="s">
        <v>305</v>
      </c>
      <c r="L36" s="179" t="s">
        <v>305</v>
      </c>
      <c r="M36" s="180" t="s">
        <v>305</v>
      </c>
      <c r="N36" s="181" t="s">
        <v>305</v>
      </c>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c r="CM36" s="222"/>
      <c r="CN36" s="222"/>
      <c r="CO36" s="222"/>
      <c r="CP36" s="222"/>
      <c r="CQ36" s="222"/>
      <c r="CR36" s="222"/>
      <c r="CS36" s="222"/>
      <c r="CT36" s="222"/>
      <c r="CU36" s="222"/>
      <c r="CV36" s="222"/>
      <c r="CW36" s="222"/>
      <c r="CX36" s="222"/>
    </row>
    <row r="37" spans="1:102" s="223" customFormat="1" ht="20.100000000000001" customHeight="1">
      <c r="A37" s="204"/>
      <c r="B37" s="104" t="s">
        <v>67</v>
      </c>
      <c r="C37" s="105">
        <v>0</v>
      </c>
      <c r="D37" s="177">
        <v>0</v>
      </c>
      <c r="E37" s="178">
        <v>0</v>
      </c>
      <c r="F37" s="179" t="s">
        <v>304</v>
      </c>
      <c r="G37" s="180" t="s">
        <v>304</v>
      </c>
      <c r="H37" s="181" t="s">
        <v>304</v>
      </c>
      <c r="I37" s="179" t="s">
        <v>305</v>
      </c>
      <c r="J37" s="180" t="s">
        <v>305</v>
      </c>
      <c r="K37" s="181" t="s">
        <v>305</v>
      </c>
      <c r="L37" s="179" t="s">
        <v>305</v>
      </c>
      <c r="M37" s="180" t="s">
        <v>305</v>
      </c>
      <c r="N37" s="181" t="s">
        <v>305</v>
      </c>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c r="CM37" s="222"/>
      <c r="CN37" s="222"/>
      <c r="CO37" s="222"/>
      <c r="CP37" s="222"/>
      <c r="CQ37" s="222"/>
      <c r="CR37" s="222"/>
      <c r="CS37" s="222"/>
      <c r="CT37" s="222"/>
      <c r="CU37" s="222"/>
      <c r="CV37" s="222"/>
      <c r="CW37" s="222"/>
      <c r="CX37" s="222"/>
    </row>
    <row r="38" spans="1:102" s="223" customFormat="1" ht="20.100000000000001" customHeight="1">
      <c r="A38" s="204"/>
      <c r="B38" s="104" t="s">
        <v>53</v>
      </c>
      <c r="C38" s="105">
        <v>0</v>
      </c>
      <c r="D38" s="177">
        <v>0</v>
      </c>
      <c r="E38" s="178">
        <v>0</v>
      </c>
      <c r="F38" s="179" t="s">
        <v>304</v>
      </c>
      <c r="G38" s="180" t="s">
        <v>304</v>
      </c>
      <c r="H38" s="181" t="s">
        <v>304</v>
      </c>
      <c r="I38" s="179" t="s">
        <v>305</v>
      </c>
      <c r="J38" s="180" t="s">
        <v>305</v>
      </c>
      <c r="K38" s="181" t="s">
        <v>305</v>
      </c>
      <c r="L38" s="179" t="s">
        <v>305</v>
      </c>
      <c r="M38" s="180" t="s">
        <v>305</v>
      </c>
      <c r="N38" s="181" t="s">
        <v>305</v>
      </c>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22"/>
      <c r="CS38" s="222"/>
      <c r="CT38" s="222"/>
      <c r="CU38" s="222"/>
      <c r="CV38" s="222"/>
      <c r="CW38" s="222"/>
      <c r="CX38" s="222"/>
    </row>
    <row r="39" spans="1:102" s="223" customFormat="1" ht="20.100000000000001" customHeight="1">
      <c r="A39" s="204"/>
      <c r="B39" s="104" t="s">
        <v>61</v>
      </c>
      <c r="C39" s="105">
        <v>0</v>
      </c>
      <c r="D39" s="177">
        <v>0</v>
      </c>
      <c r="E39" s="178">
        <v>0</v>
      </c>
      <c r="F39" s="179" t="s">
        <v>304</v>
      </c>
      <c r="G39" s="180" t="s">
        <v>304</v>
      </c>
      <c r="H39" s="181" t="s">
        <v>304</v>
      </c>
      <c r="I39" s="179" t="s">
        <v>305</v>
      </c>
      <c r="J39" s="180" t="s">
        <v>305</v>
      </c>
      <c r="K39" s="181" t="s">
        <v>305</v>
      </c>
      <c r="L39" s="179" t="s">
        <v>305</v>
      </c>
      <c r="M39" s="180" t="s">
        <v>305</v>
      </c>
      <c r="N39" s="181" t="s">
        <v>305</v>
      </c>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c r="CM39" s="222"/>
      <c r="CN39" s="222"/>
      <c r="CO39" s="222"/>
      <c r="CP39" s="222"/>
      <c r="CQ39" s="222"/>
      <c r="CR39" s="222"/>
      <c r="CS39" s="222"/>
      <c r="CT39" s="222"/>
      <c r="CU39" s="222"/>
      <c r="CV39" s="222"/>
      <c r="CW39" s="222"/>
      <c r="CX39" s="222"/>
    </row>
    <row r="40" spans="1:102" s="223" customFormat="1" ht="20.100000000000001" customHeight="1">
      <c r="A40" s="204"/>
      <c r="B40" s="104" t="s">
        <v>33</v>
      </c>
      <c r="C40" s="105">
        <v>0</v>
      </c>
      <c r="D40" s="177">
        <v>0</v>
      </c>
      <c r="E40" s="178">
        <v>0</v>
      </c>
      <c r="F40" s="179" t="s">
        <v>304</v>
      </c>
      <c r="G40" s="180" t="s">
        <v>304</v>
      </c>
      <c r="H40" s="181" t="s">
        <v>304</v>
      </c>
      <c r="I40" s="179" t="s">
        <v>305</v>
      </c>
      <c r="J40" s="180" t="s">
        <v>305</v>
      </c>
      <c r="K40" s="181" t="s">
        <v>305</v>
      </c>
      <c r="L40" s="179" t="s">
        <v>305</v>
      </c>
      <c r="M40" s="180" t="s">
        <v>305</v>
      </c>
      <c r="N40" s="181" t="s">
        <v>305</v>
      </c>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c r="CM40" s="222"/>
      <c r="CN40" s="222"/>
      <c r="CO40" s="222"/>
      <c r="CP40" s="222"/>
      <c r="CQ40" s="222"/>
      <c r="CR40" s="222"/>
      <c r="CS40" s="222"/>
      <c r="CT40" s="222"/>
      <c r="CU40" s="222"/>
      <c r="CV40" s="222"/>
      <c r="CW40" s="222"/>
      <c r="CX40" s="222"/>
    </row>
    <row r="41" spans="1:102" s="223" customFormat="1" ht="20.100000000000001" customHeight="1">
      <c r="A41" s="204"/>
      <c r="B41" s="104" t="s">
        <v>43</v>
      </c>
      <c r="C41" s="105">
        <v>0</v>
      </c>
      <c r="D41" s="177">
        <v>0</v>
      </c>
      <c r="E41" s="178">
        <v>0</v>
      </c>
      <c r="F41" s="179" t="s">
        <v>304</v>
      </c>
      <c r="G41" s="180" t="s">
        <v>304</v>
      </c>
      <c r="H41" s="181" t="s">
        <v>304</v>
      </c>
      <c r="I41" s="179" t="s">
        <v>305</v>
      </c>
      <c r="J41" s="180" t="s">
        <v>305</v>
      </c>
      <c r="K41" s="181" t="s">
        <v>305</v>
      </c>
      <c r="L41" s="179" t="s">
        <v>305</v>
      </c>
      <c r="M41" s="180" t="s">
        <v>305</v>
      </c>
      <c r="N41" s="181" t="s">
        <v>305</v>
      </c>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c r="CM41" s="222"/>
      <c r="CN41" s="222"/>
      <c r="CO41" s="222"/>
      <c r="CP41" s="222"/>
      <c r="CQ41" s="222"/>
      <c r="CR41" s="222"/>
      <c r="CS41" s="222"/>
      <c r="CT41" s="222"/>
      <c r="CU41" s="222"/>
      <c r="CV41" s="222"/>
      <c r="CW41" s="222"/>
      <c r="CX41" s="222"/>
    </row>
    <row r="42" spans="1:102" s="223" customFormat="1" ht="20.100000000000001" customHeight="1">
      <c r="A42" s="204"/>
      <c r="B42" s="104" t="s">
        <v>50</v>
      </c>
      <c r="C42" s="105">
        <v>0</v>
      </c>
      <c r="D42" s="177">
        <v>0</v>
      </c>
      <c r="E42" s="178">
        <v>0</v>
      </c>
      <c r="F42" s="179" t="s">
        <v>304</v>
      </c>
      <c r="G42" s="180" t="s">
        <v>304</v>
      </c>
      <c r="H42" s="181" t="s">
        <v>304</v>
      </c>
      <c r="I42" s="179" t="s">
        <v>305</v>
      </c>
      <c r="J42" s="180" t="s">
        <v>305</v>
      </c>
      <c r="K42" s="181" t="s">
        <v>305</v>
      </c>
      <c r="L42" s="179" t="s">
        <v>305</v>
      </c>
      <c r="M42" s="180" t="s">
        <v>305</v>
      </c>
      <c r="N42" s="181" t="s">
        <v>305</v>
      </c>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c r="CM42" s="222"/>
      <c r="CN42" s="222"/>
      <c r="CO42" s="222"/>
      <c r="CP42" s="222"/>
      <c r="CQ42" s="222"/>
      <c r="CR42" s="222"/>
      <c r="CS42" s="222"/>
      <c r="CT42" s="222"/>
      <c r="CU42" s="222"/>
      <c r="CV42" s="222"/>
      <c r="CW42" s="222"/>
      <c r="CX42" s="222"/>
    </row>
    <row r="43" spans="1:102" s="223" customFormat="1" ht="20.100000000000001" customHeight="1">
      <c r="A43" s="204"/>
      <c r="B43" s="104" t="s">
        <v>60</v>
      </c>
      <c r="C43" s="105">
        <v>0</v>
      </c>
      <c r="D43" s="177">
        <v>0</v>
      </c>
      <c r="E43" s="178">
        <v>0</v>
      </c>
      <c r="F43" s="179" t="s">
        <v>304</v>
      </c>
      <c r="G43" s="180" t="s">
        <v>304</v>
      </c>
      <c r="H43" s="181" t="s">
        <v>304</v>
      </c>
      <c r="I43" s="179" t="s">
        <v>305</v>
      </c>
      <c r="J43" s="180" t="s">
        <v>305</v>
      </c>
      <c r="K43" s="181" t="s">
        <v>305</v>
      </c>
      <c r="L43" s="179" t="s">
        <v>305</v>
      </c>
      <c r="M43" s="180" t="s">
        <v>305</v>
      </c>
      <c r="N43" s="181" t="s">
        <v>305</v>
      </c>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22"/>
      <c r="CS43" s="222"/>
      <c r="CT43" s="222"/>
      <c r="CU43" s="222"/>
      <c r="CV43" s="222"/>
      <c r="CW43" s="222"/>
      <c r="CX43" s="222"/>
    </row>
    <row r="44" spans="1:102" s="223" customFormat="1" ht="20.100000000000001" customHeight="1">
      <c r="A44" s="204"/>
      <c r="B44" s="104" t="s">
        <v>65</v>
      </c>
      <c r="C44" s="105">
        <v>0</v>
      </c>
      <c r="D44" s="177">
        <v>0</v>
      </c>
      <c r="E44" s="178">
        <v>0</v>
      </c>
      <c r="F44" s="179" t="s">
        <v>304</v>
      </c>
      <c r="G44" s="180" t="s">
        <v>304</v>
      </c>
      <c r="H44" s="181" t="s">
        <v>304</v>
      </c>
      <c r="I44" s="179" t="s">
        <v>305</v>
      </c>
      <c r="J44" s="180" t="s">
        <v>305</v>
      </c>
      <c r="K44" s="181" t="s">
        <v>305</v>
      </c>
      <c r="L44" s="179" t="s">
        <v>305</v>
      </c>
      <c r="M44" s="180" t="s">
        <v>305</v>
      </c>
      <c r="N44" s="181" t="s">
        <v>305</v>
      </c>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c r="CM44" s="222"/>
      <c r="CN44" s="222"/>
      <c r="CO44" s="222"/>
      <c r="CP44" s="222"/>
      <c r="CQ44" s="222"/>
      <c r="CR44" s="222"/>
      <c r="CS44" s="222"/>
      <c r="CT44" s="222"/>
      <c r="CU44" s="222"/>
      <c r="CV44" s="222"/>
      <c r="CW44" s="222"/>
      <c r="CX44" s="222"/>
    </row>
    <row r="45" spans="1:102" s="223" customFormat="1" ht="20.100000000000001" customHeight="1">
      <c r="A45" s="204"/>
      <c r="B45" s="104" t="s">
        <v>58</v>
      </c>
      <c r="C45" s="105">
        <v>0</v>
      </c>
      <c r="D45" s="177">
        <v>0</v>
      </c>
      <c r="E45" s="178">
        <v>0</v>
      </c>
      <c r="F45" s="179" t="s">
        <v>304</v>
      </c>
      <c r="G45" s="180" t="s">
        <v>304</v>
      </c>
      <c r="H45" s="181" t="s">
        <v>304</v>
      </c>
      <c r="I45" s="179" t="s">
        <v>305</v>
      </c>
      <c r="J45" s="180" t="s">
        <v>305</v>
      </c>
      <c r="K45" s="181" t="s">
        <v>305</v>
      </c>
      <c r="L45" s="179" t="s">
        <v>305</v>
      </c>
      <c r="M45" s="180" t="s">
        <v>305</v>
      </c>
      <c r="N45" s="181" t="s">
        <v>305</v>
      </c>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c r="CM45" s="222"/>
      <c r="CN45" s="222"/>
      <c r="CO45" s="222"/>
      <c r="CP45" s="222"/>
      <c r="CQ45" s="222"/>
      <c r="CR45" s="222"/>
      <c r="CS45" s="222"/>
      <c r="CT45" s="222"/>
      <c r="CU45" s="222"/>
      <c r="CV45" s="222"/>
      <c r="CW45" s="222"/>
      <c r="CX45" s="222"/>
    </row>
    <row r="46" spans="1:102" s="223" customFormat="1" ht="20.100000000000001" customHeight="1">
      <c r="A46" s="204"/>
      <c r="B46" s="104" t="s">
        <v>228</v>
      </c>
      <c r="C46" s="105">
        <v>0</v>
      </c>
      <c r="D46" s="177">
        <v>0</v>
      </c>
      <c r="E46" s="178">
        <v>0</v>
      </c>
      <c r="F46" s="179" t="s">
        <v>304</v>
      </c>
      <c r="G46" s="180" t="s">
        <v>304</v>
      </c>
      <c r="H46" s="181" t="s">
        <v>304</v>
      </c>
      <c r="I46" s="179" t="s">
        <v>305</v>
      </c>
      <c r="J46" s="180" t="s">
        <v>305</v>
      </c>
      <c r="K46" s="181" t="s">
        <v>305</v>
      </c>
      <c r="L46" s="179" t="s">
        <v>305</v>
      </c>
      <c r="M46" s="180" t="s">
        <v>305</v>
      </c>
      <c r="N46" s="181" t="s">
        <v>305</v>
      </c>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c r="CM46" s="222"/>
      <c r="CN46" s="222"/>
      <c r="CO46" s="222"/>
      <c r="CP46" s="222"/>
      <c r="CQ46" s="222"/>
      <c r="CR46" s="222"/>
      <c r="CS46" s="222"/>
      <c r="CT46" s="222"/>
      <c r="CU46" s="222"/>
      <c r="CV46" s="222"/>
      <c r="CW46" s="222"/>
      <c r="CX46" s="222"/>
    </row>
    <row r="47" spans="1:102" s="223" customFormat="1" ht="20.100000000000001" customHeight="1">
      <c r="A47" s="204"/>
      <c r="B47" s="104" t="s">
        <v>236</v>
      </c>
      <c r="C47" s="105">
        <v>0</v>
      </c>
      <c r="D47" s="177">
        <v>0</v>
      </c>
      <c r="E47" s="178">
        <v>0</v>
      </c>
      <c r="F47" s="179" t="s">
        <v>304</v>
      </c>
      <c r="G47" s="180" t="s">
        <v>304</v>
      </c>
      <c r="H47" s="181" t="s">
        <v>304</v>
      </c>
      <c r="I47" s="179" t="s">
        <v>305</v>
      </c>
      <c r="J47" s="180" t="s">
        <v>305</v>
      </c>
      <c r="K47" s="181" t="s">
        <v>305</v>
      </c>
      <c r="L47" s="179" t="s">
        <v>305</v>
      </c>
      <c r="M47" s="180" t="s">
        <v>305</v>
      </c>
      <c r="N47" s="181" t="s">
        <v>305</v>
      </c>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c r="CM47" s="222"/>
      <c r="CN47" s="222"/>
      <c r="CO47" s="222"/>
      <c r="CP47" s="222"/>
      <c r="CQ47" s="222"/>
      <c r="CR47" s="222"/>
      <c r="CS47" s="222"/>
      <c r="CT47" s="222"/>
      <c r="CU47" s="222"/>
      <c r="CV47" s="222"/>
      <c r="CW47" s="222"/>
      <c r="CX47" s="222"/>
    </row>
    <row r="48" spans="1:102" s="223" customFormat="1" ht="20.100000000000001" customHeight="1">
      <c r="A48" s="204"/>
      <c r="B48" s="104" t="s">
        <v>75</v>
      </c>
      <c r="C48" s="105">
        <v>0</v>
      </c>
      <c r="D48" s="177">
        <v>0</v>
      </c>
      <c r="E48" s="178">
        <v>0</v>
      </c>
      <c r="F48" s="179" t="s">
        <v>304</v>
      </c>
      <c r="G48" s="180" t="s">
        <v>304</v>
      </c>
      <c r="H48" s="181" t="s">
        <v>304</v>
      </c>
      <c r="I48" s="179" t="s">
        <v>305</v>
      </c>
      <c r="J48" s="180" t="s">
        <v>305</v>
      </c>
      <c r="K48" s="181" t="s">
        <v>305</v>
      </c>
      <c r="L48" s="179" t="s">
        <v>305</v>
      </c>
      <c r="M48" s="180" t="s">
        <v>305</v>
      </c>
      <c r="N48" s="181" t="s">
        <v>305</v>
      </c>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22"/>
      <c r="CS48" s="222"/>
      <c r="CT48" s="222"/>
      <c r="CU48" s="222"/>
      <c r="CV48" s="222"/>
      <c r="CW48" s="222"/>
      <c r="CX48" s="222"/>
    </row>
    <row r="49" spans="1:102" s="223" customFormat="1" ht="20.100000000000001" customHeight="1">
      <c r="A49" s="204"/>
      <c r="B49" s="104" t="s">
        <v>42</v>
      </c>
      <c r="C49" s="105">
        <v>0</v>
      </c>
      <c r="D49" s="177">
        <v>0</v>
      </c>
      <c r="E49" s="178">
        <v>0</v>
      </c>
      <c r="F49" s="179" t="s">
        <v>304</v>
      </c>
      <c r="G49" s="180" t="s">
        <v>304</v>
      </c>
      <c r="H49" s="181" t="s">
        <v>304</v>
      </c>
      <c r="I49" s="179" t="s">
        <v>305</v>
      </c>
      <c r="J49" s="180" t="s">
        <v>305</v>
      </c>
      <c r="K49" s="181" t="s">
        <v>305</v>
      </c>
      <c r="L49" s="179" t="s">
        <v>305</v>
      </c>
      <c r="M49" s="180" t="s">
        <v>305</v>
      </c>
      <c r="N49" s="181" t="s">
        <v>305</v>
      </c>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2"/>
      <c r="BU49" s="222"/>
      <c r="BV49" s="222"/>
      <c r="BW49" s="222"/>
      <c r="BX49" s="222"/>
      <c r="BY49" s="222"/>
      <c r="BZ49" s="222"/>
      <c r="CA49" s="222"/>
      <c r="CB49" s="222"/>
      <c r="CC49" s="222"/>
      <c r="CD49" s="222"/>
      <c r="CE49" s="222"/>
      <c r="CF49" s="222"/>
      <c r="CG49" s="222"/>
      <c r="CH49" s="222"/>
      <c r="CI49" s="222"/>
      <c r="CJ49" s="222"/>
      <c r="CK49" s="222"/>
      <c r="CL49" s="222"/>
      <c r="CM49" s="222"/>
      <c r="CN49" s="222"/>
      <c r="CO49" s="222"/>
      <c r="CP49" s="222"/>
      <c r="CQ49" s="222"/>
      <c r="CR49" s="222"/>
      <c r="CS49" s="222"/>
      <c r="CT49" s="222"/>
      <c r="CU49" s="222"/>
      <c r="CV49" s="222"/>
      <c r="CW49" s="222"/>
      <c r="CX49" s="222"/>
    </row>
    <row r="50" spans="1:102" s="223" customFormat="1" ht="20.100000000000001" customHeight="1">
      <c r="A50" s="204"/>
      <c r="B50" s="104" t="s">
        <v>73</v>
      </c>
      <c r="C50" s="105">
        <v>0</v>
      </c>
      <c r="D50" s="177">
        <v>0</v>
      </c>
      <c r="E50" s="178">
        <v>0</v>
      </c>
      <c r="F50" s="179" t="s">
        <v>304</v>
      </c>
      <c r="G50" s="180" t="s">
        <v>304</v>
      </c>
      <c r="H50" s="181" t="s">
        <v>304</v>
      </c>
      <c r="I50" s="179" t="s">
        <v>305</v>
      </c>
      <c r="J50" s="180" t="s">
        <v>305</v>
      </c>
      <c r="K50" s="181" t="s">
        <v>305</v>
      </c>
      <c r="L50" s="179" t="s">
        <v>305</v>
      </c>
      <c r="M50" s="180" t="s">
        <v>305</v>
      </c>
      <c r="N50" s="181" t="s">
        <v>305</v>
      </c>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c r="CM50" s="222"/>
      <c r="CN50" s="222"/>
      <c r="CO50" s="222"/>
      <c r="CP50" s="222"/>
      <c r="CQ50" s="222"/>
      <c r="CR50" s="222"/>
      <c r="CS50" s="222"/>
      <c r="CT50" s="222"/>
      <c r="CU50" s="222"/>
      <c r="CV50" s="222"/>
      <c r="CW50" s="222"/>
      <c r="CX50" s="222"/>
    </row>
    <row r="51" spans="1:102" s="223" customFormat="1" ht="20.100000000000001" customHeight="1">
      <c r="A51" s="204"/>
      <c r="B51" s="104" t="s">
        <v>234</v>
      </c>
      <c r="C51" s="105">
        <v>0</v>
      </c>
      <c r="D51" s="177">
        <v>0</v>
      </c>
      <c r="E51" s="178">
        <v>0</v>
      </c>
      <c r="F51" s="179" t="s">
        <v>304</v>
      </c>
      <c r="G51" s="180" t="s">
        <v>304</v>
      </c>
      <c r="H51" s="181" t="s">
        <v>304</v>
      </c>
      <c r="I51" s="179" t="s">
        <v>305</v>
      </c>
      <c r="J51" s="180" t="s">
        <v>305</v>
      </c>
      <c r="K51" s="181" t="s">
        <v>305</v>
      </c>
      <c r="L51" s="179" t="s">
        <v>305</v>
      </c>
      <c r="M51" s="180" t="s">
        <v>305</v>
      </c>
      <c r="N51" s="181" t="s">
        <v>305</v>
      </c>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c r="CM51" s="222"/>
      <c r="CN51" s="222"/>
      <c r="CO51" s="222"/>
      <c r="CP51" s="222"/>
      <c r="CQ51" s="222"/>
      <c r="CR51" s="222"/>
      <c r="CS51" s="222"/>
      <c r="CT51" s="222"/>
      <c r="CU51" s="222"/>
      <c r="CV51" s="222"/>
      <c r="CW51" s="222"/>
      <c r="CX51" s="222"/>
    </row>
    <row r="52" spans="1:102" s="223" customFormat="1" ht="20.100000000000001" customHeight="1">
      <c r="A52" s="204"/>
      <c r="B52" s="104" t="s">
        <v>39</v>
      </c>
      <c r="C52" s="105">
        <v>0</v>
      </c>
      <c r="D52" s="177">
        <v>0</v>
      </c>
      <c r="E52" s="178">
        <v>0</v>
      </c>
      <c r="F52" s="179" t="s">
        <v>304</v>
      </c>
      <c r="G52" s="180" t="s">
        <v>304</v>
      </c>
      <c r="H52" s="181" t="s">
        <v>304</v>
      </c>
      <c r="I52" s="179" t="s">
        <v>305</v>
      </c>
      <c r="J52" s="180" t="s">
        <v>305</v>
      </c>
      <c r="K52" s="181" t="s">
        <v>305</v>
      </c>
      <c r="L52" s="179" t="s">
        <v>305</v>
      </c>
      <c r="M52" s="180" t="s">
        <v>305</v>
      </c>
      <c r="N52" s="181" t="s">
        <v>305</v>
      </c>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c r="CM52" s="222"/>
      <c r="CN52" s="222"/>
      <c r="CO52" s="222"/>
      <c r="CP52" s="222"/>
      <c r="CQ52" s="222"/>
      <c r="CR52" s="222"/>
      <c r="CS52" s="222"/>
      <c r="CT52" s="222"/>
      <c r="CU52" s="222"/>
      <c r="CV52" s="222"/>
      <c r="CW52" s="222"/>
      <c r="CX52" s="222"/>
    </row>
    <row r="53" spans="1:102" s="223" customFormat="1" ht="20.100000000000001" customHeight="1">
      <c r="A53" s="204"/>
      <c r="B53" s="104" t="s">
        <v>64</v>
      </c>
      <c r="C53" s="105">
        <v>0</v>
      </c>
      <c r="D53" s="177">
        <v>0</v>
      </c>
      <c r="E53" s="178">
        <v>0</v>
      </c>
      <c r="F53" s="179" t="s">
        <v>304</v>
      </c>
      <c r="G53" s="180" t="s">
        <v>304</v>
      </c>
      <c r="H53" s="181" t="s">
        <v>304</v>
      </c>
      <c r="I53" s="179" t="s">
        <v>305</v>
      </c>
      <c r="J53" s="180" t="s">
        <v>305</v>
      </c>
      <c r="K53" s="181" t="s">
        <v>305</v>
      </c>
      <c r="L53" s="179" t="s">
        <v>305</v>
      </c>
      <c r="M53" s="180" t="s">
        <v>305</v>
      </c>
      <c r="N53" s="181" t="s">
        <v>305</v>
      </c>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c r="CM53" s="222"/>
      <c r="CN53" s="222"/>
      <c r="CO53" s="222"/>
      <c r="CP53" s="222"/>
      <c r="CQ53" s="222"/>
      <c r="CR53" s="222"/>
      <c r="CS53" s="222"/>
      <c r="CT53" s="222"/>
      <c r="CU53" s="222"/>
      <c r="CV53" s="222"/>
      <c r="CW53" s="222"/>
      <c r="CX53" s="222"/>
    </row>
    <row r="54" spans="1:102" s="223" customFormat="1" ht="18.75" customHeight="1">
      <c r="A54" s="204"/>
      <c r="B54" s="104" t="s">
        <v>187</v>
      </c>
      <c r="C54" s="105">
        <v>0</v>
      </c>
      <c r="D54" s="177">
        <v>0</v>
      </c>
      <c r="E54" s="178">
        <v>0</v>
      </c>
      <c r="F54" s="179" t="s">
        <v>304</v>
      </c>
      <c r="G54" s="180" t="s">
        <v>304</v>
      </c>
      <c r="H54" s="181" t="s">
        <v>304</v>
      </c>
      <c r="I54" s="179" t="s">
        <v>305</v>
      </c>
      <c r="J54" s="180" t="s">
        <v>305</v>
      </c>
      <c r="K54" s="181" t="s">
        <v>305</v>
      </c>
      <c r="L54" s="179" t="s">
        <v>305</v>
      </c>
      <c r="M54" s="180" t="s">
        <v>305</v>
      </c>
      <c r="N54" s="181" t="s">
        <v>305</v>
      </c>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c r="CM54" s="222"/>
      <c r="CN54" s="222"/>
      <c r="CO54" s="222"/>
      <c r="CP54" s="222"/>
      <c r="CQ54" s="222"/>
      <c r="CR54" s="222"/>
      <c r="CS54" s="222"/>
      <c r="CT54" s="222"/>
      <c r="CU54" s="222"/>
      <c r="CV54" s="222"/>
      <c r="CW54" s="222"/>
      <c r="CX54" s="222"/>
    </row>
    <row r="55" spans="1:102" s="223" customFormat="1" ht="18.75" customHeight="1">
      <c r="A55" s="204"/>
      <c r="B55" s="104" t="s">
        <v>55</v>
      </c>
      <c r="C55" s="105">
        <v>0</v>
      </c>
      <c r="D55" s="177">
        <v>0</v>
      </c>
      <c r="E55" s="178">
        <v>0</v>
      </c>
      <c r="F55" s="179" t="s">
        <v>304</v>
      </c>
      <c r="G55" s="180" t="s">
        <v>304</v>
      </c>
      <c r="H55" s="181" t="s">
        <v>304</v>
      </c>
      <c r="I55" s="179" t="s">
        <v>305</v>
      </c>
      <c r="J55" s="180" t="s">
        <v>305</v>
      </c>
      <c r="K55" s="181" t="s">
        <v>305</v>
      </c>
      <c r="L55" s="179" t="s">
        <v>305</v>
      </c>
      <c r="M55" s="180" t="s">
        <v>305</v>
      </c>
      <c r="N55" s="181" t="s">
        <v>305</v>
      </c>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c r="CM55" s="222"/>
      <c r="CN55" s="222"/>
      <c r="CO55" s="222"/>
      <c r="CP55" s="222"/>
      <c r="CQ55" s="222"/>
      <c r="CR55" s="222"/>
      <c r="CS55" s="222"/>
      <c r="CT55" s="222"/>
      <c r="CU55" s="222"/>
      <c r="CV55" s="222"/>
      <c r="CW55" s="222"/>
      <c r="CX55" s="222"/>
    </row>
    <row r="56" spans="1:102" s="223" customFormat="1" ht="18.75" customHeight="1">
      <c r="A56" s="204"/>
      <c r="B56" s="104" t="s">
        <v>54</v>
      </c>
      <c r="C56" s="105">
        <v>0</v>
      </c>
      <c r="D56" s="177">
        <v>0</v>
      </c>
      <c r="E56" s="178">
        <v>0</v>
      </c>
      <c r="F56" s="179" t="s">
        <v>304</v>
      </c>
      <c r="G56" s="180" t="s">
        <v>304</v>
      </c>
      <c r="H56" s="181" t="s">
        <v>304</v>
      </c>
      <c r="I56" s="179" t="s">
        <v>305</v>
      </c>
      <c r="J56" s="180" t="s">
        <v>305</v>
      </c>
      <c r="K56" s="181" t="s">
        <v>305</v>
      </c>
      <c r="L56" s="179" t="s">
        <v>305</v>
      </c>
      <c r="M56" s="180" t="s">
        <v>305</v>
      </c>
      <c r="N56" s="181" t="s">
        <v>305</v>
      </c>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2"/>
      <c r="BK56" s="222"/>
      <c r="BL56" s="222"/>
      <c r="BM56" s="222"/>
      <c r="BN56" s="222"/>
      <c r="BO56" s="222"/>
      <c r="BP56" s="222"/>
      <c r="BQ56" s="222"/>
      <c r="BR56" s="222"/>
      <c r="BS56" s="222"/>
      <c r="BT56" s="222"/>
      <c r="BU56" s="222"/>
      <c r="BV56" s="222"/>
      <c r="BW56" s="222"/>
      <c r="BX56" s="222"/>
      <c r="BY56" s="222"/>
      <c r="BZ56" s="222"/>
      <c r="CA56" s="222"/>
      <c r="CB56" s="222"/>
      <c r="CC56" s="222"/>
      <c r="CD56" s="222"/>
      <c r="CE56" s="222"/>
      <c r="CF56" s="222"/>
      <c r="CG56" s="222"/>
      <c r="CH56" s="222"/>
      <c r="CI56" s="222"/>
      <c r="CJ56" s="222"/>
      <c r="CK56" s="222"/>
      <c r="CL56" s="222"/>
      <c r="CM56" s="222"/>
      <c r="CN56" s="222"/>
      <c r="CO56" s="222"/>
      <c r="CP56" s="222"/>
      <c r="CQ56" s="222"/>
      <c r="CR56" s="222"/>
      <c r="CS56" s="222"/>
      <c r="CT56" s="222"/>
      <c r="CU56" s="222"/>
      <c r="CV56" s="222"/>
      <c r="CW56" s="222"/>
      <c r="CX56" s="222"/>
    </row>
    <row r="57" spans="1:102" s="223" customFormat="1" ht="18.75" customHeight="1">
      <c r="A57" s="204"/>
      <c r="B57" s="104" t="s">
        <v>237</v>
      </c>
      <c r="C57" s="105">
        <v>0</v>
      </c>
      <c r="D57" s="177">
        <v>0</v>
      </c>
      <c r="E57" s="178">
        <v>0</v>
      </c>
      <c r="F57" s="179" t="s">
        <v>304</v>
      </c>
      <c r="G57" s="180" t="s">
        <v>304</v>
      </c>
      <c r="H57" s="181" t="s">
        <v>304</v>
      </c>
      <c r="I57" s="179" t="s">
        <v>305</v>
      </c>
      <c r="J57" s="180" t="s">
        <v>305</v>
      </c>
      <c r="K57" s="181" t="s">
        <v>305</v>
      </c>
      <c r="L57" s="179" t="s">
        <v>305</v>
      </c>
      <c r="M57" s="180" t="s">
        <v>305</v>
      </c>
      <c r="N57" s="181" t="s">
        <v>305</v>
      </c>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2"/>
      <c r="CD57" s="222"/>
      <c r="CE57" s="222"/>
      <c r="CF57" s="222"/>
      <c r="CG57" s="222"/>
      <c r="CH57" s="222"/>
      <c r="CI57" s="222"/>
      <c r="CJ57" s="222"/>
      <c r="CK57" s="222"/>
      <c r="CL57" s="222"/>
      <c r="CM57" s="222"/>
      <c r="CN57" s="222"/>
      <c r="CO57" s="222"/>
      <c r="CP57" s="222"/>
      <c r="CQ57" s="222"/>
      <c r="CR57" s="222"/>
      <c r="CS57" s="222"/>
      <c r="CT57" s="222"/>
      <c r="CU57" s="222"/>
      <c r="CV57" s="222"/>
      <c r="CW57" s="222"/>
      <c r="CX57" s="222"/>
    </row>
    <row r="58" spans="1:102" s="223" customFormat="1" ht="18.75" customHeight="1">
      <c r="A58" s="204"/>
      <c r="B58" s="104" t="s">
        <v>69</v>
      </c>
      <c r="C58" s="105">
        <v>0</v>
      </c>
      <c r="D58" s="177">
        <v>0</v>
      </c>
      <c r="E58" s="178">
        <v>0</v>
      </c>
      <c r="F58" s="179" t="s">
        <v>304</v>
      </c>
      <c r="G58" s="180" t="s">
        <v>304</v>
      </c>
      <c r="H58" s="181" t="s">
        <v>304</v>
      </c>
      <c r="I58" s="179" t="s">
        <v>305</v>
      </c>
      <c r="J58" s="180" t="s">
        <v>305</v>
      </c>
      <c r="K58" s="181" t="s">
        <v>305</v>
      </c>
      <c r="L58" s="179" t="s">
        <v>305</v>
      </c>
      <c r="M58" s="180" t="s">
        <v>305</v>
      </c>
      <c r="N58" s="181" t="s">
        <v>305</v>
      </c>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c r="BP58" s="222"/>
      <c r="BQ58" s="222"/>
      <c r="BR58" s="222"/>
      <c r="BS58" s="222"/>
      <c r="BT58" s="222"/>
      <c r="BU58" s="222"/>
      <c r="BV58" s="222"/>
      <c r="BW58" s="222"/>
      <c r="BX58" s="222"/>
      <c r="BY58" s="222"/>
      <c r="BZ58" s="222"/>
      <c r="CA58" s="222"/>
      <c r="CB58" s="222"/>
      <c r="CC58" s="222"/>
      <c r="CD58" s="222"/>
      <c r="CE58" s="222"/>
      <c r="CF58" s="222"/>
      <c r="CG58" s="222"/>
      <c r="CH58" s="222"/>
      <c r="CI58" s="222"/>
      <c r="CJ58" s="222"/>
      <c r="CK58" s="222"/>
      <c r="CL58" s="222"/>
      <c r="CM58" s="222"/>
      <c r="CN58" s="222"/>
      <c r="CO58" s="222"/>
      <c r="CP58" s="222"/>
      <c r="CQ58" s="222"/>
      <c r="CR58" s="222"/>
      <c r="CS58" s="222"/>
      <c r="CT58" s="222"/>
      <c r="CU58" s="222"/>
      <c r="CV58" s="222"/>
      <c r="CW58" s="222"/>
      <c r="CX58" s="222"/>
    </row>
    <row r="59" spans="1:102" s="223" customFormat="1" ht="18.75" customHeight="1">
      <c r="A59" s="204"/>
      <c r="B59" s="104" t="s">
        <v>56</v>
      </c>
      <c r="C59" s="105">
        <v>0</v>
      </c>
      <c r="D59" s="177">
        <v>0</v>
      </c>
      <c r="E59" s="178">
        <v>0</v>
      </c>
      <c r="F59" s="179" t="s">
        <v>304</v>
      </c>
      <c r="G59" s="180" t="s">
        <v>304</v>
      </c>
      <c r="H59" s="181" t="s">
        <v>304</v>
      </c>
      <c r="I59" s="179" t="s">
        <v>305</v>
      </c>
      <c r="J59" s="180" t="s">
        <v>305</v>
      </c>
      <c r="K59" s="181" t="s">
        <v>305</v>
      </c>
      <c r="L59" s="179" t="s">
        <v>305</v>
      </c>
      <c r="M59" s="180" t="s">
        <v>305</v>
      </c>
      <c r="N59" s="181" t="s">
        <v>305</v>
      </c>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2"/>
      <c r="BM59" s="222"/>
      <c r="BN59" s="222"/>
      <c r="BO59" s="222"/>
      <c r="BP59" s="222"/>
      <c r="BQ59" s="222"/>
      <c r="BR59" s="222"/>
      <c r="BS59" s="222"/>
      <c r="BT59" s="222"/>
      <c r="BU59" s="222"/>
      <c r="BV59" s="222"/>
      <c r="BW59" s="222"/>
      <c r="BX59" s="222"/>
      <c r="BY59" s="222"/>
      <c r="BZ59" s="222"/>
      <c r="CA59" s="222"/>
      <c r="CB59" s="222"/>
      <c r="CC59" s="222"/>
      <c r="CD59" s="222"/>
      <c r="CE59" s="222"/>
      <c r="CF59" s="222"/>
      <c r="CG59" s="222"/>
      <c r="CH59" s="222"/>
      <c r="CI59" s="222"/>
      <c r="CJ59" s="222"/>
      <c r="CK59" s="222"/>
      <c r="CL59" s="222"/>
      <c r="CM59" s="222"/>
      <c r="CN59" s="222"/>
      <c r="CO59" s="222"/>
      <c r="CP59" s="222"/>
      <c r="CQ59" s="222"/>
      <c r="CR59" s="222"/>
      <c r="CS59" s="222"/>
      <c r="CT59" s="222"/>
      <c r="CU59" s="222"/>
      <c r="CV59" s="222"/>
      <c r="CW59" s="222"/>
      <c r="CX59" s="222"/>
    </row>
    <row r="60" spans="1:102" s="223" customFormat="1" ht="15">
      <c r="A60" s="222"/>
      <c r="B60" s="326"/>
      <c r="C60" s="327"/>
      <c r="D60" s="328"/>
      <c r="E60" s="329"/>
      <c r="F60" s="330"/>
      <c r="G60" s="331"/>
      <c r="H60" s="332"/>
      <c r="I60" s="330"/>
      <c r="J60" s="331"/>
      <c r="K60" s="332"/>
      <c r="L60" s="330"/>
      <c r="M60" s="331"/>
      <c r="N60" s="33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2"/>
      <c r="BK60" s="222"/>
      <c r="BL60" s="222"/>
      <c r="BM60" s="222"/>
      <c r="BN60" s="222"/>
      <c r="BO60" s="222"/>
      <c r="BP60" s="222"/>
      <c r="BQ60" s="222"/>
      <c r="BR60" s="222"/>
      <c r="BS60" s="222"/>
      <c r="BT60" s="222"/>
      <c r="BU60" s="222"/>
      <c r="BV60" s="222"/>
      <c r="BW60" s="222"/>
      <c r="BX60" s="222"/>
      <c r="BY60" s="222"/>
      <c r="BZ60" s="222"/>
      <c r="CA60" s="222"/>
      <c r="CB60" s="222"/>
      <c r="CC60" s="222"/>
      <c r="CD60" s="222"/>
      <c r="CE60" s="222"/>
      <c r="CF60" s="222"/>
      <c r="CG60" s="222"/>
      <c r="CH60" s="222"/>
      <c r="CI60" s="222"/>
      <c r="CJ60" s="222"/>
      <c r="CK60" s="222"/>
      <c r="CL60" s="222"/>
      <c r="CM60" s="222"/>
      <c r="CN60" s="222"/>
      <c r="CO60" s="222"/>
      <c r="CP60" s="222"/>
      <c r="CQ60" s="222"/>
      <c r="CR60" s="222"/>
      <c r="CS60" s="222"/>
      <c r="CT60" s="222"/>
      <c r="CU60" s="222"/>
      <c r="CV60" s="222"/>
      <c r="CW60" s="222"/>
      <c r="CX60" s="222"/>
    </row>
    <row r="61" spans="1:102" ht="20.100000000000001" customHeight="1">
      <c r="C61" s="225"/>
      <c r="D61" s="225"/>
      <c r="E61" s="225"/>
      <c r="F61" s="225"/>
      <c r="G61" s="225"/>
      <c r="H61" s="225"/>
      <c r="I61" s="225"/>
      <c r="J61" s="225"/>
      <c r="K61" s="225"/>
      <c r="L61" s="225"/>
      <c r="M61" s="225"/>
      <c r="N61" s="225"/>
    </row>
    <row r="62" spans="1:102" ht="20.100000000000001" customHeight="1">
      <c r="B62" s="224"/>
      <c r="C62" s="229"/>
      <c r="D62" s="229"/>
      <c r="E62" s="229"/>
      <c r="F62" s="229"/>
      <c r="G62" s="229"/>
      <c r="H62" s="229"/>
      <c r="I62" s="229"/>
      <c r="J62" s="229"/>
      <c r="K62" s="229"/>
      <c r="L62" s="229"/>
      <c r="M62" s="229"/>
      <c r="N62" s="229"/>
    </row>
    <row r="63" spans="1:102" ht="20.100000000000001" customHeight="1">
      <c r="B63" s="224"/>
      <c r="C63" s="225"/>
      <c r="D63" s="225"/>
      <c r="E63" s="225"/>
      <c r="F63" s="225"/>
      <c r="G63" s="225"/>
      <c r="H63" s="225"/>
      <c r="I63" s="225"/>
      <c r="J63" s="225"/>
      <c r="K63" s="225"/>
      <c r="L63" s="225"/>
      <c r="M63" s="225"/>
      <c r="N63" s="225"/>
    </row>
    <row r="64" spans="1:102" ht="20.100000000000001" customHeight="1">
      <c r="B64" s="225"/>
      <c r="C64" s="225"/>
      <c r="D64" s="225"/>
      <c r="E64" s="225"/>
      <c r="F64" s="225"/>
      <c r="G64" s="225"/>
      <c r="H64" s="225"/>
      <c r="I64" s="225"/>
      <c r="J64" s="228"/>
      <c r="K64" s="225"/>
      <c r="L64" s="225"/>
      <c r="M64" s="225"/>
      <c r="N64" s="225"/>
    </row>
    <row r="65" spans="2:14" ht="20.100000000000001" customHeight="1">
      <c r="B65" s="225"/>
      <c r="C65" s="225"/>
      <c r="D65" s="225"/>
      <c r="E65" s="225"/>
      <c r="F65" s="225"/>
      <c r="G65" s="225"/>
      <c r="H65" s="225"/>
      <c r="I65" s="225"/>
      <c r="J65" s="225"/>
      <c r="K65" s="225"/>
      <c r="L65" s="225"/>
      <c r="M65" s="225"/>
      <c r="N65" s="225"/>
    </row>
    <row r="66" spans="2:14" ht="20.100000000000001" customHeight="1">
      <c r="B66" s="225"/>
    </row>
    <row r="67" spans="2:14" ht="20.100000000000001" customHeight="1">
      <c r="B67" s="226"/>
    </row>
    <row r="68" spans="2:14" ht="20.100000000000001" customHeight="1"/>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66"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31"/>
    </row>
    <row r="5" spans="1:102" s="95" customFormat="1" ht="20.100000000000001" customHeight="1">
      <c r="A5" s="93"/>
      <c r="B5" s="233"/>
      <c r="C5" s="691" t="s">
        <v>210</v>
      </c>
      <c r="D5" s="692"/>
      <c r="E5" s="693"/>
      <c r="F5" s="691" t="s">
        <v>197</v>
      </c>
      <c r="G5" s="692"/>
      <c r="H5" s="693"/>
      <c r="I5" s="691" t="s">
        <v>198</v>
      </c>
      <c r="J5" s="692"/>
      <c r="K5" s="693"/>
      <c r="L5" s="691" t="s">
        <v>199</v>
      </c>
      <c r="M5" s="692"/>
      <c r="N5" s="6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303</v>
      </c>
      <c r="C7" s="170">
        <v>43340.880115</v>
      </c>
      <c r="D7" s="339">
        <v>51371.162344999997</v>
      </c>
      <c r="E7" s="172">
        <v>51267.454376000002</v>
      </c>
      <c r="F7" s="255">
        <v>3.1343308935940373</v>
      </c>
      <c r="G7" s="302">
        <v>3.3163959451772458</v>
      </c>
      <c r="H7" s="303">
        <v>3.4126195132852715</v>
      </c>
      <c r="I7" s="255">
        <v>229.06500236764921</v>
      </c>
      <c r="J7" s="302">
        <v>217.46983787766158</v>
      </c>
      <c r="K7" s="303">
        <v>219.56947410607103</v>
      </c>
      <c r="L7" s="255">
        <v>7.1796551356211422</v>
      </c>
      <c r="M7" s="302">
        <v>7.2121608853582968</v>
      </c>
      <c r="N7" s="303">
        <v>7.493070718561631</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0</v>
      </c>
      <c r="D8" s="177">
        <v>0</v>
      </c>
      <c r="E8" s="178">
        <v>0</v>
      </c>
      <c r="F8" s="179" t="s">
        <v>304</v>
      </c>
      <c r="G8" s="180" t="s">
        <v>304</v>
      </c>
      <c r="H8" s="181" t="s">
        <v>304</v>
      </c>
      <c r="I8" s="179" t="s">
        <v>305</v>
      </c>
      <c r="J8" s="180" t="s">
        <v>305</v>
      </c>
      <c r="K8" s="181" t="s">
        <v>305</v>
      </c>
      <c r="L8" s="179" t="s">
        <v>305</v>
      </c>
      <c r="M8" s="180" t="s">
        <v>305</v>
      </c>
      <c r="N8" s="181" t="s">
        <v>305</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965.93338000000006</v>
      </c>
      <c r="D9" s="177">
        <v>1105.2752329999998</v>
      </c>
      <c r="E9" s="178">
        <v>1113.1849689999999</v>
      </c>
      <c r="F9" s="179">
        <v>3.6236294059948522</v>
      </c>
      <c r="G9" s="180">
        <v>5.2260675237622021</v>
      </c>
      <c r="H9" s="181">
        <v>5.6735218098332059</v>
      </c>
      <c r="I9" s="179">
        <v>232.69784113672176</v>
      </c>
      <c r="J9" s="180">
        <v>189.18430716990267</v>
      </c>
      <c r="K9" s="181">
        <v>186.45516700721595</v>
      </c>
      <c r="L9" s="179">
        <v>8.4321073985454369</v>
      </c>
      <c r="M9" s="180">
        <v>9.8868996370608109</v>
      </c>
      <c r="N9" s="181">
        <v>10.578574565715323</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0</v>
      </c>
      <c r="D10" s="177">
        <v>0</v>
      </c>
      <c r="E10" s="178">
        <v>0</v>
      </c>
      <c r="F10" s="179" t="s">
        <v>304</v>
      </c>
      <c r="G10" s="180" t="s">
        <v>304</v>
      </c>
      <c r="H10" s="181" t="s">
        <v>304</v>
      </c>
      <c r="I10" s="179" t="s">
        <v>305</v>
      </c>
      <c r="J10" s="180" t="s">
        <v>305</v>
      </c>
      <c r="K10" s="181" t="s">
        <v>305</v>
      </c>
      <c r="L10" s="179" t="s">
        <v>305</v>
      </c>
      <c r="M10" s="180" t="s">
        <v>305</v>
      </c>
      <c r="N10" s="181" t="s">
        <v>305</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0</v>
      </c>
      <c r="D11" s="177">
        <v>0</v>
      </c>
      <c r="E11" s="178">
        <v>0</v>
      </c>
      <c r="F11" s="179" t="s">
        <v>304</v>
      </c>
      <c r="G11" s="180" t="s">
        <v>304</v>
      </c>
      <c r="H11" s="181" t="s">
        <v>304</v>
      </c>
      <c r="I11" s="179" t="s">
        <v>305</v>
      </c>
      <c r="J11" s="180" t="s">
        <v>305</v>
      </c>
      <c r="K11" s="181" t="s">
        <v>305</v>
      </c>
      <c r="L11" s="179" t="s">
        <v>305</v>
      </c>
      <c r="M11" s="180" t="s">
        <v>305</v>
      </c>
      <c r="N11" s="181" t="s">
        <v>305</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0</v>
      </c>
      <c r="D12" s="177">
        <v>0</v>
      </c>
      <c r="E12" s="178">
        <v>0</v>
      </c>
      <c r="F12" s="179" t="s">
        <v>304</v>
      </c>
      <c r="G12" s="180" t="s">
        <v>304</v>
      </c>
      <c r="H12" s="181" t="s">
        <v>304</v>
      </c>
      <c r="I12" s="179" t="s">
        <v>305</v>
      </c>
      <c r="J12" s="180" t="s">
        <v>305</v>
      </c>
      <c r="K12" s="181" t="s">
        <v>305</v>
      </c>
      <c r="L12" s="179" t="s">
        <v>305</v>
      </c>
      <c r="M12" s="180" t="s">
        <v>305</v>
      </c>
      <c r="N12" s="181" t="s">
        <v>305</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0</v>
      </c>
      <c r="D13" s="177">
        <v>0</v>
      </c>
      <c r="E13" s="178">
        <v>0</v>
      </c>
      <c r="F13" s="179" t="s">
        <v>304</v>
      </c>
      <c r="G13" s="180" t="s">
        <v>304</v>
      </c>
      <c r="H13" s="181" t="s">
        <v>304</v>
      </c>
      <c r="I13" s="179" t="s">
        <v>305</v>
      </c>
      <c r="J13" s="180" t="s">
        <v>305</v>
      </c>
      <c r="K13" s="181" t="s">
        <v>305</v>
      </c>
      <c r="L13" s="179" t="s">
        <v>305</v>
      </c>
      <c r="M13" s="180" t="s">
        <v>305</v>
      </c>
      <c r="N13" s="181" t="s">
        <v>305</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0</v>
      </c>
      <c r="D14" s="177">
        <v>0</v>
      </c>
      <c r="E14" s="178">
        <v>0</v>
      </c>
      <c r="F14" s="179" t="s">
        <v>304</v>
      </c>
      <c r="G14" s="180" t="s">
        <v>304</v>
      </c>
      <c r="H14" s="181" t="s">
        <v>304</v>
      </c>
      <c r="I14" s="179" t="s">
        <v>305</v>
      </c>
      <c r="J14" s="180" t="s">
        <v>305</v>
      </c>
      <c r="K14" s="181" t="s">
        <v>305</v>
      </c>
      <c r="L14" s="179" t="s">
        <v>305</v>
      </c>
      <c r="M14" s="180" t="s">
        <v>305</v>
      </c>
      <c r="N14" s="181" t="s">
        <v>305</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230</v>
      </c>
      <c r="C15" s="105">
        <v>0</v>
      </c>
      <c r="D15" s="177">
        <v>0</v>
      </c>
      <c r="E15" s="178">
        <v>0</v>
      </c>
      <c r="F15" s="179" t="s">
        <v>304</v>
      </c>
      <c r="G15" s="180" t="s">
        <v>304</v>
      </c>
      <c r="H15" s="181" t="s">
        <v>304</v>
      </c>
      <c r="I15" s="179" t="s">
        <v>305</v>
      </c>
      <c r="J15" s="180" t="s">
        <v>305</v>
      </c>
      <c r="K15" s="181" t="s">
        <v>305</v>
      </c>
      <c r="L15" s="179" t="s">
        <v>305</v>
      </c>
      <c r="M15" s="180" t="s">
        <v>305</v>
      </c>
      <c r="N15" s="181" t="s">
        <v>305</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0</v>
      </c>
      <c r="D16" s="177">
        <v>0</v>
      </c>
      <c r="E16" s="178">
        <v>0</v>
      </c>
      <c r="F16" s="179" t="s">
        <v>304</v>
      </c>
      <c r="G16" s="180" t="s">
        <v>304</v>
      </c>
      <c r="H16" s="181" t="s">
        <v>304</v>
      </c>
      <c r="I16" s="179" t="s">
        <v>305</v>
      </c>
      <c r="J16" s="180" t="s">
        <v>305</v>
      </c>
      <c r="K16" s="181" t="s">
        <v>305</v>
      </c>
      <c r="L16" s="179" t="s">
        <v>305</v>
      </c>
      <c r="M16" s="180" t="s">
        <v>305</v>
      </c>
      <c r="N16" s="181" t="s">
        <v>305</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0</v>
      </c>
      <c r="D17" s="177">
        <v>0</v>
      </c>
      <c r="E17" s="178">
        <v>0</v>
      </c>
      <c r="F17" s="179" t="s">
        <v>304</v>
      </c>
      <c r="G17" s="180" t="s">
        <v>304</v>
      </c>
      <c r="H17" s="181" t="s">
        <v>304</v>
      </c>
      <c r="I17" s="179" t="s">
        <v>305</v>
      </c>
      <c r="J17" s="180" t="s">
        <v>305</v>
      </c>
      <c r="K17" s="181" t="s">
        <v>305</v>
      </c>
      <c r="L17" s="179" t="s">
        <v>305</v>
      </c>
      <c r="M17" s="180" t="s">
        <v>305</v>
      </c>
      <c r="N17" s="181" t="s">
        <v>305</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7">
        <v>268.60438399999998</v>
      </c>
      <c r="E18" s="178">
        <v>277.51004</v>
      </c>
      <c r="F18" s="179" t="s">
        <v>304</v>
      </c>
      <c r="G18" s="180">
        <v>3.0587620639877566</v>
      </c>
      <c r="H18" s="181">
        <v>3.2807631032015996</v>
      </c>
      <c r="I18" s="179" t="s">
        <v>305</v>
      </c>
      <c r="J18" s="180">
        <v>429.45186380328357</v>
      </c>
      <c r="K18" s="181">
        <v>382.21230789744828</v>
      </c>
      <c r="L18" s="179" t="s">
        <v>305</v>
      </c>
      <c r="M18" s="180">
        <v>13.135910693103206</v>
      </c>
      <c r="N18" s="181">
        <v>12.539480373394776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0</v>
      </c>
      <c r="D19" s="177">
        <v>0</v>
      </c>
      <c r="E19" s="178">
        <v>0</v>
      </c>
      <c r="F19" s="179" t="s">
        <v>304</v>
      </c>
      <c r="G19" s="180" t="s">
        <v>304</v>
      </c>
      <c r="H19" s="181" t="s">
        <v>304</v>
      </c>
      <c r="I19" s="179" t="s">
        <v>305</v>
      </c>
      <c r="J19" s="180" t="s">
        <v>305</v>
      </c>
      <c r="K19" s="181" t="s">
        <v>305</v>
      </c>
      <c r="L19" s="179" t="s">
        <v>305</v>
      </c>
      <c r="M19" s="180" t="s">
        <v>305</v>
      </c>
      <c r="N19" s="181" t="s">
        <v>305</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0</v>
      </c>
      <c r="D20" s="177">
        <v>0</v>
      </c>
      <c r="E20" s="178">
        <v>0</v>
      </c>
      <c r="F20" s="179" t="s">
        <v>304</v>
      </c>
      <c r="G20" s="180" t="s">
        <v>304</v>
      </c>
      <c r="H20" s="181" t="s">
        <v>304</v>
      </c>
      <c r="I20" s="179" t="s">
        <v>305</v>
      </c>
      <c r="J20" s="180" t="s">
        <v>305</v>
      </c>
      <c r="K20" s="181" t="s">
        <v>305</v>
      </c>
      <c r="L20" s="179" t="s">
        <v>305</v>
      </c>
      <c r="M20" s="180" t="s">
        <v>305</v>
      </c>
      <c r="N20" s="181" t="s">
        <v>305</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304</v>
      </c>
      <c r="G21" s="180" t="s">
        <v>304</v>
      </c>
      <c r="H21" s="181" t="s">
        <v>304</v>
      </c>
      <c r="I21" s="179" t="s">
        <v>305</v>
      </c>
      <c r="J21" s="180" t="s">
        <v>305</v>
      </c>
      <c r="K21" s="181" t="s">
        <v>305</v>
      </c>
      <c r="L21" s="179" t="s">
        <v>305</v>
      </c>
      <c r="M21" s="180" t="s">
        <v>305</v>
      </c>
      <c r="N21" s="181" t="s">
        <v>305</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105">
        <v>0</v>
      </c>
      <c r="D22" s="177">
        <v>0</v>
      </c>
      <c r="E22" s="178">
        <v>0</v>
      </c>
      <c r="F22" s="179" t="s">
        <v>304</v>
      </c>
      <c r="G22" s="180" t="s">
        <v>304</v>
      </c>
      <c r="H22" s="181" t="s">
        <v>304</v>
      </c>
      <c r="I22" s="179" t="s">
        <v>305</v>
      </c>
      <c r="J22" s="180" t="s">
        <v>305</v>
      </c>
      <c r="K22" s="181" t="s">
        <v>305</v>
      </c>
      <c r="L22" s="179" t="s">
        <v>305</v>
      </c>
      <c r="M22" s="180" t="s">
        <v>305</v>
      </c>
      <c r="N22" s="181" t="s">
        <v>305</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105">
        <v>0</v>
      </c>
      <c r="D23" s="177">
        <v>0</v>
      </c>
      <c r="E23" s="178">
        <v>0</v>
      </c>
      <c r="F23" s="179" t="s">
        <v>304</v>
      </c>
      <c r="G23" s="180" t="s">
        <v>304</v>
      </c>
      <c r="H23" s="181" t="s">
        <v>304</v>
      </c>
      <c r="I23" s="179" t="s">
        <v>305</v>
      </c>
      <c r="J23" s="180" t="s">
        <v>305</v>
      </c>
      <c r="K23" s="181" t="s">
        <v>305</v>
      </c>
      <c r="L23" s="179" t="s">
        <v>305</v>
      </c>
      <c r="M23" s="180" t="s">
        <v>305</v>
      </c>
      <c r="N23" s="181" t="s">
        <v>305</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105">
        <v>0</v>
      </c>
      <c r="D24" s="177">
        <v>0</v>
      </c>
      <c r="E24" s="178">
        <v>0</v>
      </c>
      <c r="F24" s="179" t="s">
        <v>304</v>
      </c>
      <c r="G24" s="180" t="s">
        <v>304</v>
      </c>
      <c r="H24" s="181" t="s">
        <v>304</v>
      </c>
      <c r="I24" s="179" t="s">
        <v>305</v>
      </c>
      <c r="J24" s="180" t="s">
        <v>305</v>
      </c>
      <c r="K24" s="181" t="s">
        <v>305</v>
      </c>
      <c r="L24" s="179" t="s">
        <v>305</v>
      </c>
      <c r="M24" s="180" t="s">
        <v>305</v>
      </c>
      <c r="N24" s="181" t="s">
        <v>305</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105">
        <v>0</v>
      </c>
      <c r="D25" s="177">
        <v>0</v>
      </c>
      <c r="E25" s="178">
        <v>0</v>
      </c>
      <c r="F25" s="179" t="s">
        <v>304</v>
      </c>
      <c r="G25" s="180" t="s">
        <v>304</v>
      </c>
      <c r="H25" s="181" t="s">
        <v>304</v>
      </c>
      <c r="I25" s="179" t="s">
        <v>305</v>
      </c>
      <c r="J25" s="180" t="s">
        <v>305</v>
      </c>
      <c r="K25" s="181" t="s">
        <v>305</v>
      </c>
      <c r="L25" s="179" t="s">
        <v>305</v>
      </c>
      <c r="M25" s="180" t="s">
        <v>305</v>
      </c>
      <c r="N25" s="181" t="s">
        <v>305</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105">
        <v>0</v>
      </c>
      <c r="D26" s="177">
        <v>0</v>
      </c>
      <c r="E26" s="178">
        <v>0</v>
      </c>
      <c r="F26" s="179" t="s">
        <v>304</v>
      </c>
      <c r="G26" s="180" t="s">
        <v>304</v>
      </c>
      <c r="H26" s="181" t="s">
        <v>304</v>
      </c>
      <c r="I26" s="179" t="s">
        <v>305</v>
      </c>
      <c r="J26" s="180" t="s">
        <v>305</v>
      </c>
      <c r="K26" s="181" t="s">
        <v>305</v>
      </c>
      <c r="L26" s="179" t="s">
        <v>305</v>
      </c>
      <c r="M26" s="180" t="s">
        <v>305</v>
      </c>
      <c r="N26" s="181" t="s">
        <v>305</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105">
        <v>0</v>
      </c>
      <c r="D27" s="177">
        <v>0</v>
      </c>
      <c r="E27" s="178">
        <v>0</v>
      </c>
      <c r="F27" s="179" t="s">
        <v>304</v>
      </c>
      <c r="G27" s="180" t="s">
        <v>304</v>
      </c>
      <c r="H27" s="181" t="s">
        <v>304</v>
      </c>
      <c r="I27" s="179" t="s">
        <v>305</v>
      </c>
      <c r="J27" s="180" t="s">
        <v>305</v>
      </c>
      <c r="K27" s="181" t="s">
        <v>305</v>
      </c>
      <c r="L27" s="179" t="s">
        <v>305</v>
      </c>
      <c r="M27" s="180" t="s">
        <v>305</v>
      </c>
      <c r="N27" s="181" t="s">
        <v>305</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105">
        <v>0</v>
      </c>
      <c r="D28" s="177">
        <v>0</v>
      </c>
      <c r="E28" s="178">
        <v>0</v>
      </c>
      <c r="F28" s="179" t="s">
        <v>304</v>
      </c>
      <c r="G28" s="180" t="s">
        <v>304</v>
      </c>
      <c r="H28" s="181" t="s">
        <v>304</v>
      </c>
      <c r="I28" s="179" t="s">
        <v>305</v>
      </c>
      <c r="J28" s="180" t="s">
        <v>305</v>
      </c>
      <c r="K28" s="181" t="s">
        <v>305</v>
      </c>
      <c r="L28" s="179" t="s">
        <v>305</v>
      </c>
      <c r="M28" s="180" t="s">
        <v>305</v>
      </c>
      <c r="N28" s="181" t="s">
        <v>305</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0</v>
      </c>
      <c r="D29" s="177">
        <v>0</v>
      </c>
      <c r="E29" s="178">
        <v>0</v>
      </c>
      <c r="F29" s="179" t="s">
        <v>304</v>
      </c>
      <c r="G29" s="180" t="s">
        <v>304</v>
      </c>
      <c r="H29" s="181" t="s">
        <v>304</v>
      </c>
      <c r="I29" s="179" t="s">
        <v>305</v>
      </c>
      <c r="J29" s="180" t="s">
        <v>305</v>
      </c>
      <c r="K29" s="181" t="s">
        <v>305</v>
      </c>
      <c r="L29" s="179" t="s">
        <v>305</v>
      </c>
      <c r="M29" s="180" t="s">
        <v>305</v>
      </c>
      <c r="N29" s="181" t="s">
        <v>305</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0</v>
      </c>
      <c r="D30" s="177">
        <v>0</v>
      </c>
      <c r="E30" s="178">
        <v>0</v>
      </c>
      <c r="F30" s="179" t="s">
        <v>304</v>
      </c>
      <c r="G30" s="180" t="s">
        <v>304</v>
      </c>
      <c r="H30" s="181" t="s">
        <v>304</v>
      </c>
      <c r="I30" s="179" t="s">
        <v>305</v>
      </c>
      <c r="J30" s="180" t="s">
        <v>305</v>
      </c>
      <c r="K30" s="181" t="s">
        <v>305</v>
      </c>
      <c r="L30" s="179" t="s">
        <v>305</v>
      </c>
      <c r="M30" s="180" t="s">
        <v>305</v>
      </c>
      <c r="N30" s="181" t="s">
        <v>305</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0</v>
      </c>
      <c r="D31" s="177">
        <v>0</v>
      </c>
      <c r="E31" s="178">
        <v>0</v>
      </c>
      <c r="F31" s="179" t="s">
        <v>304</v>
      </c>
      <c r="G31" s="180" t="s">
        <v>304</v>
      </c>
      <c r="H31" s="181" t="s">
        <v>304</v>
      </c>
      <c r="I31" s="179" t="s">
        <v>305</v>
      </c>
      <c r="J31" s="180" t="s">
        <v>305</v>
      </c>
      <c r="K31" s="181" t="s">
        <v>305</v>
      </c>
      <c r="L31" s="179" t="s">
        <v>305</v>
      </c>
      <c r="M31" s="180" t="s">
        <v>305</v>
      </c>
      <c r="N31" s="181" t="s">
        <v>305</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0</v>
      </c>
      <c r="D32" s="177">
        <v>0</v>
      </c>
      <c r="E32" s="178">
        <v>0</v>
      </c>
      <c r="F32" s="179" t="s">
        <v>304</v>
      </c>
      <c r="G32" s="180" t="s">
        <v>304</v>
      </c>
      <c r="H32" s="181" t="s">
        <v>304</v>
      </c>
      <c r="I32" s="179" t="s">
        <v>305</v>
      </c>
      <c r="J32" s="180" t="s">
        <v>305</v>
      </c>
      <c r="K32" s="181" t="s">
        <v>305</v>
      </c>
      <c r="L32" s="179" t="s">
        <v>305</v>
      </c>
      <c r="M32" s="180" t="s">
        <v>305</v>
      </c>
      <c r="N32" s="181" t="s">
        <v>305</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0</v>
      </c>
      <c r="D33" s="177">
        <v>0</v>
      </c>
      <c r="E33" s="178">
        <v>0</v>
      </c>
      <c r="F33" s="179" t="s">
        <v>304</v>
      </c>
      <c r="G33" s="180" t="s">
        <v>304</v>
      </c>
      <c r="H33" s="181" t="s">
        <v>304</v>
      </c>
      <c r="I33" s="179" t="s">
        <v>305</v>
      </c>
      <c r="J33" s="180" t="s">
        <v>305</v>
      </c>
      <c r="K33" s="181" t="s">
        <v>305</v>
      </c>
      <c r="L33" s="179" t="s">
        <v>305</v>
      </c>
      <c r="M33" s="180" t="s">
        <v>305</v>
      </c>
      <c r="N33" s="181" t="s">
        <v>305</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41876.887770999994</v>
      </c>
      <c r="D34" s="177">
        <v>49654.936731000002</v>
      </c>
      <c r="E34" s="178">
        <v>49538.318892000003</v>
      </c>
      <c r="F34" s="179">
        <v>3.0873724548731585</v>
      </c>
      <c r="G34" s="180">
        <v>3.2259241264926706</v>
      </c>
      <c r="H34" s="181">
        <v>3.3207357673690834</v>
      </c>
      <c r="I34" s="179">
        <v>230.99097719961276</v>
      </c>
      <c r="J34" s="180">
        <v>219.86485594534008</v>
      </c>
      <c r="K34" s="181">
        <v>222.13230803631313</v>
      </c>
      <c r="L34" s="179">
        <v>7.1315518033031839</v>
      </c>
      <c r="M34" s="180">
        <v>7.0926734336190806</v>
      </c>
      <c r="N34" s="181">
        <v>7.3764270038443183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7">
        <v>0</v>
      </c>
      <c r="E35" s="178">
        <v>0</v>
      </c>
      <c r="F35" s="179" t="s">
        <v>304</v>
      </c>
      <c r="G35" s="180" t="s">
        <v>304</v>
      </c>
      <c r="H35" s="181" t="s">
        <v>304</v>
      </c>
      <c r="I35" s="179" t="s">
        <v>305</v>
      </c>
      <c r="J35" s="180" t="s">
        <v>305</v>
      </c>
      <c r="K35" s="181" t="s">
        <v>305</v>
      </c>
      <c r="L35" s="179" t="s">
        <v>305</v>
      </c>
      <c r="M35" s="180" t="s">
        <v>305</v>
      </c>
      <c r="N35" s="181" t="s">
        <v>305</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105">
        <v>0</v>
      </c>
      <c r="D36" s="177">
        <v>0</v>
      </c>
      <c r="E36" s="178">
        <v>0</v>
      </c>
      <c r="F36" s="179" t="s">
        <v>304</v>
      </c>
      <c r="G36" s="180" t="s">
        <v>304</v>
      </c>
      <c r="H36" s="181" t="s">
        <v>304</v>
      </c>
      <c r="I36" s="179" t="s">
        <v>305</v>
      </c>
      <c r="J36" s="180" t="s">
        <v>305</v>
      </c>
      <c r="K36" s="181" t="s">
        <v>305</v>
      </c>
      <c r="L36" s="179" t="s">
        <v>305</v>
      </c>
      <c r="M36" s="180" t="s">
        <v>305</v>
      </c>
      <c r="N36" s="181" t="s">
        <v>305</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105">
        <v>0</v>
      </c>
      <c r="D37" s="177">
        <v>0</v>
      </c>
      <c r="E37" s="178">
        <v>0</v>
      </c>
      <c r="F37" s="179" t="s">
        <v>304</v>
      </c>
      <c r="G37" s="180" t="s">
        <v>304</v>
      </c>
      <c r="H37" s="181" t="s">
        <v>304</v>
      </c>
      <c r="I37" s="179" t="s">
        <v>305</v>
      </c>
      <c r="J37" s="180" t="s">
        <v>305</v>
      </c>
      <c r="K37" s="181" t="s">
        <v>305</v>
      </c>
      <c r="L37" s="179" t="s">
        <v>305</v>
      </c>
      <c r="M37" s="180" t="s">
        <v>305</v>
      </c>
      <c r="N37" s="181" t="s">
        <v>305</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105">
        <v>0</v>
      </c>
      <c r="D38" s="177">
        <v>0</v>
      </c>
      <c r="E38" s="178">
        <v>0</v>
      </c>
      <c r="F38" s="179" t="s">
        <v>304</v>
      </c>
      <c r="G38" s="180" t="s">
        <v>304</v>
      </c>
      <c r="H38" s="181" t="s">
        <v>304</v>
      </c>
      <c r="I38" s="179" t="s">
        <v>305</v>
      </c>
      <c r="J38" s="180" t="s">
        <v>305</v>
      </c>
      <c r="K38" s="181" t="s">
        <v>305</v>
      </c>
      <c r="L38" s="179" t="s">
        <v>305</v>
      </c>
      <c r="M38" s="180" t="s">
        <v>305</v>
      </c>
      <c r="N38" s="181" t="s">
        <v>305</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105">
        <v>0</v>
      </c>
      <c r="D39" s="177">
        <v>0</v>
      </c>
      <c r="E39" s="178">
        <v>0</v>
      </c>
      <c r="F39" s="179" t="s">
        <v>304</v>
      </c>
      <c r="G39" s="180" t="s">
        <v>304</v>
      </c>
      <c r="H39" s="181" t="s">
        <v>304</v>
      </c>
      <c r="I39" s="179" t="s">
        <v>305</v>
      </c>
      <c r="J39" s="180" t="s">
        <v>305</v>
      </c>
      <c r="K39" s="181" t="s">
        <v>305</v>
      </c>
      <c r="L39" s="179" t="s">
        <v>305</v>
      </c>
      <c r="M39" s="180" t="s">
        <v>305</v>
      </c>
      <c r="N39" s="181" t="s">
        <v>305</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105">
        <v>0</v>
      </c>
      <c r="D40" s="177">
        <v>0</v>
      </c>
      <c r="E40" s="178">
        <v>0</v>
      </c>
      <c r="F40" s="179" t="s">
        <v>304</v>
      </c>
      <c r="G40" s="180" t="s">
        <v>304</v>
      </c>
      <c r="H40" s="181" t="s">
        <v>304</v>
      </c>
      <c r="I40" s="179" t="s">
        <v>305</v>
      </c>
      <c r="J40" s="180" t="s">
        <v>305</v>
      </c>
      <c r="K40" s="181" t="s">
        <v>305</v>
      </c>
      <c r="L40" s="179" t="s">
        <v>305</v>
      </c>
      <c r="M40" s="180" t="s">
        <v>305</v>
      </c>
      <c r="N40" s="181" t="s">
        <v>305</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105">
        <v>0</v>
      </c>
      <c r="D41" s="177">
        <v>0</v>
      </c>
      <c r="E41" s="178">
        <v>0</v>
      </c>
      <c r="F41" s="179" t="s">
        <v>304</v>
      </c>
      <c r="G41" s="180" t="s">
        <v>304</v>
      </c>
      <c r="H41" s="181" t="s">
        <v>304</v>
      </c>
      <c r="I41" s="179" t="s">
        <v>305</v>
      </c>
      <c r="J41" s="180" t="s">
        <v>305</v>
      </c>
      <c r="K41" s="181" t="s">
        <v>305</v>
      </c>
      <c r="L41" s="179" t="s">
        <v>305</v>
      </c>
      <c r="M41" s="180" t="s">
        <v>305</v>
      </c>
      <c r="N41" s="181" t="s">
        <v>305</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105">
        <v>0</v>
      </c>
      <c r="D42" s="177">
        <v>0</v>
      </c>
      <c r="E42" s="178">
        <v>0</v>
      </c>
      <c r="F42" s="179" t="s">
        <v>304</v>
      </c>
      <c r="G42" s="180" t="s">
        <v>304</v>
      </c>
      <c r="H42" s="181" t="s">
        <v>304</v>
      </c>
      <c r="I42" s="179" t="s">
        <v>305</v>
      </c>
      <c r="J42" s="180" t="s">
        <v>305</v>
      </c>
      <c r="K42" s="181" t="s">
        <v>305</v>
      </c>
      <c r="L42" s="179" t="s">
        <v>305</v>
      </c>
      <c r="M42" s="180" t="s">
        <v>305</v>
      </c>
      <c r="N42" s="181" t="s">
        <v>305</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304</v>
      </c>
      <c r="G43" s="180" t="s">
        <v>304</v>
      </c>
      <c r="H43" s="181" t="s">
        <v>304</v>
      </c>
      <c r="I43" s="179" t="s">
        <v>305</v>
      </c>
      <c r="J43" s="180" t="s">
        <v>305</v>
      </c>
      <c r="K43" s="181" t="s">
        <v>305</v>
      </c>
      <c r="L43" s="179" t="s">
        <v>305</v>
      </c>
      <c r="M43" s="180" t="s">
        <v>305</v>
      </c>
      <c r="N43" s="181" t="s">
        <v>305</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7">
        <v>0</v>
      </c>
      <c r="E44" s="178">
        <v>0</v>
      </c>
      <c r="F44" s="179" t="s">
        <v>304</v>
      </c>
      <c r="G44" s="180" t="s">
        <v>304</v>
      </c>
      <c r="H44" s="181" t="s">
        <v>304</v>
      </c>
      <c r="I44" s="179" t="s">
        <v>305</v>
      </c>
      <c r="J44" s="180" t="s">
        <v>305</v>
      </c>
      <c r="K44" s="181" t="s">
        <v>305</v>
      </c>
      <c r="L44" s="179" t="s">
        <v>305</v>
      </c>
      <c r="M44" s="180" t="s">
        <v>305</v>
      </c>
      <c r="N44" s="181" t="s">
        <v>305</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304</v>
      </c>
      <c r="G45" s="180" t="s">
        <v>304</v>
      </c>
      <c r="H45" s="181" t="s">
        <v>304</v>
      </c>
      <c r="I45" s="179" t="s">
        <v>305</v>
      </c>
      <c r="J45" s="180" t="s">
        <v>305</v>
      </c>
      <c r="K45" s="181" t="s">
        <v>305</v>
      </c>
      <c r="L45" s="179" t="s">
        <v>305</v>
      </c>
      <c r="M45" s="180" t="s">
        <v>305</v>
      </c>
      <c r="N45" s="181" t="s">
        <v>305</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105">
        <v>0</v>
      </c>
      <c r="D46" s="177">
        <v>0</v>
      </c>
      <c r="E46" s="178">
        <v>0</v>
      </c>
      <c r="F46" s="179" t="s">
        <v>304</v>
      </c>
      <c r="G46" s="180" t="s">
        <v>304</v>
      </c>
      <c r="H46" s="181" t="s">
        <v>304</v>
      </c>
      <c r="I46" s="179" t="s">
        <v>305</v>
      </c>
      <c r="J46" s="180" t="s">
        <v>305</v>
      </c>
      <c r="K46" s="181" t="s">
        <v>305</v>
      </c>
      <c r="L46" s="179" t="s">
        <v>305</v>
      </c>
      <c r="M46" s="180" t="s">
        <v>305</v>
      </c>
      <c r="N46" s="181" t="s">
        <v>305</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105">
        <v>0</v>
      </c>
      <c r="D47" s="177">
        <v>0</v>
      </c>
      <c r="E47" s="178">
        <v>0</v>
      </c>
      <c r="F47" s="179" t="s">
        <v>304</v>
      </c>
      <c r="G47" s="180" t="s">
        <v>304</v>
      </c>
      <c r="H47" s="181" t="s">
        <v>304</v>
      </c>
      <c r="I47" s="179" t="s">
        <v>305</v>
      </c>
      <c r="J47" s="180" t="s">
        <v>305</v>
      </c>
      <c r="K47" s="181" t="s">
        <v>305</v>
      </c>
      <c r="L47" s="179" t="s">
        <v>305</v>
      </c>
      <c r="M47" s="180" t="s">
        <v>305</v>
      </c>
      <c r="N47" s="181" t="s">
        <v>305</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304</v>
      </c>
      <c r="G48" s="180" t="s">
        <v>304</v>
      </c>
      <c r="H48" s="181" t="s">
        <v>304</v>
      </c>
      <c r="I48" s="179" t="s">
        <v>305</v>
      </c>
      <c r="J48" s="180" t="s">
        <v>305</v>
      </c>
      <c r="K48" s="181" t="s">
        <v>305</v>
      </c>
      <c r="L48" s="179" t="s">
        <v>305</v>
      </c>
      <c r="M48" s="180" t="s">
        <v>305</v>
      </c>
      <c r="N48" s="181" t="s">
        <v>305</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42</v>
      </c>
      <c r="C49" s="105">
        <v>0</v>
      </c>
      <c r="D49" s="177">
        <v>0</v>
      </c>
      <c r="E49" s="178">
        <v>0</v>
      </c>
      <c r="F49" s="179" t="s">
        <v>304</v>
      </c>
      <c r="G49" s="180" t="s">
        <v>304</v>
      </c>
      <c r="H49" s="181" t="s">
        <v>304</v>
      </c>
      <c r="I49" s="179" t="s">
        <v>305</v>
      </c>
      <c r="J49" s="180" t="s">
        <v>305</v>
      </c>
      <c r="K49" s="181" t="s">
        <v>305</v>
      </c>
      <c r="L49" s="179" t="s">
        <v>305</v>
      </c>
      <c r="M49" s="180" t="s">
        <v>305</v>
      </c>
      <c r="N49" s="181" t="s">
        <v>305</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7">
        <v>0</v>
      </c>
      <c r="E50" s="178">
        <v>0</v>
      </c>
      <c r="F50" s="179" t="s">
        <v>304</v>
      </c>
      <c r="G50" s="180" t="s">
        <v>304</v>
      </c>
      <c r="H50" s="181" t="s">
        <v>304</v>
      </c>
      <c r="I50" s="179" t="s">
        <v>305</v>
      </c>
      <c r="J50" s="180" t="s">
        <v>305</v>
      </c>
      <c r="K50" s="181" t="s">
        <v>305</v>
      </c>
      <c r="L50" s="179" t="s">
        <v>305</v>
      </c>
      <c r="M50" s="180" t="s">
        <v>305</v>
      </c>
      <c r="N50" s="181" t="s">
        <v>305</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234</v>
      </c>
      <c r="C51" s="105">
        <v>0</v>
      </c>
      <c r="D51" s="177">
        <v>0</v>
      </c>
      <c r="E51" s="178">
        <v>0</v>
      </c>
      <c r="F51" s="179" t="s">
        <v>304</v>
      </c>
      <c r="G51" s="180" t="s">
        <v>304</v>
      </c>
      <c r="H51" s="181" t="s">
        <v>304</v>
      </c>
      <c r="I51" s="179" t="s">
        <v>305</v>
      </c>
      <c r="J51" s="180" t="s">
        <v>305</v>
      </c>
      <c r="K51" s="181" t="s">
        <v>305</v>
      </c>
      <c r="L51" s="179" t="s">
        <v>305</v>
      </c>
      <c r="M51" s="180" t="s">
        <v>305</v>
      </c>
      <c r="N51" s="181" t="s">
        <v>305</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7">
        <v>0</v>
      </c>
      <c r="E52" s="178">
        <v>0</v>
      </c>
      <c r="F52" s="179" t="s">
        <v>304</v>
      </c>
      <c r="G52" s="180" t="s">
        <v>304</v>
      </c>
      <c r="H52" s="181" t="s">
        <v>304</v>
      </c>
      <c r="I52" s="179" t="s">
        <v>305</v>
      </c>
      <c r="J52" s="180" t="s">
        <v>305</v>
      </c>
      <c r="K52" s="181" t="s">
        <v>305</v>
      </c>
      <c r="L52" s="179" t="s">
        <v>305</v>
      </c>
      <c r="M52" s="180" t="s">
        <v>305</v>
      </c>
      <c r="N52" s="181" t="s">
        <v>305</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7">
        <v>0</v>
      </c>
      <c r="E53" s="178">
        <v>0</v>
      </c>
      <c r="F53" s="179" t="s">
        <v>304</v>
      </c>
      <c r="G53" s="180" t="s">
        <v>304</v>
      </c>
      <c r="H53" s="181" t="s">
        <v>304</v>
      </c>
      <c r="I53" s="179" t="s">
        <v>305</v>
      </c>
      <c r="J53" s="180" t="s">
        <v>305</v>
      </c>
      <c r="K53" s="181" t="s">
        <v>305</v>
      </c>
      <c r="L53" s="179" t="s">
        <v>305</v>
      </c>
      <c r="M53" s="180" t="s">
        <v>305</v>
      </c>
      <c r="N53" s="181" t="s">
        <v>305</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187</v>
      </c>
      <c r="C54" s="105">
        <v>0</v>
      </c>
      <c r="D54" s="177">
        <v>0</v>
      </c>
      <c r="E54" s="178">
        <v>0</v>
      </c>
      <c r="F54" s="179" t="s">
        <v>304</v>
      </c>
      <c r="G54" s="180" t="s">
        <v>304</v>
      </c>
      <c r="H54" s="181" t="s">
        <v>304</v>
      </c>
      <c r="I54" s="179" t="s">
        <v>305</v>
      </c>
      <c r="J54" s="180" t="s">
        <v>305</v>
      </c>
      <c r="K54" s="181" t="s">
        <v>305</v>
      </c>
      <c r="L54" s="179" t="s">
        <v>305</v>
      </c>
      <c r="M54" s="180" t="s">
        <v>305</v>
      </c>
      <c r="N54" s="181" t="s">
        <v>305</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7">
        <v>0</v>
      </c>
      <c r="E55" s="178">
        <v>0</v>
      </c>
      <c r="F55" s="179" t="s">
        <v>304</v>
      </c>
      <c r="G55" s="180" t="s">
        <v>304</v>
      </c>
      <c r="H55" s="181" t="s">
        <v>304</v>
      </c>
      <c r="I55" s="179" t="s">
        <v>305</v>
      </c>
      <c r="J55" s="180" t="s">
        <v>305</v>
      </c>
      <c r="K55" s="181" t="s">
        <v>305</v>
      </c>
      <c r="L55" s="179" t="s">
        <v>305</v>
      </c>
      <c r="M55" s="180" t="s">
        <v>305</v>
      </c>
      <c r="N55" s="181" t="s">
        <v>305</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304</v>
      </c>
      <c r="G56" s="180" t="s">
        <v>304</v>
      </c>
      <c r="H56" s="181" t="s">
        <v>304</v>
      </c>
      <c r="I56" s="179" t="s">
        <v>305</v>
      </c>
      <c r="J56" s="180" t="s">
        <v>305</v>
      </c>
      <c r="K56" s="181" t="s">
        <v>305</v>
      </c>
      <c r="L56" s="179" t="s">
        <v>305</v>
      </c>
      <c r="M56" s="180" t="s">
        <v>305</v>
      </c>
      <c r="N56" s="181" t="s">
        <v>305</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237</v>
      </c>
      <c r="C57" s="105">
        <v>0</v>
      </c>
      <c r="D57" s="177">
        <v>0</v>
      </c>
      <c r="E57" s="178">
        <v>0</v>
      </c>
      <c r="F57" s="179" t="s">
        <v>304</v>
      </c>
      <c r="G57" s="180" t="s">
        <v>304</v>
      </c>
      <c r="H57" s="181" t="s">
        <v>304</v>
      </c>
      <c r="I57" s="179" t="s">
        <v>305</v>
      </c>
      <c r="J57" s="180" t="s">
        <v>305</v>
      </c>
      <c r="K57" s="181" t="s">
        <v>305</v>
      </c>
      <c r="L57" s="179" t="s">
        <v>305</v>
      </c>
      <c r="M57" s="180" t="s">
        <v>305</v>
      </c>
      <c r="N57" s="181" t="s">
        <v>305</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69</v>
      </c>
      <c r="C58" s="105">
        <v>0</v>
      </c>
      <c r="D58" s="177">
        <v>0</v>
      </c>
      <c r="E58" s="178">
        <v>0</v>
      </c>
      <c r="F58" s="179" t="s">
        <v>304</v>
      </c>
      <c r="G58" s="180" t="s">
        <v>304</v>
      </c>
      <c r="H58" s="181" t="s">
        <v>304</v>
      </c>
      <c r="I58" s="179" t="s">
        <v>305</v>
      </c>
      <c r="J58" s="180" t="s">
        <v>305</v>
      </c>
      <c r="K58" s="181" t="s">
        <v>305</v>
      </c>
      <c r="L58" s="179" t="s">
        <v>305</v>
      </c>
      <c r="M58" s="180" t="s">
        <v>305</v>
      </c>
      <c r="N58" s="181" t="s">
        <v>305</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56</v>
      </c>
      <c r="C59" s="105">
        <v>498.058964</v>
      </c>
      <c r="D59" s="177">
        <v>342.34599700000001</v>
      </c>
      <c r="E59" s="178">
        <v>338.44047500000005</v>
      </c>
      <c r="F59" s="179">
        <v>6.1336615156272947</v>
      </c>
      <c r="G59" s="180">
        <v>10.475414438685549</v>
      </c>
      <c r="H59" s="181">
        <v>9.5335048208994486</v>
      </c>
      <c r="I59" s="179">
        <v>143.39218987725752</v>
      </c>
      <c r="J59" s="180">
        <v>107.48734557609774</v>
      </c>
      <c r="K59" s="181">
        <v>107.82892697618014</v>
      </c>
      <c r="L59" s="179">
        <v>8.7951915669165626</v>
      </c>
      <c r="M59" s="180">
        <v>11.259744918238376</v>
      </c>
      <c r="N59" s="181">
        <v>10.279875951598282</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7.399999999999999">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276"/>
      <c r="D61" s="337"/>
      <c r="E61" s="276"/>
      <c r="F61" s="338"/>
      <c r="G61" s="338"/>
      <c r="H61" s="338"/>
      <c r="I61" s="338"/>
      <c r="J61" s="338"/>
      <c r="K61" s="338"/>
      <c r="L61" s="338"/>
      <c r="M61" s="338"/>
      <c r="N61" s="33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ht="15"/>
    <row r="72" spans="2:14" ht="15"/>
    <row r="73" spans="2:14" ht="15"/>
    <row r="74" spans="2:14" ht="15"/>
    <row r="75" spans="2:14" ht="15"/>
    <row r="76" spans="2:14" ht="15"/>
    <row r="77" spans="2:14" ht="15"/>
    <row r="78" spans="2:14" ht="15"/>
    <row r="79" spans="2:14" ht="15"/>
    <row r="80" spans="2:14" ht="15"/>
    <row r="81" ht="15"/>
    <row r="82" ht="15"/>
    <row r="83" ht="15"/>
    <row r="84" ht="15"/>
    <row r="85" ht="15"/>
    <row r="86" ht="15"/>
    <row r="87" ht="14.4" customHeight="1"/>
    <row r="88" ht="14.4" customHeight="1"/>
    <row r="89" ht="14.4" customHeight="1"/>
  </sheetData>
  <mergeCells count="4">
    <mergeCell ref="C5:E5"/>
    <mergeCell ref="F5:H5"/>
    <mergeCell ref="I5:K5"/>
    <mergeCell ref="L5:N5"/>
  </mergeCells>
  <conditionalFormatting sqref="I61:K61">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66"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31"/>
    </row>
    <row r="5" spans="1:102" s="95" customFormat="1" ht="20.100000000000001" customHeight="1">
      <c r="A5" s="93"/>
      <c r="B5" s="233"/>
      <c r="C5" s="691" t="s">
        <v>211</v>
      </c>
      <c r="D5" s="692"/>
      <c r="E5" s="693"/>
      <c r="F5" s="691" t="s">
        <v>197</v>
      </c>
      <c r="G5" s="692"/>
      <c r="H5" s="693"/>
      <c r="I5" s="691" t="s">
        <v>198</v>
      </c>
      <c r="J5" s="692"/>
      <c r="K5" s="693"/>
      <c r="L5" s="691" t="s">
        <v>199</v>
      </c>
      <c r="M5" s="692"/>
      <c r="N5" s="6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303</v>
      </c>
      <c r="C7" s="340">
        <v>5251.9801676300003</v>
      </c>
      <c r="D7" s="171">
        <v>4156.7497592400005</v>
      </c>
      <c r="E7" s="172">
        <v>4186.5203823399997</v>
      </c>
      <c r="F7" s="255">
        <v>4.3922175401910462</v>
      </c>
      <c r="G7" s="302">
        <v>4.1388927887122939</v>
      </c>
      <c r="H7" s="303">
        <v>4.5766839755096473</v>
      </c>
      <c r="I7" s="715">
        <v>214.32495793315499</v>
      </c>
      <c r="J7" s="302">
        <v>245.46816706217896</v>
      </c>
      <c r="K7" s="303">
        <v>219.59907881051879</v>
      </c>
      <c r="L7" s="255">
        <v>9.4136183953471146</v>
      </c>
      <c r="M7" s="302">
        <v>10.159664265120769</v>
      </c>
      <c r="N7" s="303">
        <v>10.050355850287815</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11.497157580000001</v>
      </c>
      <c r="D8" s="177">
        <v>22.006469050000003</v>
      </c>
      <c r="E8" s="178">
        <v>32.055432750000001</v>
      </c>
      <c r="F8" s="179">
        <v>99.557530984106066</v>
      </c>
      <c r="G8" s="180">
        <v>0.75818446667163075</v>
      </c>
      <c r="H8" s="181">
        <v>0.6141464117342168</v>
      </c>
      <c r="I8" s="179">
        <v>100.00001616244747</v>
      </c>
      <c r="J8" s="180">
        <v>1792.5832439664382</v>
      </c>
      <c r="K8" s="181">
        <v>2108.5745783365028</v>
      </c>
      <c r="L8" s="179">
        <v>99.557547075039722</v>
      </c>
      <c r="M8" s="180">
        <v>13.591087707911958</v>
      </c>
      <c r="N8" s="181">
        <v>12.949735111593524</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0</v>
      </c>
      <c r="D9" s="177">
        <v>0</v>
      </c>
      <c r="E9" s="178">
        <v>0</v>
      </c>
      <c r="F9" s="179" t="s">
        <v>304</v>
      </c>
      <c r="G9" s="180" t="s">
        <v>304</v>
      </c>
      <c r="H9" s="181" t="s">
        <v>304</v>
      </c>
      <c r="I9" s="179" t="s">
        <v>305</v>
      </c>
      <c r="J9" s="180" t="s">
        <v>305</v>
      </c>
      <c r="K9" s="181" t="s">
        <v>305</v>
      </c>
      <c r="L9" s="179" t="s">
        <v>305</v>
      </c>
      <c r="M9" s="180" t="s">
        <v>305</v>
      </c>
      <c r="N9" s="181" t="s">
        <v>305</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57.200010570000003</v>
      </c>
      <c r="D10" s="177">
        <v>55.075033109999993</v>
      </c>
      <c r="E10" s="178">
        <v>51.902922819999993</v>
      </c>
      <c r="F10" s="179">
        <v>7.6716065718727009</v>
      </c>
      <c r="G10" s="180">
        <v>8.1466806765937871</v>
      </c>
      <c r="H10" s="181">
        <v>8.5586308412833247</v>
      </c>
      <c r="I10" s="179">
        <v>295.34662499310048</v>
      </c>
      <c r="J10" s="180">
        <v>241.33972298948495</v>
      </c>
      <c r="K10" s="181">
        <v>233.83395582505452</v>
      </c>
      <c r="L10" s="179">
        <v>22.657831092774916</v>
      </c>
      <c r="M10" s="180">
        <v>19.661176577729343</v>
      </c>
      <c r="N10" s="181">
        <v>20.012985060635941</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0.18682193999999999</v>
      </c>
      <c r="D11" s="177">
        <v>0.18931033</v>
      </c>
      <c r="E11" s="178">
        <v>0.18931153000000001</v>
      </c>
      <c r="F11" s="179">
        <v>100</v>
      </c>
      <c r="G11" s="180">
        <v>100</v>
      </c>
      <c r="H11" s="181">
        <v>100</v>
      </c>
      <c r="I11" s="179">
        <v>100</v>
      </c>
      <c r="J11" s="180">
        <v>100</v>
      </c>
      <c r="K11" s="181">
        <v>99.999366124186935</v>
      </c>
      <c r="L11" s="179">
        <v>100</v>
      </c>
      <c r="M11" s="180">
        <v>100</v>
      </c>
      <c r="N11" s="181">
        <v>99.999366124186935</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1155.3577769999999</v>
      </c>
      <c r="D12" s="177">
        <v>1169.8935319999998</v>
      </c>
      <c r="E12" s="178">
        <v>1160.270051</v>
      </c>
      <c r="F12" s="179">
        <v>9.4890684238671117</v>
      </c>
      <c r="G12" s="180">
        <v>4.953178850466541</v>
      </c>
      <c r="H12" s="181">
        <v>5.9426882509440908</v>
      </c>
      <c r="I12" s="179">
        <v>180.36859170380657</v>
      </c>
      <c r="J12" s="180">
        <v>302.40975020604634</v>
      </c>
      <c r="K12" s="181">
        <v>233.50662392805395</v>
      </c>
      <c r="L12" s="179">
        <v>17.115299081939707</v>
      </c>
      <c r="M12" s="180">
        <v>14.978895788954583</v>
      </c>
      <c r="N12" s="181">
        <v>13.876570705348664</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8.3493880000000011</v>
      </c>
      <c r="D13" s="177">
        <v>7.6987480000000001</v>
      </c>
      <c r="E13" s="178">
        <v>7.016527</v>
      </c>
      <c r="F13" s="179">
        <v>50.516576783831333</v>
      </c>
      <c r="G13" s="180">
        <v>54.982121768370654</v>
      </c>
      <c r="H13" s="181">
        <v>60.33929606484805</v>
      </c>
      <c r="I13" s="179">
        <v>103.13647436771321</v>
      </c>
      <c r="J13" s="180">
        <v>101.17148030858021</v>
      </c>
      <c r="K13" s="181">
        <v>101.21866735258777</v>
      </c>
      <c r="L13" s="179">
        <v>52.101016266102377</v>
      </c>
      <c r="M13" s="180">
        <v>55.626226498126705</v>
      </c>
      <c r="N13" s="181">
        <v>61.074631366771627</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1979.1708309999999</v>
      </c>
      <c r="D14" s="177">
        <v>10.649414</v>
      </c>
      <c r="E14" s="178">
        <v>9.639678</v>
      </c>
      <c r="F14" s="179">
        <v>2.38280876321181</v>
      </c>
      <c r="G14" s="180">
        <v>9.3578388444659968</v>
      </c>
      <c r="H14" s="181">
        <v>1.7074740463322529</v>
      </c>
      <c r="I14" s="179">
        <v>269.82984638460306</v>
      </c>
      <c r="J14" s="180">
        <v>81.112532675065609</v>
      </c>
      <c r="K14" s="181">
        <v>125.16176068531853</v>
      </c>
      <c r="L14" s="179">
        <v>6.4295292254132859</v>
      </c>
      <c r="M14" s="180">
        <v>7.5903800903974625</v>
      </c>
      <c r="N14" s="181">
        <v>2.1371045796342991</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230</v>
      </c>
      <c r="C15" s="105">
        <v>0</v>
      </c>
      <c r="D15" s="177">
        <v>0</v>
      </c>
      <c r="E15" s="178">
        <v>0</v>
      </c>
      <c r="F15" s="179" t="s">
        <v>304</v>
      </c>
      <c r="G15" s="180" t="s">
        <v>304</v>
      </c>
      <c r="H15" s="181" t="s">
        <v>304</v>
      </c>
      <c r="I15" s="179" t="s">
        <v>305</v>
      </c>
      <c r="J15" s="180" t="s">
        <v>305</v>
      </c>
      <c r="K15" s="181" t="s">
        <v>305</v>
      </c>
      <c r="L15" s="179" t="s">
        <v>305</v>
      </c>
      <c r="M15" s="180" t="s">
        <v>305</v>
      </c>
      <c r="N15" s="181" t="s">
        <v>305</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0</v>
      </c>
      <c r="D16" s="177">
        <v>0</v>
      </c>
      <c r="E16" s="178">
        <v>0</v>
      </c>
      <c r="F16" s="179" t="s">
        <v>304</v>
      </c>
      <c r="G16" s="180" t="s">
        <v>304</v>
      </c>
      <c r="H16" s="181" t="s">
        <v>304</v>
      </c>
      <c r="I16" s="179" t="s">
        <v>305</v>
      </c>
      <c r="J16" s="180" t="s">
        <v>305</v>
      </c>
      <c r="K16" s="181" t="s">
        <v>305</v>
      </c>
      <c r="L16" s="179" t="s">
        <v>305</v>
      </c>
      <c r="M16" s="180" t="s">
        <v>305</v>
      </c>
      <c r="N16" s="181" t="s">
        <v>305</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1586.3300562300001</v>
      </c>
      <c r="D17" s="177">
        <v>2347.8134517500002</v>
      </c>
      <c r="E17" s="178">
        <v>2382.8931132399998</v>
      </c>
      <c r="F17" s="179">
        <v>3.0458667797563628</v>
      </c>
      <c r="G17" s="180">
        <v>4.083784421566107</v>
      </c>
      <c r="H17" s="181">
        <v>4.4343346960421384</v>
      </c>
      <c r="I17" s="179">
        <v>221.76355363268561</v>
      </c>
      <c r="J17" s="180">
        <v>207.52782712863001</v>
      </c>
      <c r="K17" s="181">
        <v>198.02027338223166</v>
      </c>
      <c r="L17" s="179">
        <v>6.7546224097051564</v>
      </c>
      <c r="M17" s="180">
        <v>8.4749890746936334</v>
      </c>
      <c r="N17" s="181">
        <v>8.7808816877857954</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32</v>
      </c>
      <c r="C18" s="105">
        <v>0</v>
      </c>
      <c r="D18" s="177">
        <v>0</v>
      </c>
      <c r="E18" s="178">
        <v>0</v>
      </c>
      <c r="F18" s="179" t="s">
        <v>304</v>
      </c>
      <c r="G18" s="180" t="s">
        <v>304</v>
      </c>
      <c r="H18" s="181" t="s">
        <v>304</v>
      </c>
      <c r="I18" s="179" t="s">
        <v>305</v>
      </c>
      <c r="J18" s="180" t="s">
        <v>305</v>
      </c>
      <c r="K18" s="181" t="s">
        <v>305</v>
      </c>
      <c r="L18" s="179" t="s">
        <v>305</v>
      </c>
      <c r="M18" s="180" t="s">
        <v>305</v>
      </c>
      <c r="N18" s="181" t="s">
        <v>305</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66</v>
      </c>
      <c r="C19" s="105">
        <v>0</v>
      </c>
      <c r="D19" s="177">
        <v>0</v>
      </c>
      <c r="E19" s="178">
        <v>0</v>
      </c>
      <c r="F19" s="179" t="s">
        <v>304</v>
      </c>
      <c r="G19" s="180" t="s">
        <v>304</v>
      </c>
      <c r="H19" s="181" t="s">
        <v>304</v>
      </c>
      <c r="I19" s="179" t="s">
        <v>305</v>
      </c>
      <c r="J19" s="180" t="s">
        <v>305</v>
      </c>
      <c r="K19" s="181" t="s">
        <v>305</v>
      </c>
      <c r="L19" s="179" t="s">
        <v>305</v>
      </c>
      <c r="M19" s="180" t="s">
        <v>305</v>
      </c>
      <c r="N19" s="181" t="s">
        <v>305</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3.001231E-2</v>
      </c>
      <c r="D20" s="177">
        <v>0</v>
      </c>
      <c r="E20" s="178">
        <v>0</v>
      </c>
      <c r="F20" s="179">
        <v>0</v>
      </c>
      <c r="G20" s="180" t="s">
        <v>304</v>
      </c>
      <c r="H20" s="181" t="s">
        <v>304</v>
      </c>
      <c r="I20" s="179" t="s">
        <v>305</v>
      </c>
      <c r="J20" s="180" t="s">
        <v>305</v>
      </c>
      <c r="K20" s="181" t="s">
        <v>305</v>
      </c>
      <c r="L20" s="179">
        <v>2.7519374549976323</v>
      </c>
      <c r="M20" s="180" t="s">
        <v>305</v>
      </c>
      <c r="N20" s="181" t="s">
        <v>305</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304</v>
      </c>
      <c r="G21" s="180" t="s">
        <v>304</v>
      </c>
      <c r="H21" s="181" t="s">
        <v>304</v>
      </c>
      <c r="I21" s="179" t="s">
        <v>305</v>
      </c>
      <c r="J21" s="180" t="s">
        <v>305</v>
      </c>
      <c r="K21" s="181" t="s">
        <v>305</v>
      </c>
      <c r="L21" s="179" t="s">
        <v>305</v>
      </c>
      <c r="M21" s="180" t="s">
        <v>305</v>
      </c>
      <c r="N21" s="181" t="s">
        <v>305</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41</v>
      </c>
      <c r="C22" s="105">
        <v>0</v>
      </c>
      <c r="D22" s="177">
        <v>0</v>
      </c>
      <c r="E22" s="178">
        <v>0</v>
      </c>
      <c r="F22" s="179" t="s">
        <v>304</v>
      </c>
      <c r="G22" s="180" t="s">
        <v>304</v>
      </c>
      <c r="H22" s="181" t="s">
        <v>304</v>
      </c>
      <c r="I22" s="179" t="s">
        <v>305</v>
      </c>
      <c r="J22" s="180" t="s">
        <v>305</v>
      </c>
      <c r="K22" s="181" t="s">
        <v>305</v>
      </c>
      <c r="L22" s="179" t="s">
        <v>305</v>
      </c>
      <c r="M22" s="180" t="s">
        <v>305</v>
      </c>
      <c r="N22" s="181" t="s">
        <v>305</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62</v>
      </c>
      <c r="C23" s="105">
        <v>3.61653</v>
      </c>
      <c r="D23" s="177">
        <v>0</v>
      </c>
      <c r="E23" s="178">
        <v>0</v>
      </c>
      <c r="F23" s="179">
        <v>0</v>
      </c>
      <c r="G23" s="180" t="s">
        <v>304</v>
      </c>
      <c r="H23" s="181" t="s">
        <v>304</v>
      </c>
      <c r="I23" s="179" t="s">
        <v>305</v>
      </c>
      <c r="J23" s="180" t="s">
        <v>305</v>
      </c>
      <c r="K23" s="181" t="s">
        <v>305</v>
      </c>
      <c r="L23" s="179">
        <v>0</v>
      </c>
      <c r="M23" s="180" t="s">
        <v>305</v>
      </c>
      <c r="N23" s="181" t="s">
        <v>305</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229</v>
      </c>
      <c r="C24" s="105">
        <v>0</v>
      </c>
      <c r="D24" s="177">
        <v>0</v>
      </c>
      <c r="E24" s="178">
        <v>0</v>
      </c>
      <c r="F24" s="179" t="s">
        <v>304</v>
      </c>
      <c r="G24" s="180" t="s">
        <v>304</v>
      </c>
      <c r="H24" s="181" t="s">
        <v>304</v>
      </c>
      <c r="I24" s="179" t="s">
        <v>305</v>
      </c>
      <c r="J24" s="180" t="s">
        <v>305</v>
      </c>
      <c r="K24" s="181" t="s">
        <v>305</v>
      </c>
      <c r="L24" s="179" t="s">
        <v>305</v>
      </c>
      <c r="M24" s="180" t="s">
        <v>305</v>
      </c>
      <c r="N24" s="181" t="s">
        <v>305</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68</v>
      </c>
      <c r="C25" s="105">
        <v>0</v>
      </c>
      <c r="D25" s="177">
        <v>0</v>
      </c>
      <c r="E25" s="178">
        <v>0</v>
      </c>
      <c r="F25" s="179" t="s">
        <v>304</v>
      </c>
      <c r="G25" s="180" t="s">
        <v>304</v>
      </c>
      <c r="H25" s="181" t="s">
        <v>304</v>
      </c>
      <c r="I25" s="179" t="s">
        <v>305</v>
      </c>
      <c r="J25" s="180" t="s">
        <v>305</v>
      </c>
      <c r="K25" s="181" t="s">
        <v>305</v>
      </c>
      <c r="L25" s="179" t="s">
        <v>305</v>
      </c>
      <c r="M25" s="180" t="s">
        <v>305</v>
      </c>
      <c r="N25" s="181" t="s">
        <v>305</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35</v>
      </c>
      <c r="C26" s="105">
        <v>0</v>
      </c>
      <c r="D26" s="177">
        <v>0</v>
      </c>
      <c r="E26" s="178">
        <v>0</v>
      </c>
      <c r="F26" s="179" t="s">
        <v>304</v>
      </c>
      <c r="G26" s="180" t="s">
        <v>304</v>
      </c>
      <c r="H26" s="181" t="s">
        <v>304</v>
      </c>
      <c r="I26" s="179" t="s">
        <v>305</v>
      </c>
      <c r="J26" s="180" t="s">
        <v>305</v>
      </c>
      <c r="K26" s="181" t="s">
        <v>305</v>
      </c>
      <c r="L26" s="179" t="s">
        <v>305</v>
      </c>
      <c r="M26" s="180" t="s">
        <v>305</v>
      </c>
      <c r="N26" s="181" t="s">
        <v>305</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47</v>
      </c>
      <c r="C27" s="105">
        <v>0</v>
      </c>
      <c r="D27" s="177">
        <v>0</v>
      </c>
      <c r="E27" s="178">
        <v>0</v>
      </c>
      <c r="F27" s="179" t="s">
        <v>304</v>
      </c>
      <c r="G27" s="180" t="s">
        <v>304</v>
      </c>
      <c r="H27" s="181" t="s">
        <v>304</v>
      </c>
      <c r="I27" s="179" t="s">
        <v>305</v>
      </c>
      <c r="J27" s="180" t="s">
        <v>305</v>
      </c>
      <c r="K27" s="181" t="s">
        <v>305</v>
      </c>
      <c r="L27" s="179" t="s">
        <v>305</v>
      </c>
      <c r="M27" s="180" t="s">
        <v>305</v>
      </c>
      <c r="N27" s="181" t="s">
        <v>305</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37</v>
      </c>
      <c r="C28" s="105">
        <v>0</v>
      </c>
      <c r="D28" s="177">
        <v>0</v>
      </c>
      <c r="E28" s="178">
        <v>0</v>
      </c>
      <c r="F28" s="179" t="s">
        <v>304</v>
      </c>
      <c r="G28" s="180" t="s">
        <v>304</v>
      </c>
      <c r="H28" s="181" t="s">
        <v>304</v>
      </c>
      <c r="I28" s="179" t="s">
        <v>305</v>
      </c>
      <c r="J28" s="180" t="s">
        <v>305</v>
      </c>
      <c r="K28" s="181" t="s">
        <v>305</v>
      </c>
      <c r="L28" s="179" t="s">
        <v>305</v>
      </c>
      <c r="M28" s="180" t="s">
        <v>305</v>
      </c>
      <c r="N28" s="181" t="s">
        <v>305</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70</v>
      </c>
      <c r="C29" s="105">
        <v>0</v>
      </c>
      <c r="D29" s="177">
        <v>0</v>
      </c>
      <c r="E29" s="178">
        <v>0</v>
      </c>
      <c r="F29" s="179" t="s">
        <v>304</v>
      </c>
      <c r="G29" s="180" t="s">
        <v>304</v>
      </c>
      <c r="H29" s="181" t="s">
        <v>304</v>
      </c>
      <c r="I29" s="179" t="s">
        <v>305</v>
      </c>
      <c r="J29" s="180" t="s">
        <v>305</v>
      </c>
      <c r="K29" s="181" t="s">
        <v>305</v>
      </c>
      <c r="L29" s="179" t="s">
        <v>305</v>
      </c>
      <c r="M29" s="180" t="s">
        <v>305</v>
      </c>
      <c r="N29" s="181" t="s">
        <v>305</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74</v>
      </c>
      <c r="C30" s="105">
        <v>127.184804</v>
      </c>
      <c r="D30" s="177">
        <v>134.81135900000001</v>
      </c>
      <c r="E30" s="178">
        <v>139.04952700000001</v>
      </c>
      <c r="F30" s="179">
        <v>0</v>
      </c>
      <c r="G30" s="180">
        <v>9.06600162676203E-3</v>
      </c>
      <c r="H30" s="181">
        <v>0.10055122301854359</v>
      </c>
      <c r="I30" s="179" t="s">
        <v>305</v>
      </c>
      <c r="J30" s="180">
        <v>26137.669775814105</v>
      </c>
      <c r="K30" s="181">
        <v>3456.2489271614127</v>
      </c>
      <c r="L30" s="179">
        <v>2.249531319795091</v>
      </c>
      <c r="M30" s="180">
        <v>2.369641567072994</v>
      </c>
      <c r="N30" s="181">
        <v>3.4753005668260917</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31</v>
      </c>
      <c r="C31" s="105">
        <v>323.05677900000001</v>
      </c>
      <c r="D31" s="177">
        <v>408.12307699999997</v>
      </c>
      <c r="E31" s="178">
        <v>403.014454</v>
      </c>
      <c r="F31" s="179">
        <v>1.6496341653923319</v>
      </c>
      <c r="G31" s="180">
        <v>1.8726784714504154</v>
      </c>
      <c r="H31" s="181">
        <v>1.7694804564007027</v>
      </c>
      <c r="I31" s="179">
        <v>571.3879332101767</v>
      </c>
      <c r="J31" s="180">
        <v>332.30546840418992</v>
      </c>
      <c r="K31" s="181">
        <v>365.06008333447852</v>
      </c>
      <c r="L31" s="179">
        <v>9.4258105631641929</v>
      </c>
      <c r="M31" s="180">
        <v>6.2230129662577269</v>
      </c>
      <c r="N31" s="181">
        <v>6.4596668287237158</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46</v>
      </c>
      <c r="C32" s="105">
        <v>0</v>
      </c>
      <c r="D32" s="177">
        <v>0</v>
      </c>
      <c r="E32" s="178">
        <v>0</v>
      </c>
      <c r="F32" s="179" t="s">
        <v>304</v>
      </c>
      <c r="G32" s="180" t="s">
        <v>304</v>
      </c>
      <c r="H32" s="181" t="s">
        <v>304</v>
      </c>
      <c r="I32" s="179" t="s">
        <v>305</v>
      </c>
      <c r="J32" s="180" t="s">
        <v>305</v>
      </c>
      <c r="K32" s="181" t="s">
        <v>305</v>
      </c>
      <c r="L32" s="179" t="s">
        <v>305</v>
      </c>
      <c r="M32" s="180" t="s">
        <v>305</v>
      </c>
      <c r="N32" s="181" t="s">
        <v>305</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51</v>
      </c>
      <c r="C33" s="105">
        <v>0</v>
      </c>
      <c r="D33" s="177">
        <v>0</v>
      </c>
      <c r="E33" s="178">
        <v>0</v>
      </c>
      <c r="F33" s="179" t="s">
        <v>304</v>
      </c>
      <c r="G33" s="180" t="s">
        <v>304</v>
      </c>
      <c r="H33" s="181" t="s">
        <v>304</v>
      </c>
      <c r="I33" s="179" t="s">
        <v>305</v>
      </c>
      <c r="J33" s="180" t="s">
        <v>305</v>
      </c>
      <c r="K33" s="181" t="s">
        <v>305</v>
      </c>
      <c r="L33" s="179" t="s">
        <v>305</v>
      </c>
      <c r="M33" s="180" t="s">
        <v>305</v>
      </c>
      <c r="N33" s="181" t="s">
        <v>305</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52</v>
      </c>
      <c r="C34" s="105">
        <v>0</v>
      </c>
      <c r="D34" s="177">
        <v>0.48936499999999999</v>
      </c>
      <c r="E34" s="178">
        <v>0.48936499999999999</v>
      </c>
      <c r="F34" s="179" t="s">
        <v>304</v>
      </c>
      <c r="G34" s="180">
        <v>100</v>
      </c>
      <c r="H34" s="181">
        <v>100</v>
      </c>
      <c r="I34" s="179" t="s">
        <v>305</v>
      </c>
      <c r="J34" s="180">
        <v>83.000010217322455</v>
      </c>
      <c r="K34" s="181">
        <v>87.999959130710209</v>
      </c>
      <c r="L34" s="179" t="s">
        <v>305</v>
      </c>
      <c r="M34" s="180">
        <v>83.000010217322455</v>
      </c>
      <c r="N34" s="181">
        <v>87.999959130710209</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49</v>
      </c>
      <c r="C35" s="105">
        <v>0</v>
      </c>
      <c r="D35" s="177">
        <v>0</v>
      </c>
      <c r="E35" s="178">
        <v>0</v>
      </c>
      <c r="F35" s="179" t="s">
        <v>304</v>
      </c>
      <c r="G35" s="180" t="s">
        <v>304</v>
      </c>
      <c r="H35" s="181" t="s">
        <v>304</v>
      </c>
      <c r="I35" s="179" t="s">
        <v>305</v>
      </c>
      <c r="J35" s="180" t="s">
        <v>305</v>
      </c>
      <c r="K35" s="181" t="s">
        <v>305</v>
      </c>
      <c r="L35" s="179" t="s">
        <v>305</v>
      </c>
      <c r="M35" s="180" t="s">
        <v>305</v>
      </c>
      <c r="N35" s="181" t="s">
        <v>305</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40</v>
      </c>
      <c r="C36" s="105">
        <v>0</v>
      </c>
      <c r="D36" s="177">
        <v>0</v>
      </c>
      <c r="E36" s="178">
        <v>0</v>
      </c>
      <c r="F36" s="179" t="s">
        <v>304</v>
      </c>
      <c r="G36" s="180" t="s">
        <v>304</v>
      </c>
      <c r="H36" s="181" t="s">
        <v>304</v>
      </c>
      <c r="I36" s="179" t="s">
        <v>305</v>
      </c>
      <c r="J36" s="180" t="s">
        <v>305</v>
      </c>
      <c r="K36" s="181" t="s">
        <v>305</v>
      </c>
      <c r="L36" s="179" t="s">
        <v>305</v>
      </c>
      <c r="M36" s="180" t="s">
        <v>305</v>
      </c>
      <c r="N36" s="181" t="s">
        <v>305</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67</v>
      </c>
      <c r="C37" s="105">
        <v>0</v>
      </c>
      <c r="D37" s="177">
        <v>0</v>
      </c>
      <c r="E37" s="178">
        <v>0</v>
      </c>
      <c r="F37" s="179" t="s">
        <v>304</v>
      </c>
      <c r="G37" s="180" t="s">
        <v>304</v>
      </c>
      <c r="H37" s="181" t="s">
        <v>304</v>
      </c>
      <c r="I37" s="179" t="s">
        <v>305</v>
      </c>
      <c r="J37" s="180" t="s">
        <v>305</v>
      </c>
      <c r="K37" s="181" t="s">
        <v>305</v>
      </c>
      <c r="L37" s="179" t="s">
        <v>305</v>
      </c>
      <c r="M37" s="180" t="s">
        <v>305</v>
      </c>
      <c r="N37" s="181" t="s">
        <v>305</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53</v>
      </c>
      <c r="C38" s="105">
        <v>0</v>
      </c>
      <c r="D38" s="177">
        <v>0</v>
      </c>
      <c r="E38" s="178">
        <v>0</v>
      </c>
      <c r="F38" s="179" t="s">
        <v>304</v>
      </c>
      <c r="G38" s="180" t="s">
        <v>304</v>
      </c>
      <c r="H38" s="181" t="s">
        <v>304</v>
      </c>
      <c r="I38" s="179" t="s">
        <v>305</v>
      </c>
      <c r="J38" s="180" t="s">
        <v>305</v>
      </c>
      <c r="K38" s="181" t="s">
        <v>305</v>
      </c>
      <c r="L38" s="179" t="s">
        <v>305</v>
      </c>
      <c r="M38" s="180" t="s">
        <v>305</v>
      </c>
      <c r="N38" s="181" t="s">
        <v>305</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61</v>
      </c>
      <c r="C39" s="105">
        <v>0</v>
      </c>
      <c r="D39" s="177">
        <v>0</v>
      </c>
      <c r="E39" s="178">
        <v>0</v>
      </c>
      <c r="F39" s="179" t="s">
        <v>304</v>
      </c>
      <c r="G39" s="180" t="s">
        <v>304</v>
      </c>
      <c r="H39" s="181" t="s">
        <v>304</v>
      </c>
      <c r="I39" s="179" t="s">
        <v>305</v>
      </c>
      <c r="J39" s="180" t="s">
        <v>305</v>
      </c>
      <c r="K39" s="181" t="s">
        <v>305</v>
      </c>
      <c r="L39" s="179" t="s">
        <v>305</v>
      </c>
      <c r="M39" s="180" t="s">
        <v>305</v>
      </c>
      <c r="N39" s="181" t="s">
        <v>305</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33</v>
      </c>
      <c r="C40" s="105">
        <v>0</v>
      </c>
      <c r="D40" s="177">
        <v>0</v>
      </c>
      <c r="E40" s="178">
        <v>0</v>
      </c>
      <c r="F40" s="179" t="s">
        <v>304</v>
      </c>
      <c r="G40" s="180" t="s">
        <v>304</v>
      </c>
      <c r="H40" s="181" t="s">
        <v>304</v>
      </c>
      <c r="I40" s="179" t="s">
        <v>305</v>
      </c>
      <c r="J40" s="180" t="s">
        <v>305</v>
      </c>
      <c r="K40" s="181" t="s">
        <v>305</v>
      </c>
      <c r="L40" s="179" t="s">
        <v>305</v>
      </c>
      <c r="M40" s="180" t="s">
        <v>305</v>
      </c>
      <c r="N40" s="181" t="s">
        <v>305</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43</v>
      </c>
      <c r="C41" s="105">
        <v>0</v>
      </c>
      <c r="D41" s="177">
        <v>0</v>
      </c>
      <c r="E41" s="178">
        <v>0</v>
      </c>
      <c r="F41" s="179" t="s">
        <v>304</v>
      </c>
      <c r="G41" s="180" t="s">
        <v>304</v>
      </c>
      <c r="H41" s="181" t="s">
        <v>304</v>
      </c>
      <c r="I41" s="179" t="s">
        <v>305</v>
      </c>
      <c r="J41" s="180" t="s">
        <v>305</v>
      </c>
      <c r="K41" s="181" t="s">
        <v>305</v>
      </c>
      <c r="L41" s="179" t="s">
        <v>305</v>
      </c>
      <c r="M41" s="180" t="s">
        <v>305</v>
      </c>
      <c r="N41" s="181" t="s">
        <v>305</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50</v>
      </c>
      <c r="C42" s="105">
        <v>0</v>
      </c>
      <c r="D42" s="177">
        <v>0</v>
      </c>
      <c r="E42" s="178">
        <v>0</v>
      </c>
      <c r="F42" s="179" t="s">
        <v>304</v>
      </c>
      <c r="G42" s="180" t="s">
        <v>304</v>
      </c>
      <c r="H42" s="181" t="s">
        <v>304</v>
      </c>
      <c r="I42" s="179" t="s">
        <v>305</v>
      </c>
      <c r="J42" s="180" t="s">
        <v>305</v>
      </c>
      <c r="K42" s="181" t="s">
        <v>305</v>
      </c>
      <c r="L42" s="179" t="s">
        <v>305</v>
      </c>
      <c r="M42" s="180" t="s">
        <v>305</v>
      </c>
      <c r="N42" s="181" t="s">
        <v>305</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304</v>
      </c>
      <c r="G43" s="180" t="s">
        <v>304</v>
      </c>
      <c r="H43" s="181" t="s">
        <v>304</v>
      </c>
      <c r="I43" s="179" t="s">
        <v>305</v>
      </c>
      <c r="J43" s="180" t="s">
        <v>305</v>
      </c>
      <c r="K43" s="181" t="s">
        <v>305</v>
      </c>
      <c r="L43" s="179" t="s">
        <v>305</v>
      </c>
      <c r="M43" s="180" t="s">
        <v>305</v>
      </c>
      <c r="N43" s="181" t="s">
        <v>305</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7">
        <v>0</v>
      </c>
      <c r="E44" s="178">
        <v>0</v>
      </c>
      <c r="F44" s="179" t="s">
        <v>304</v>
      </c>
      <c r="G44" s="180" t="s">
        <v>304</v>
      </c>
      <c r="H44" s="181" t="s">
        <v>304</v>
      </c>
      <c r="I44" s="179" t="s">
        <v>305</v>
      </c>
      <c r="J44" s="180" t="s">
        <v>305</v>
      </c>
      <c r="K44" s="181" t="s">
        <v>305</v>
      </c>
      <c r="L44" s="179" t="s">
        <v>305</v>
      </c>
      <c r="M44" s="180" t="s">
        <v>305</v>
      </c>
      <c r="N44" s="181" t="s">
        <v>305</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304</v>
      </c>
      <c r="G45" s="180" t="s">
        <v>304</v>
      </c>
      <c r="H45" s="181" t="s">
        <v>304</v>
      </c>
      <c r="I45" s="179" t="s">
        <v>305</v>
      </c>
      <c r="J45" s="180" t="s">
        <v>305</v>
      </c>
      <c r="K45" s="181" t="s">
        <v>305</v>
      </c>
      <c r="L45" s="179" t="s">
        <v>305</v>
      </c>
      <c r="M45" s="180" t="s">
        <v>305</v>
      </c>
      <c r="N45" s="181" t="s">
        <v>305</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228</v>
      </c>
      <c r="C46" s="105">
        <v>0</v>
      </c>
      <c r="D46" s="177">
        <v>0</v>
      </c>
      <c r="E46" s="178">
        <v>0</v>
      </c>
      <c r="F46" s="179" t="s">
        <v>304</v>
      </c>
      <c r="G46" s="180" t="s">
        <v>304</v>
      </c>
      <c r="H46" s="181" t="s">
        <v>304</v>
      </c>
      <c r="I46" s="179" t="s">
        <v>305</v>
      </c>
      <c r="J46" s="180" t="s">
        <v>305</v>
      </c>
      <c r="K46" s="181" t="s">
        <v>305</v>
      </c>
      <c r="L46" s="179" t="s">
        <v>305</v>
      </c>
      <c r="M46" s="180" t="s">
        <v>305</v>
      </c>
      <c r="N46" s="181" t="s">
        <v>305</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236</v>
      </c>
      <c r="C47" s="105">
        <v>0</v>
      </c>
      <c r="D47" s="177">
        <v>0</v>
      </c>
      <c r="E47" s="178">
        <v>0</v>
      </c>
      <c r="F47" s="179" t="s">
        <v>304</v>
      </c>
      <c r="G47" s="180" t="s">
        <v>304</v>
      </c>
      <c r="H47" s="181" t="s">
        <v>304</v>
      </c>
      <c r="I47" s="179" t="s">
        <v>305</v>
      </c>
      <c r="J47" s="180" t="s">
        <v>305</v>
      </c>
      <c r="K47" s="181" t="s">
        <v>305</v>
      </c>
      <c r="L47" s="179" t="s">
        <v>305</v>
      </c>
      <c r="M47" s="180" t="s">
        <v>305</v>
      </c>
      <c r="N47" s="181" t="s">
        <v>305</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304</v>
      </c>
      <c r="G48" s="180" t="s">
        <v>304</v>
      </c>
      <c r="H48" s="181" t="s">
        <v>304</v>
      </c>
      <c r="I48" s="179" t="s">
        <v>305</v>
      </c>
      <c r="J48" s="180" t="s">
        <v>305</v>
      </c>
      <c r="K48" s="181" t="s">
        <v>305</v>
      </c>
      <c r="L48" s="179" t="s">
        <v>305</v>
      </c>
      <c r="M48" s="180" t="s">
        <v>305</v>
      </c>
      <c r="N48" s="181" t="s">
        <v>305</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42</v>
      </c>
      <c r="C49" s="105">
        <v>0</v>
      </c>
      <c r="D49" s="177">
        <v>0</v>
      </c>
      <c r="E49" s="178">
        <v>0</v>
      </c>
      <c r="F49" s="179" t="s">
        <v>304</v>
      </c>
      <c r="G49" s="180" t="s">
        <v>304</v>
      </c>
      <c r="H49" s="181" t="s">
        <v>304</v>
      </c>
      <c r="I49" s="179" t="s">
        <v>305</v>
      </c>
      <c r="J49" s="180" t="s">
        <v>305</v>
      </c>
      <c r="K49" s="181" t="s">
        <v>305</v>
      </c>
      <c r="L49" s="179" t="s">
        <v>305</v>
      </c>
      <c r="M49" s="180" t="s">
        <v>305</v>
      </c>
      <c r="N49" s="181" t="s">
        <v>305</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73</v>
      </c>
      <c r="C50" s="105">
        <v>0</v>
      </c>
      <c r="D50" s="177">
        <v>0</v>
      </c>
      <c r="E50" s="178">
        <v>0</v>
      </c>
      <c r="F50" s="179" t="s">
        <v>304</v>
      </c>
      <c r="G50" s="180" t="s">
        <v>304</v>
      </c>
      <c r="H50" s="181" t="s">
        <v>304</v>
      </c>
      <c r="I50" s="179" t="s">
        <v>305</v>
      </c>
      <c r="J50" s="180" t="s">
        <v>305</v>
      </c>
      <c r="K50" s="181" t="s">
        <v>305</v>
      </c>
      <c r="L50" s="179" t="s">
        <v>305</v>
      </c>
      <c r="M50" s="180" t="s">
        <v>305</v>
      </c>
      <c r="N50" s="181" t="s">
        <v>305</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234</v>
      </c>
      <c r="C51" s="105">
        <v>0</v>
      </c>
      <c r="D51" s="177">
        <v>0</v>
      </c>
      <c r="E51" s="178">
        <v>0</v>
      </c>
      <c r="F51" s="179" t="s">
        <v>304</v>
      </c>
      <c r="G51" s="180" t="s">
        <v>304</v>
      </c>
      <c r="H51" s="181" t="s">
        <v>304</v>
      </c>
      <c r="I51" s="179" t="s">
        <v>305</v>
      </c>
      <c r="J51" s="180" t="s">
        <v>305</v>
      </c>
      <c r="K51" s="181" t="s">
        <v>305</v>
      </c>
      <c r="L51" s="179" t="s">
        <v>305</v>
      </c>
      <c r="M51" s="180" t="s">
        <v>305</v>
      </c>
      <c r="N51" s="181" t="s">
        <v>305</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39</v>
      </c>
      <c r="C52" s="105">
        <v>0</v>
      </c>
      <c r="D52" s="177">
        <v>0</v>
      </c>
      <c r="E52" s="178">
        <v>0</v>
      </c>
      <c r="F52" s="179" t="s">
        <v>304</v>
      </c>
      <c r="G52" s="180" t="s">
        <v>304</v>
      </c>
      <c r="H52" s="181" t="s">
        <v>304</v>
      </c>
      <c r="I52" s="179" t="s">
        <v>305</v>
      </c>
      <c r="J52" s="180" t="s">
        <v>305</v>
      </c>
      <c r="K52" s="181" t="s">
        <v>305</v>
      </c>
      <c r="L52" s="179" t="s">
        <v>305</v>
      </c>
      <c r="M52" s="180" t="s">
        <v>305</v>
      </c>
      <c r="N52" s="181" t="s">
        <v>305</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7">
        <v>0</v>
      </c>
      <c r="E53" s="178">
        <v>0</v>
      </c>
      <c r="F53" s="179" t="s">
        <v>304</v>
      </c>
      <c r="G53" s="180" t="s">
        <v>304</v>
      </c>
      <c r="H53" s="181" t="s">
        <v>304</v>
      </c>
      <c r="I53" s="179" t="s">
        <v>305</v>
      </c>
      <c r="J53" s="180" t="s">
        <v>305</v>
      </c>
      <c r="K53" s="181" t="s">
        <v>305</v>
      </c>
      <c r="L53" s="179" t="s">
        <v>305</v>
      </c>
      <c r="M53" s="180" t="s">
        <v>305</v>
      </c>
      <c r="N53" s="181" t="s">
        <v>305</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187</v>
      </c>
      <c r="C54" s="105">
        <v>0</v>
      </c>
      <c r="D54" s="177">
        <v>0</v>
      </c>
      <c r="E54" s="178">
        <v>0</v>
      </c>
      <c r="F54" s="179" t="s">
        <v>304</v>
      </c>
      <c r="G54" s="180" t="s">
        <v>304</v>
      </c>
      <c r="H54" s="181" t="s">
        <v>304</v>
      </c>
      <c r="I54" s="179" t="s">
        <v>305</v>
      </c>
      <c r="J54" s="180" t="s">
        <v>305</v>
      </c>
      <c r="K54" s="181" t="s">
        <v>305</v>
      </c>
      <c r="L54" s="179" t="s">
        <v>305</v>
      </c>
      <c r="M54" s="180" t="s">
        <v>305</v>
      </c>
      <c r="N54" s="181" t="s">
        <v>305</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7">
        <v>0</v>
      </c>
      <c r="E55" s="178">
        <v>0</v>
      </c>
      <c r="F55" s="179" t="s">
        <v>304</v>
      </c>
      <c r="G55" s="180" t="s">
        <v>304</v>
      </c>
      <c r="H55" s="181" t="s">
        <v>304</v>
      </c>
      <c r="I55" s="179" t="s">
        <v>305</v>
      </c>
      <c r="J55" s="180" t="s">
        <v>305</v>
      </c>
      <c r="K55" s="181" t="s">
        <v>305</v>
      </c>
      <c r="L55" s="179" t="s">
        <v>305</v>
      </c>
      <c r="M55" s="180" t="s">
        <v>305</v>
      </c>
      <c r="N55" s="181" t="s">
        <v>305</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304</v>
      </c>
      <c r="G56" s="180" t="s">
        <v>304</v>
      </c>
      <c r="H56" s="181" t="s">
        <v>304</v>
      </c>
      <c r="I56" s="179" t="s">
        <v>305</v>
      </c>
      <c r="J56" s="180" t="s">
        <v>305</v>
      </c>
      <c r="K56" s="181" t="s">
        <v>305</v>
      </c>
      <c r="L56" s="179" t="s">
        <v>305</v>
      </c>
      <c r="M56" s="180" t="s">
        <v>305</v>
      </c>
      <c r="N56" s="181" t="s">
        <v>305</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237</v>
      </c>
      <c r="C57" s="105">
        <v>0</v>
      </c>
      <c r="D57" s="177">
        <v>0</v>
      </c>
      <c r="E57" s="178">
        <v>0</v>
      </c>
      <c r="F57" s="179" t="s">
        <v>304</v>
      </c>
      <c r="G57" s="180" t="s">
        <v>304</v>
      </c>
      <c r="H57" s="181" t="s">
        <v>304</v>
      </c>
      <c r="I57" s="179" t="s">
        <v>305</v>
      </c>
      <c r="J57" s="180" t="s">
        <v>305</v>
      </c>
      <c r="K57" s="181" t="s">
        <v>305</v>
      </c>
      <c r="L57" s="179" t="s">
        <v>305</v>
      </c>
      <c r="M57" s="180" t="s">
        <v>305</v>
      </c>
      <c r="N57" s="181" t="s">
        <v>305</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69</v>
      </c>
      <c r="C58" s="105">
        <v>0</v>
      </c>
      <c r="D58" s="177">
        <v>0</v>
      </c>
      <c r="E58" s="178">
        <v>0</v>
      </c>
      <c r="F58" s="179" t="s">
        <v>304</v>
      </c>
      <c r="G58" s="180" t="s">
        <v>304</v>
      </c>
      <c r="H58" s="181" t="s">
        <v>304</v>
      </c>
      <c r="I58" s="179" t="s">
        <v>305</v>
      </c>
      <c r="J58" s="180" t="s">
        <v>305</v>
      </c>
      <c r="K58" s="181" t="s">
        <v>305</v>
      </c>
      <c r="L58" s="179" t="s">
        <v>305</v>
      </c>
      <c r="M58" s="180" t="s">
        <v>305</v>
      </c>
      <c r="N58" s="181" t="s">
        <v>305</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56</v>
      </c>
      <c r="C59" s="105">
        <v>0</v>
      </c>
      <c r="D59" s="177">
        <v>0</v>
      </c>
      <c r="E59" s="178">
        <v>0</v>
      </c>
      <c r="F59" s="179" t="s">
        <v>304</v>
      </c>
      <c r="G59" s="180" t="s">
        <v>304</v>
      </c>
      <c r="H59" s="181" t="s">
        <v>304</v>
      </c>
      <c r="I59" s="179" t="s">
        <v>305</v>
      </c>
      <c r="J59" s="180" t="s">
        <v>305</v>
      </c>
      <c r="K59" s="181" t="s">
        <v>305</v>
      </c>
      <c r="L59" s="179" t="s">
        <v>305</v>
      </c>
      <c r="M59" s="180" t="s">
        <v>305</v>
      </c>
      <c r="N59" s="181" t="s">
        <v>305</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7.399999999999999">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276"/>
      <c r="D61" s="337"/>
      <c r="E61" s="276"/>
      <c r="F61" s="338"/>
      <c r="G61" s="338"/>
      <c r="H61" s="338"/>
      <c r="I61" s="338"/>
      <c r="J61" s="338"/>
      <c r="K61" s="338"/>
      <c r="L61" s="338"/>
      <c r="M61" s="338"/>
      <c r="N61" s="33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341" customWidth="1"/>
    <col min="2" max="2" width="35.6640625" style="341" customWidth="1"/>
    <col min="3" max="14" width="16.6640625" style="341" customWidth="1"/>
    <col min="15" max="15" width="11.44140625" style="341" customWidth="1"/>
    <col min="16" max="16" width="11.44140625" style="341" hidden="1" customWidth="1"/>
    <col min="17" max="102" width="0" style="341" hidden="1" customWidth="1"/>
    <col min="103" max="124" width="0" style="342" hidden="1" customWidth="1"/>
    <col min="125" max="16384" width="11.44140625" style="342" hidden="1"/>
  </cols>
  <sheetData>
    <row r="1" spans="1:124" ht="89.1" customHeight="1"/>
    <row r="2" spans="1:124" s="344" customFormat="1" ht="20.100000000000001" customHeight="1">
      <c r="A2" s="343"/>
      <c r="B2" s="87" t="s">
        <v>18</v>
      </c>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c r="BS2" s="343"/>
      <c r="BT2" s="343"/>
      <c r="BU2" s="343"/>
      <c r="BV2" s="343"/>
      <c r="BW2" s="343"/>
      <c r="BX2" s="343"/>
      <c r="BY2" s="343"/>
      <c r="BZ2" s="343"/>
      <c r="CA2" s="343"/>
      <c r="CB2" s="343"/>
      <c r="CC2" s="343"/>
      <c r="CD2" s="343"/>
      <c r="CE2" s="343"/>
      <c r="CF2" s="343"/>
      <c r="CG2" s="343"/>
      <c r="CH2" s="343"/>
      <c r="CI2" s="343"/>
      <c r="CJ2" s="343"/>
      <c r="CK2" s="343"/>
      <c r="CL2" s="343"/>
      <c r="CM2" s="343"/>
      <c r="CN2" s="343"/>
      <c r="CO2" s="343"/>
      <c r="CP2" s="343"/>
      <c r="CQ2" s="343"/>
      <c r="CR2" s="343"/>
      <c r="CS2" s="343"/>
      <c r="CT2" s="343"/>
      <c r="CU2" s="343"/>
      <c r="CV2" s="343"/>
      <c r="CW2" s="343"/>
      <c r="CX2" s="343"/>
    </row>
    <row r="3" spans="1:124" ht="20.100000000000001" customHeight="1">
      <c r="B3" s="91" t="s">
        <v>2</v>
      </c>
    </row>
    <row r="4" spans="1:124" ht="20.100000000000001" customHeight="1">
      <c r="B4" s="345"/>
      <c r="C4" s="346"/>
      <c r="D4" s="346"/>
      <c r="E4" s="346"/>
      <c r="F4" s="346"/>
      <c r="G4" s="346"/>
      <c r="H4" s="346"/>
      <c r="I4" s="346"/>
      <c r="J4" s="346"/>
      <c r="K4" s="346"/>
      <c r="L4" s="346"/>
      <c r="M4" s="346"/>
      <c r="N4" s="346"/>
    </row>
    <row r="5" spans="1:124" s="349" customFormat="1" ht="20.100000000000001" customHeight="1">
      <c r="A5" s="347"/>
      <c r="B5" s="348"/>
      <c r="C5" s="703" t="s">
        <v>205</v>
      </c>
      <c r="D5" s="704"/>
      <c r="E5" s="705"/>
      <c r="F5" s="703" t="s">
        <v>203</v>
      </c>
      <c r="G5" s="704"/>
      <c r="H5" s="705"/>
      <c r="I5" s="703" t="s">
        <v>198</v>
      </c>
      <c r="J5" s="704"/>
      <c r="K5" s="705"/>
      <c r="L5" s="703" t="s">
        <v>199</v>
      </c>
      <c r="M5" s="704"/>
      <c r="N5" s="705"/>
      <c r="O5" s="347"/>
      <c r="P5" s="347"/>
      <c r="Q5" s="347"/>
      <c r="R5" s="347"/>
      <c r="S5" s="347"/>
      <c r="T5" s="347"/>
      <c r="U5" s="347"/>
      <c r="V5" s="347"/>
      <c r="W5" s="347"/>
      <c r="X5" s="347"/>
      <c r="Y5" s="347"/>
      <c r="Z5" s="347"/>
      <c r="AA5" s="347"/>
      <c r="AB5" s="347"/>
      <c r="AC5" s="347"/>
      <c r="AD5" s="347"/>
      <c r="AE5" s="347"/>
      <c r="AF5" s="347"/>
      <c r="AG5" s="347"/>
      <c r="AH5" s="347"/>
      <c r="AI5" s="347"/>
      <c r="AJ5" s="347"/>
      <c r="AK5" s="347"/>
      <c r="AL5" s="347"/>
      <c r="AM5" s="347"/>
      <c r="AN5" s="347"/>
      <c r="AO5" s="347"/>
      <c r="AP5" s="347"/>
      <c r="AQ5" s="347"/>
      <c r="AR5" s="347"/>
      <c r="AS5" s="347"/>
      <c r="AT5" s="347"/>
      <c r="AU5" s="347"/>
      <c r="AV5" s="347"/>
      <c r="AW5" s="347"/>
      <c r="AX5" s="347"/>
      <c r="AY5" s="347"/>
      <c r="AZ5" s="347"/>
      <c r="BA5" s="347"/>
      <c r="BB5" s="347"/>
      <c r="BC5" s="347"/>
      <c r="BD5" s="347"/>
      <c r="BE5" s="347"/>
      <c r="BF5" s="347"/>
      <c r="BG5" s="347"/>
      <c r="BH5" s="347"/>
      <c r="BI5" s="347"/>
      <c r="BJ5" s="347"/>
      <c r="BK5" s="347"/>
      <c r="BL5" s="347"/>
      <c r="BM5" s="347"/>
      <c r="BN5" s="347"/>
      <c r="BO5" s="347"/>
      <c r="BP5" s="347"/>
      <c r="BQ5" s="347"/>
      <c r="BR5" s="347"/>
      <c r="BS5" s="347"/>
      <c r="BT5" s="347"/>
      <c r="BU5" s="347"/>
      <c r="BV5" s="347"/>
      <c r="BW5" s="347"/>
      <c r="BX5" s="347"/>
      <c r="BY5" s="347"/>
      <c r="BZ5" s="347"/>
      <c r="CA5" s="347"/>
      <c r="CB5" s="347"/>
      <c r="CC5" s="347"/>
      <c r="CD5" s="347"/>
      <c r="CE5" s="347"/>
      <c r="CF5" s="347"/>
      <c r="CG5" s="347"/>
      <c r="CH5" s="347"/>
      <c r="CI5" s="347"/>
      <c r="CJ5" s="347"/>
      <c r="CK5" s="347"/>
      <c r="CL5" s="347"/>
      <c r="CM5" s="347"/>
      <c r="CN5" s="347"/>
      <c r="CO5" s="347"/>
      <c r="CP5" s="347"/>
      <c r="CQ5" s="347"/>
      <c r="CR5" s="347"/>
      <c r="CS5" s="347"/>
      <c r="CT5" s="347"/>
      <c r="CU5" s="347"/>
      <c r="CV5" s="347"/>
      <c r="CW5" s="347"/>
      <c r="CX5" s="347"/>
    </row>
    <row r="6" spans="1:124" s="349" customFormat="1" ht="20.100000000000001" customHeight="1">
      <c r="A6" s="93"/>
      <c r="B6" s="350"/>
      <c r="C6" s="134">
        <v>45505</v>
      </c>
      <c r="D6" s="135">
        <v>45839</v>
      </c>
      <c r="E6" s="136">
        <v>45870</v>
      </c>
      <c r="F6" s="134">
        <f>C6</f>
        <v>45505</v>
      </c>
      <c r="G6" s="135">
        <f t="shared" ref="G6:H6" si="0">D6</f>
        <v>45839</v>
      </c>
      <c r="H6" s="136">
        <f t="shared" si="0"/>
        <v>45870</v>
      </c>
      <c r="I6" s="134">
        <f>C6</f>
        <v>45505</v>
      </c>
      <c r="J6" s="135">
        <f t="shared" ref="J6:K6" si="1">D6</f>
        <v>45839</v>
      </c>
      <c r="K6" s="136">
        <f t="shared" si="1"/>
        <v>45870</v>
      </c>
      <c r="L6" s="134">
        <f>C6</f>
        <v>45505</v>
      </c>
      <c r="M6" s="135">
        <f t="shared" ref="M6:N6" si="2">D6</f>
        <v>45839</v>
      </c>
      <c r="N6" s="136">
        <f t="shared" si="2"/>
        <v>45870</v>
      </c>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1"/>
      <c r="BK6" s="351"/>
      <c r="BL6" s="351"/>
      <c r="BM6" s="351"/>
      <c r="BN6" s="351"/>
      <c r="BO6" s="351"/>
      <c r="BP6" s="351"/>
      <c r="BQ6" s="351"/>
      <c r="BR6" s="351"/>
      <c r="BS6" s="351"/>
      <c r="BT6" s="351"/>
      <c r="BU6" s="351"/>
      <c r="BV6" s="351"/>
      <c r="BW6" s="351"/>
      <c r="BX6" s="351"/>
      <c r="BY6" s="351"/>
      <c r="BZ6" s="351"/>
      <c r="CA6" s="351"/>
      <c r="CB6" s="351"/>
      <c r="CC6" s="351"/>
      <c r="CD6" s="351"/>
      <c r="CE6" s="351"/>
      <c r="CF6" s="351"/>
      <c r="CG6" s="351"/>
      <c r="CH6" s="351"/>
      <c r="CI6" s="351"/>
      <c r="CJ6" s="351"/>
      <c r="CK6" s="351"/>
      <c r="CL6" s="351"/>
      <c r="CM6" s="351"/>
      <c r="CN6" s="351"/>
      <c r="CO6" s="351"/>
      <c r="CP6" s="351"/>
      <c r="CQ6" s="351"/>
      <c r="CR6" s="351"/>
      <c r="CS6" s="351"/>
      <c r="CT6" s="351"/>
      <c r="CU6" s="351"/>
      <c r="CV6" s="351"/>
      <c r="CW6" s="351"/>
      <c r="CX6" s="351"/>
      <c r="CY6" s="352"/>
      <c r="CZ6" s="352"/>
      <c r="DA6" s="352"/>
      <c r="DB6" s="352"/>
      <c r="DC6" s="352"/>
      <c r="DD6" s="352"/>
      <c r="DE6" s="352"/>
      <c r="DF6" s="352"/>
      <c r="DG6" s="352"/>
      <c r="DH6" s="352"/>
      <c r="DI6" s="352"/>
      <c r="DJ6" s="352"/>
      <c r="DK6" s="352"/>
      <c r="DL6" s="352"/>
      <c r="DM6" s="352"/>
      <c r="DN6" s="352"/>
      <c r="DO6" s="352"/>
      <c r="DP6" s="352"/>
      <c r="DQ6" s="352"/>
      <c r="DR6" s="352"/>
      <c r="DS6" s="352"/>
      <c r="DT6" s="352"/>
    </row>
    <row r="7" spans="1:124" s="349" customFormat="1" ht="20.100000000000001" customHeight="1">
      <c r="A7" s="93"/>
      <c r="B7" s="169" t="s">
        <v>303</v>
      </c>
      <c r="C7" s="170">
        <v>1396539.53580616</v>
      </c>
      <c r="D7" s="260">
        <v>1475070.1142930202</v>
      </c>
      <c r="E7" s="301">
        <v>1481464.6903496198</v>
      </c>
      <c r="F7" s="255">
        <v>2.7214520322047844</v>
      </c>
      <c r="G7" s="302">
        <v>3.0338234696727291</v>
      </c>
      <c r="H7" s="303">
        <v>3.0897356187252552</v>
      </c>
      <c r="I7" s="255">
        <v>56.11339236823175</v>
      </c>
      <c r="J7" s="302">
        <v>54.528414595313009</v>
      </c>
      <c r="K7" s="303">
        <v>54.254002788658298</v>
      </c>
      <c r="L7" s="255">
        <v>1.5270990569442877</v>
      </c>
      <c r="M7" s="302">
        <v>1.6542958396330563</v>
      </c>
      <c r="N7" s="303">
        <v>1.6763052487453685</v>
      </c>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c r="BI7" s="351"/>
      <c r="BJ7" s="351"/>
      <c r="BK7" s="351"/>
      <c r="BL7" s="351"/>
      <c r="BM7" s="351"/>
      <c r="BN7" s="351"/>
      <c r="BO7" s="351"/>
      <c r="BP7" s="351"/>
      <c r="BQ7" s="351"/>
      <c r="BR7" s="351"/>
      <c r="BS7" s="351"/>
      <c r="BT7" s="351"/>
      <c r="BU7" s="351"/>
      <c r="BV7" s="351"/>
      <c r="BW7" s="351"/>
      <c r="BX7" s="351"/>
      <c r="BY7" s="351"/>
      <c r="BZ7" s="351"/>
      <c r="CA7" s="351"/>
      <c r="CB7" s="351"/>
      <c r="CC7" s="351"/>
      <c r="CD7" s="351"/>
      <c r="CE7" s="351"/>
      <c r="CF7" s="351"/>
      <c r="CG7" s="351"/>
      <c r="CH7" s="351"/>
      <c r="CI7" s="351"/>
      <c r="CJ7" s="351"/>
      <c r="CK7" s="351"/>
      <c r="CL7" s="351"/>
      <c r="CM7" s="351"/>
      <c r="CN7" s="351"/>
      <c r="CO7" s="351"/>
      <c r="CP7" s="351"/>
      <c r="CQ7" s="351"/>
      <c r="CR7" s="351"/>
      <c r="CS7" s="351"/>
      <c r="CT7" s="351"/>
      <c r="CU7" s="351"/>
      <c r="CV7" s="351"/>
      <c r="CW7" s="351"/>
      <c r="CX7" s="351"/>
      <c r="CY7" s="352"/>
      <c r="CZ7" s="352"/>
      <c r="DA7" s="352"/>
      <c r="DB7" s="352"/>
      <c r="DC7" s="352"/>
      <c r="DD7" s="352"/>
      <c r="DE7" s="352"/>
      <c r="DF7" s="352"/>
      <c r="DG7" s="352"/>
      <c r="DH7" s="352"/>
      <c r="DI7" s="352"/>
      <c r="DJ7" s="352"/>
      <c r="DK7" s="352"/>
      <c r="DL7" s="352"/>
      <c r="DM7" s="352"/>
      <c r="DN7" s="352"/>
      <c r="DO7" s="352"/>
      <c r="DP7" s="352"/>
      <c r="DQ7" s="352"/>
      <c r="DR7" s="352"/>
      <c r="DS7" s="352"/>
      <c r="DT7" s="352"/>
    </row>
    <row r="8" spans="1:124" s="355" customFormat="1" ht="20.100000000000001" customHeight="1">
      <c r="A8" s="93"/>
      <c r="B8" s="104" t="s">
        <v>48</v>
      </c>
      <c r="C8" s="105">
        <v>357795.44346469</v>
      </c>
      <c r="D8" s="177">
        <v>385363.94343031995</v>
      </c>
      <c r="E8" s="178">
        <v>388133.05801388004</v>
      </c>
      <c r="F8" s="179">
        <v>2.1858921415364079</v>
      </c>
      <c r="G8" s="180">
        <v>2.3958390919931563</v>
      </c>
      <c r="H8" s="181">
        <v>2.4493451024519608</v>
      </c>
      <c r="I8" s="179">
        <v>66.990081817220982</v>
      </c>
      <c r="J8" s="180">
        <v>65.97248786001785</v>
      </c>
      <c r="K8" s="181">
        <v>66.395884234059693</v>
      </c>
      <c r="L8" s="179">
        <v>1.4643309340514434</v>
      </c>
      <c r="M8" s="180">
        <v>1.580594654110747</v>
      </c>
      <c r="N8" s="181">
        <v>1.6262643387166147</v>
      </c>
      <c r="O8" s="353"/>
      <c r="P8" s="353"/>
      <c r="Q8" s="353"/>
      <c r="R8" s="353"/>
      <c r="S8" s="353"/>
      <c r="T8" s="353"/>
      <c r="U8" s="353"/>
      <c r="V8" s="353"/>
      <c r="W8" s="353"/>
      <c r="X8" s="353"/>
      <c r="Y8" s="353"/>
      <c r="Z8" s="353"/>
      <c r="AA8" s="353"/>
      <c r="AB8" s="353"/>
      <c r="AC8" s="353"/>
      <c r="AD8" s="353"/>
      <c r="AE8" s="353"/>
      <c r="AF8" s="353"/>
      <c r="AG8" s="353"/>
      <c r="AH8" s="353"/>
      <c r="AI8" s="353"/>
      <c r="AJ8" s="353"/>
      <c r="AK8" s="353"/>
      <c r="AL8" s="353"/>
      <c r="AM8" s="353"/>
      <c r="AN8" s="353"/>
      <c r="AO8" s="353"/>
      <c r="AP8" s="353"/>
      <c r="AQ8" s="353"/>
      <c r="AR8" s="353"/>
      <c r="AS8" s="353"/>
      <c r="AT8" s="353"/>
      <c r="AU8" s="353"/>
      <c r="AV8" s="353"/>
      <c r="AW8" s="353"/>
      <c r="AX8" s="353"/>
      <c r="AY8" s="353"/>
      <c r="AZ8" s="353"/>
      <c r="BA8" s="353"/>
      <c r="BB8" s="353"/>
      <c r="BC8" s="353"/>
      <c r="BD8" s="353"/>
      <c r="BE8" s="353"/>
      <c r="BF8" s="353"/>
      <c r="BG8" s="353"/>
      <c r="BH8" s="353"/>
      <c r="BI8" s="353"/>
      <c r="BJ8" s="353"/>
      <c r="BK8" s="353"/>
      <c r="BL8" s="353"/>
      <c r="BM8" s="353"/>
      <c r="BN8" s="353"/>
      <c r="BO8" s="353"/>
      <c r="BP8" s="353"/>
      <c r="BQ8" s="353"/>
      <c r="BR8" s="353"/>
      <c r="BS8" s="353"/>
      <c r="BT8" s="353"/>
      <c r="BU8" s="353"/>
      <c r="BV8" s="353"/>
      <c r="BW8" s="353"/>
      <c r="BX8" s="353"/>
      <c r="BY8" s="353"/>
      <c r="BZ8" s="353"/>
      <c r="CA8" s="353"/>
      <c r="CB8" s="353"/>
      <c r="CC8" s="353"/>
      <c r="CD8" s="353"/>
      <c r="CE8" s="353"/>
      <c r="CF8" s="353"/>
      <c r="CG8" s="353"/>
      <c r="CH8" s="353"/>
      <c r="CI8" s="353"/>
      <c r="CJ8" s="353"/>
      <c r="CK8" s="353"/>
      <c r="CL8" s="353"/>
      <c r="CM8" s="353"/>
      <c r="CN8" s="353"/>
      <c r="CO8" s="353"/>
      <c r="CP8" s="353"/>
      <c r="CQ8" s="353"/>
      <c r="CR8" s="353"/>
      <c r="CS8" s="353"/>
      <c r="CT8" s="353"/>
      <c r="CU8" s="353"/>
      <c r="CV8" s="353"/>
      <c r="CW8" s="353"/>
      <c r="CX8" s="353"/>
      <c r="CY8" s="354"/>
      <c r="CZ8" s="354"/>
      <c r="DA8" s="354"/>
      <c r="DB8" s="354"/>
      <c r="DC8" s="354"/>
      <c r="DD8" s="354"/>
      <c r="DE8" s="354"/>
      <c r="DF8" s="354"/>
      <c r="DG8" s="354"/>
      <c r="DH8" s="354"/>
      <c r="DI8" s="354"/>
      <c r="DJ8" s="354"/>
      <c r="DK8" s="354"/>
      <c r="DL8" s="354"/>
      <c r="DM8" s="354"/>
      <c r="DN8" s="354"/>
      <c r="DO8" s="354"/>
      <c r="DP8" s="354"/>
      <c r="DQ8" s="354"/>
      <c r="DR8" s="354"/>
      <c r="DS8" s="354"/>
      <c r="DT8" s="354"/>
    </row>
    <row r="9" spans="1:124" s="355" customFormat="1" ht="20.100000000000001" customHeight="1">
      <c r="A9" s="93"/>
      <c r="B9" s="104" t="s">
        <v>71</v>
      </c>
      <c r="C9" s="105">
        <v>233647.23074100001</v>
      </c>
      <c r="D9" s="177">
        <v>249716.793489</v>
      </c>
      <c r="E9" s="178">
        <v>251265.683964</v>
      </c>
      <c r="F9" s="179">
        <v>3.4324200785799035</v>
      </c>
      <c r="G9" s="180">
        <v>3.6135898022403099</v>
      </c>
      <c r="H9" s="181">
        <v>3.6642194611497834</v>
      </c>
      <c r="I9" s="179">
        <v>64.339544659283803</v>
      </c>
      <c r="J9" s="180">
        <v>63.199723107199659</v>
      </c>
      <c r="K9" s="181">
        <v>62.885852376503017</v>
      </c>
      <c r="L9" s="179">
        <v>2.2084034493521409</v>
      </c>
      <c r="M9" s="180">
        <v>2.2837787492458799</v>
      </c>
      <c r="N9" s="181">
        <v>2.3042756410897471</v>
      </c>
      <c r="O9" s="353"/>
      <c r="P9" s="353"/>
      <c r="Q9" s="353"/>
      <c r="R9" s="353"/>
      <c r="S9" s="353"/>
      <c r="T9" s="353"/>
      <c r="U9" s="353"/>
      <c r="V9" s="353"/>
      <c r="W9" s="353"/>
      <c r="X9" s="353"/>
      <c r="Y9" s="353"/>
      <c r="Z9" s="353"/>
      <c r="AA9" s="353"/>
      <c r="AB9" s="353"/>
      <c r="AC9" s="353"/>
      <c r="AD9" s="353"/>
      <c r="AE9" s="353"/>
      <c r="AF9" s="353"/>
      <c r="AG9" s="353"/>
      <c r="AH9" s="353"/>
      <c r="AI9" s="353"/>
      <c r="AJ9" s="353"/>
      <c r="AK9" s="353"/>
      <c r="AL9" s="353"/>
      <c r="AM9" s="353"/>
      <c r="AN9" s="353"/>
      <c r="AO9" s="353"/>
      <c r="AP9" s="353"/>
      <c r="AQ9" s="353"/>
      <c r="AR9" s="353"/>
      <c r="AS9" s="353"/>
      <c r="AT9" s="353"/>
      <c r="AU9" s="353"/>
      <c r="AV9" s="353"/>
      <c r="AW9" s="353"/>
      <c r="AX9" s="353"/>
      <c r="AY9" s="353"/>
      <c r="AZ9" s="353"/>
      <c r="BA9" s="353"/>
      <c r="BB9" s="353"/>
      <c r="BC9" s="353"/>
      <c r="BD9" s="353"/>
      <c r="BE9" s="353"/>
      <c r="BF9" s="353"/>
      <c r="BG9" s="353"/>
      <c r="BH9" s="353"/>
      <c r="BI9" s="353"/>
      <c r="BJ9" s="353"/>
      <c r="BK9" s="353"/>
      <c r="BL9" s="353"/>
      <c r="BM9" s="353"/>
      <c r="BN9" s="353"/>
      <c r="BO9" s="353"/>
      <c r="BP9" s="353"/>
      <c r="BQ9" s="353"/>
      <c r="BR9" s="353"/>
      <c r="BS9" s="353"/>
      <c r="BT9" s="353"/>
      <c r="BU9" s="353"/>
      <c r="BV9" s="353"/>
      <c r="BW9" s="353"/>
      <c r="BX9" s="353"/>
      <c r="BY9" s="353"/>
      <c r="BZ9" s="353"/>
      <c r="CA9" s="353"/>
      <c r="CB9" s="353"/>
      <c r="CC9" s="353"/>
      <c r="CD9" s="353"/>
      <c r="CE9" s="353"/>
      <c r="CF9" s="353"/>
      <c r="CG9" s="353"/>
      <c r="CH9" s="353"/>
      <c r="CI9" s="353"/>
      <c r="CJ9" s="353"/>
      <c r="CK9" s="353"/>
      <c r="CL9" s="353"/>
      <c r="CM9" s="353"/>
      <c r="CN9" s="353"/>
      <c r="CO9" s="353"/>
      <c r="CP9" s="353"/>
      <c r="CQ9" s="353"/>
      <c r="CR9" s="353"/>
      <c r="CS9" s="353"/>
      <c r="CT9" s="353"/>
      <c r="CU9" s="353"/>
      <c r="CV9" s="353"/>
      <c r="CW9" s="353"/>
      <c r="CX9" s="353"/>
      <c r="CY9" s="354"/>
      <c r="CZ9" s="354"/>
      <c r="DA9" s="354"/>
      <c r="DB9" s="354"/>
      <c r="DC9" s="354"/>
      <c r="DD9" s="354"/>
      <c r="DE9" s="354"/>
      <c r="DF9" s="354"/>
      <c r="DG9" s="354"/>
      <c r="DH9" s="354"/>
      <c r="DI9" s="354"/>
      <c r="DJ9" s="354"/>
      <c r="DK9" s="354"/>
      <c r="DL9" s="354"/>
      <c r="DM9" s="354"/>
      <c r="DN9" s="354"/>
      <c r="DO9" s="354"/>
      <c r="DP9" s="354"/>
      <c r="DQ9" s="354"/>
      <c r="DR9" s="354"/>
      <c r="DS9" s="354"/>
      <c r="DT9" s="354"/>
    </row>
    <row r="10" spans="1:124" s="355" customFormat="1" ht="20.100000000000001" customHeight="1">
      <c r="A10" s="93"/>
      <c r="B10" s="104" t="s">
        <v>44</v>
      </c>
      <c r="C10" s="105">
        <v>267104.15005698998</v>
      </c>
      <c r="D10" s="177">
        <v>287144.10050448996</v>
      </c>
      <c r="E10" s="178">
        <v>288864.83458488993</v>
      </c>
      <c r="F10" s="179">
        <v>0.73769674659475959</v>
      </c>
      <c r="G10" s="180">
        <v>0.85369056542454347</v>
      </c>
      <c r="H10" s="181">
        <v>0.87466043755751854</v>
      </c>
      <c r="I10" s="179">
        <v>62.477838392146126</v>
      </c>
      <c r="J10" s="180">
        <v>53.920688605915032</v>
      </c>
      <c r="K10" s="181">
        <v>52.217974350904569</v>
      </c>
      <c r="L10" s="179">
        <v>0.46089698116159367</v>
      </c>
      <c r="M10" s="180">
        <v>0.46031583144064353</v>
      </c>
      <c r="N10" s="181">
        <v>0.45672996294129464</v>
      </c>
      <c r="O10" s="353"/>
      <c r="P10" s="353"/>
      <c r="Q10" s="353"/>
      <c r="R10" s="353"/>
      <c r="S10" s="353"/>
      <c r="T10" s="353"/>
      <c r="U10" s="353"/>
      <c r="V10" s="353"/>
      <c r="W10" s="353"/>
      <c r="X10" s="353"/>
      <c r="Y10" s="353"/>
      <c r="Z10" s="353"/>
      <c r="AA10" s="353"/>
      <c r="AB10" s="353"/>
      <c r="AC10" s="353"/>
      <c r="AD10" s="353"/>
      <c r="AE10" s="353"/>
      <c r="AF10" s="353"/>
      <c r="AG10" s="353"/>
      <c r="AH10" s="353"/>
      <c r="AI10" s="353"/>
      <c r="AJ10" s="353"/>
      <c r="AK10" s="353"/>
      <c r="AL10" s="353"/>
      <c r="AM10" s="353"/>
      <c r="AN10" s="353"/>
      <c r="AO10" s="353"/>
      <c r="AP10" s="353"/>
      <c r="AQ10" s="353"/>
      <c r="AR10" s="353"/>
      <c r="AS10" s="353"/>
      <c r="AT10" s="353"/>
      <c r="AU10" s="353"/>
      <c r="AV10" s="353"/>
      <c r="AW10" s="353"/>
      <c r="AX10" s="353"/>
      <c r="AY10" s="353"/>
      <c r="AZ10" s="353"/>
      <c r="BA10" s="353"/>
      <c r="BB10" s="353"/>
      <c r="BC10" s="353"/>
      <c r="BD10" s="353"/>
      <c r="BE10" s="353"/>
      <c r="BF10" s="353"/>
      <c r="BG10" s="353"/>
      <c r="BH10" s="353"/>
      <c r="BI10" s="353"/>
      <c r="BJ10" s="353"/>
      <c r="BK10" s="353"/>
      <c r="BL10" s="353"/>
      <c r="BM10" s="353"/>
      <c r="BN10" s="353"/>
      <c r="BO10" s="353"/>
      <c r="BP10" s="353"/>
      <c r="BQ10" s="353"/>
      <c r="BR10" s="353"/>
      <c r="BS10" s="353"/>
      <c r="BT10" s="353"/>
      <c r="BU10" s="353"/>
      <c r="BV10" s="353"/>
      <c r="BW10" s="353"/>
      <c r="BX10" s="353"/>
      <c r="BY10" s="353"/>
      <c r="BZ10" s="353"/>
      <c r="CA10" s="353"/>
      <c r="CB10" s="353"/>
      <c r="CC10" s="353"/>
      <c r="CD10" s="353"/>
      <c r="CE10" s="353"/>
      <c r="CF10" s="353"/>
      <c r="CG10" s="353"/>
      <c r="CH10" s="353"/>
      <c r="CI10" s="353"/>
      <c r="CJ10" s="353"/>
      <c r="CK10" s="353"/>
      <c r="CL10" s="353"/>
      <c r="CM10" s="353"/>
      <c r="CN10" s="353"/>
      <c r="CO10" s="353"/>
      <c r="CP10" s="353"/>
      <c r="CQ10" s="353"/>
      <c r="CR10" s="353"/>
      <c r="CS10" s="353"/>
      <c r="CT10" s="353"/>
      <c r="CU10" s="353"/>
      <c r="CV10" s="353"/>
      <c r="CW10" s="353"/>
      <c r="CX10" s="353"/>
      <c r="CY10" s="354"/>
      <c r="CZ10" s="354"/>
      <c r="DA10" s="354"/>
      <c r="DB10" s="354"/>
      <c r="DC10" s="354"/>
      <c r="DD10" s="354"/>
      <c r="DE10" s="354"/>
      <c r="DF10" s="354"/>
      <c r="DG10" s="354"/>
      <c r="DH10" s="354"/>
      <c r="DI10" s="354"/>
      <c r="DJ10" s="354"/>
      <c r="DK10" s="354"/>
      <c r="DL10" s="354"/>
      <c r="DM10" s="354"/>
      <c r="DN10" s="354"/>
      <c r="DO10" s="354"/>
      <c r="DP10" s="354"/>
      <c r="DQ10" s="354"/>
      <c r="DR10" s="354"/>
      <c r="DS10" s="354"/>
      <c r="DT10" s="354"/>
    </row>
    <row r="11" spans="1:124" s="355" customFormat="1" ht="20.100000000000001" customHeight="1">
      <c r="A11" s="93"/>
      <c r="B11" s="104" t="s">
        <v>34</v>
      </c>
      <c r="C11" s="105">
        <v>71638.798604849988</v>
      </c>
      <c r="D11" s="177">
        <v>78504.946749980008</v>
      </c>
      <c r="E11" s="178">
        <v>78640.534555280014</v>
      </c>
      <c r="F11" s="179">
        <v>2.3039388482685403</v>
      </c>
      <c r="G11" s="180">
        <v>2.4157862123261462</v>
      </c>
      <c r="H11" s="181">
        <v>2.4589813498160731</v>
      </c>
      <c r="I11" s="179">
        <v>50.542676718886945</v>
      </c>
      <c r="J11" s="180">
        <v>44.29804531633846</v>
      </c>
      <c r="K11" s="181">
        <v>43.369640871132326</v>
      </c>
      <c r="L11" s="179">
        <v>1.1644723638812158</v>
      </c>
      <c r="M11" s="180">
        <v>1.0701460710820925</v>
      </c>
      <c r="N11" s="181">
        <v>1.0664513805033531</v>
      </c>
      <c r="O11" s="353"/>
      <c r="P11" s="353"/>
      <c r="Q11" s="353"/>
      <c r="R11" s="353"/>
      <c r="S11" s="353"/>
      <c r="T11" s="353"/>
      <c r="U11" s="353"/>
      <c r="V11" s="353"/>
      <c r="W11" s="353"/>
      <c r="X11" s="353"/>
      <c r="Y11" s="353"/>
      <c r="Z11" s="353"/>
      <c r="AA11" s="353"/>
      <c r="AB11" s="353"/>
      <c r="AC11" s="353"/>
      <c r="AD11" s="353"/>
      <c r="AE11" s="353"/>
      <c r="AF11" s="353"/>
      <c r="AG11" s="353"/>
      <c r="AH11" s="353"/>
      <c r="AI11" s="353"/>
      <c r="AJ11" s="353"/>
      <c r="AK11" s="353"/>
      <c r="AL11" s="353"/>
      <c r="AM11" s="353"/>
      <c r="AN11" s="353"/>
      <c r="AO11" s="353"/>
      <c r="AP11" s="353"/>
      <c r="AQ11" s="353"/>
      <c r="AR11" s="353"/>
      <c r="AS11" s="353"/>
      <c r="AT11" s="353"/>
      <c r="AU11" s="353"/>
      <c r="AV11" s="353"/>
      <c r="AW11" s="353"/>
      <c r="AX11" s="353"/>
      <c r="AY11" s="353"/>
      <c r="AZ11" s="353"/>
      <c r="BA11" s="353"/>
      <c r="BB11" s="353"/>
      <c r="BC11" s="353"/>
      <c r="BD11" s="353"/>
      <c r="BE11" s="353"/>
      <c r="BF11" s="353"/>
      <c r="BG11" s="353"/>
      <c r="BH11" s="353"/>
      <c r="BI11" s="353"/>
      <c r="BJ11" s="353"/>
      <c r="BK11" s="353"/>
      <c r="BL11" s="353"/>
      <c r="BM11" s="353"/>
      <c r="BN11" s="353"/>
      <c r="BO11" s="353"/>
      <c r="BP11" s="353"/>
      <c r="BQ11" s="353"/>
      <c r="BR11" s="353"/>
      <c r="BS11" s="353"/>
      <c r="BT11" s="353"/>
      <c r="BU11" s="353"/>
      <c r="BV11" s="353"/>
      <c r="BW11" s="353"/>
      <c r="BX11" s="353"/>
      <c r="BY11" s="353"/>
      <c r="BZ11" s="353"/>
      <c r="CA11" s="353"/>
      <c r="CB11" s="353"/>
      <c r="CC11" s="353"/>
      <c r="CD11" s="353"/>
      <c r="CE11" s="353"/>
      <c r="CF11" s="353"/>
      <c r="CG11" s="353"/>
      <c r="CH11" s="353"/>
      <c r="CI11" s="353"/>
      <c r="CJ11" s="353"/>
      <c r="CK11" s="353"/>
      <c r="CL11" s="353"/>
      <c r="CM11" s="353"/>
      <c r="CN11" s="353"/>
      <c r="CO11" s="353"/>
      <c r="CP11" s="353"/>
      <c r="CQ11" s="353"/>
      <c r="CR11" s="353"/>
      <c r="CS11" s="353"/>
      <c r="CT11" s="353"/>
      <c r="CU11" s="353"/>
      <c r="CV11" s="353"/>
      <c r="CW11" s="353"/>
      <c r="CX11" s="353"/>
      <c r="CY11" s="354"/>
      <c r="CZ11" s="354"/>
      <c r="DA11" s="354"/>
      <c r="DB11" s="354"/>
      <c r="DC11" s="354"/>
      <c r="DD11" s="354"/>
      <c r="DE11" s="354"/>
      <c r="DF11" s="354"/>
      <c r="DG11" s="354"/>
      <c r="DH11" s="354"/>
      <c r="DI11" s="354"/>
      <c r="DJ11" s="354"/>
      <c r="DK11" s="354"/>
      <c r="DL11" s="354"/>
      <c r="DM11" s="354"/>
      <c r="DN11" s="354"/>
      <c r="DO11" s="354"/>
      <c r="DP11" s="354"/>
      <c r="DQ11" s="354"/>
      <c r="DR11" s="354"/>
      <c r="DS11" s="354"/>
      <c r="DT11" s="354"/>
    </row>
    <row r="12" spans="1:124" s="355" customFormat="1" ht="20.100000000000001" customHeight="1">
      <c r="A12" s="93"/>
      <c r="B12" s="104" t="s">
        <v>57</v>
      </c>
      <c r="C12" s="105">
        <v>151546.63456100001</v>
      </c>
      <c r="D12" s="177">
        <v>151076.72337400002</v>
      </c>
      <c r="E12" s="178">
        <v>150607.99883600001</v>
      </c>
      <c r="F12" s="179">
        <v>2.4626609523933549</v>
      </c>
      <c r="G12" s="180">
        <v>2.8079519758303593</v>
      </c>
      <c r="H12" s="181">
        <v>2.8081832224631178</v>
      </c>
      <c r="I12" s="179">
        <v>52.564631580328957</v>
      </c>
      <c r="J12" s="180">
        <v>51.667313510996863</v>
      </c>
      <c r="K12" s="181">
        <v>52.647089570511888</v>
      </c>
      <c r="L12" s="179">
        <v>1.2944886566981872</v>
      </c>
      <c r="M12" s="180">
        <v>1.4507933505905024</v>
      </c>
      <c r="N12" s="181">
        <v>1.4784267364342445</v>
      </c>
      <c r="O12" s="353"/>
      <c r="P12" s="353"/>
      <c r="Q12" s="353"/>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c r="BI12" s="353"/>
      <c r="BJ12" s="353"/>
      <c r="BK12" s="353"/>
      <c r="BL12" s="353"/>
      <c r="BM12" s="353"/>
      <c r="BN12" s="353"/>
      <c r="BO12" s="353"/>
      <c r="BP12" s="353"/>
      <c r="BQ12" s="353"/>
      <c r="BR12" s="353"/>
      <c r="BS12" s="353"/>
      <c r="BT12" s="353"/>
      <c r="BU12" s="353"/>
      <c r="BV12" s="353"/>
      <c r="BW12" s="353"/>
      <c r="BX12" s="353"/>
      <c r="BY12" s="353"/>
      <c r="BZ12" s="353"/>
      <c r="CA12" s="353"/>
      <c r="CB12" s="353"/>
      <c r="CC12" s="353"/>
      <c r="CD12" s="353"/>
      <c r="CE12" s="353"/>
      <c r="CF12" s="353"/>
      <c r="CG12" s="353"/>
      <c r="CH12" s="353"/>
      <c r="CI12" s="353"/>
      <c r="CJ12" s="353"/>
      <c r="CK12" s="353"/>
      <c r="CL12" s="353"/>
      <c r="CM12" s="353"/>
      <c r="CN12" s="353"/>
      <c r="CO12" s="353"/>
      <c r="CP12" s="353"/>
      <c r="CQ12" s="353"/>
      <c r="CR12" s="353"/>
      <c r="CS12" s="353"/>
      <c r="CT12" s="353"/>
      <c r="CU12" s="353"/>
      <c r="CV12" s="353"/>
      <c r="CW12" s="353"/>
      <c r="CX12" s="353"/>
      <c r="CY12" s="354"/>
      <c r="CZ12" s="354"/>
      <c r="DA12" s="354"/>
      <c r="DB12" s="354"/>
      <c r="DC12" s="354"/>
      <c r="DD12" s="354"/>
      <c r="DE12" s="354"/>
      <c r="DF12" s="354"/>
      <c r="DG12" s="354"/>
      <c r="DH12" s="354"/>
      <c r="DI12" s="354"/>
      <c r="DJ12" s="354"/>
      <c r="DK12" s="354"/>
      <c r="DL12" s="354"/>
      <c r="DM12" s="354"/>
      <c r="DN12" s="354"/>
      <c r="DO12" s="354"/>
      <c r="DP12" s="354"/>
      <c r="DQ12" s="354"/>
      <c r="DR12" s="354"/>
      <c r="DS12" s="354"/>
      <c r="DT12" s="354"/>
    </row>
    <row r="13" spans="1:124" s="355" customFormat="1" ht="20.100000000000001" customHeight="1">
      <c r="A13" s="93"/>
      <c r="B13" s="104" t="s">
        <v>72</v>
      </c>
      <c r="C13" s="105">
        <v>239447.13159599999</v>
      </c>
      <c r="D13" s="177">
        <v>249043.87944600001</v>
      </c>
      <c r="E13" s="178">
        <v>249977.98872599998</v>
      </c>
      <c r="F13" s="179">
        <v>4.6671861389659206</v>
      </c>
      <c r="G13" s="180">
        <v>5.7610203358203593</v>
      </c>
      <c r="H13" s="181">
        <v>5.8179142916223263</v>
      </c>
      <c r="I13" s="179">
        <v>42.106402507019077</v>
      </c>
      <c r="J13" s="180">
        <v>42.269868117097126</v>
      </c>
      <c r="K13" s="181">
        <v>42.19006666074727</v>
      </c>
      <c r="L13" s="179">
        <v>1.9651841814247932</v>
      </c>
      <c r="M13" s="180">
        <v>2.4351756981504118</v>
      </c>
      <c r="N13" s="181">
        <v>2.4545819179006019</v>
      </c>
      <c r="O13" s="353"/>
      <c r="P13" s="353"/>
      <c r="Q13" s="353"/>
      <c r="R13" s="353"/>
      <c r="S13" s="353"/>
      <c r="T13" s="353"/>
      <c r="U13" s="353"/>
      <c r="V13" s="353"/>
      <c r="W13" s="353"/>
      <c r="X13" s="353"/>
      <c r="Y13" s="353"/>
      <c r="Z13" s="353"/>
      <c r="AA13" s="353"/>
      <c r="AB13" s="353"/>
      <c r="AC13" s="353"/>
      <c r="AD13" s="353"/>
      <c r="AE13" s="353"/>
      <c r="AF13" s="353"/>
      <c r="AG13" s="353"/>
      <c r="AH13" s="353"/>
      <c r="AI13" s="353"/>
      <c r="AJ13" s="353"/>
      <c r="AK13" s="353"/>
      <c r="AL13" s="353"/>
      <c r="AM13" s="353"/>
      <c r="AN13" s="353"/>
      <c r="AO13" s="353"/>
      <c r="AP13" s="353"/>
      <c r="AQ13" s="353"/>
      <c r="AR13" s="353"/>
      <c r="AS13" s="353"/>
      <c r="AT13" s="353"/>
      <c r="AU13" s="353"/>
      <c r="AV13" s="353"/>
      <c r="AW13" s="353"/>
      <c r="AX13" s="353"/>
      <c r="AY13" s="353"/>
      <c r="AZ13" s="353"/>
      <c r="BA13" s="353"/>
      <c r="BB13" s="353"/>
      <c r="BC13" s="353"/>
      <c r="BD13" s="353"/>
      <c r="BE13" s="353"/>
      <c r="BF13" s="353"/>
      <c r="BG13" s="353"/>
      <c r="BH13" s="353"/>
      <c r="BI13" s="353"/>
      <c r="BJ13" s="353"/>
      <c r="BK13" s="353"/>
      <c r="BL13" s="353"/>
      <c r="BM13" s="353"/>
      <c r="BN13" s="353"/>
      <c r="BO13" s="353"/>
      <c r="BP13" s="353"/>
      <c r="BQ13" s="353"/>
      <c r="BR13" s="353"/>
      <c r="BS13" s="353"/>
      <c r="BT13" s="353"/>
      <c r="BU13" s="353"/>
      <c r="BV13" s="353"/>
      <c r="BW13" s="353"/>
      <c r="BX13" s="353"/>
      <c r="BY13" s="353"/>
      <c r="BZ13" s="353"/>
      <c r="CA13" s="353"/>
      <c r="CB13" s="353"/>
      <c r="CC13" s="353"/>
      <c r="CD13" s="353"/>
      <c r="CE13" s="353"/>
      <c r="CF13" s="353"/>
      <c r="CG13" s="353"/>
      <c r="CH13" s="353"/>
      <c r="CI13" s="353"/>
      <c r="CJ13" s="353"/>
      <c r="CK13" s="353"/>
      <c r="CL13" s="353"/>
      <c r="CM13" s="353"/>
      <c r="CN13" s="353"/>
      <c r="CO13" s="353"/>
      <c r="CP13" s="353"/>
      <c r="CQ13" s="353"/>
      <c r="CR13" s="353"/>
      <c r="CS13" s="353"/>
      <c r="CT13" s="353"/>
      <c r="CU13" s="353"/>
      <c r="CV13" s="353"/>
      <c r="CW13" s="353"/>
      <c r="CX13" s="353"/>
      <c r="CY13" s="354"/>
      <c r="CZ13" s="354"/>
      <c r="DA13" s="354"/>
      <c r="DB13" s="354"/>
      <c r="DC13" s="354"/>
      <c r="DD13" s="354"/>
      <c r="DE13" s="354"/>
      <c r="DF13" s="354"/>
      <c r="DG13" s="354"/>
      <c r="DH13" s="354"/>
      <c r="DI13" s="354"/>
      <c r="DJ13" s="354"/>
      <c r="DK13" s="354"/>
      <c r="DL13" s="354"/>
      <c r="DM13" s="354"/>
      <c r="DN13" s="354"/>
      <c r="DO13" s="354"/>
      <c r="DP13" s="354"/>
      <c r="DQ13" s="354"/>
      <c r="DR13" s="354"/>
      <c r="DS13" s="354"/>
      <c r="DT13" s="354"/>
    </row>
    <row r="14" spans="1:124" s="355" customFormat="1" ht="20.100000000000001" customHeight="1">
      <c r="A14" s="93"/>
      <c r="B14" s="104" t="s">
        <v>59</v>
      </c>
      <c r="C14" s="105">
        <v>5077.8575040000005</v>
      </c>
      <c r="D14" s="177">
        <v>4437.532553</v>
      </c>
      <c r="E14" s="178">
        <v>4417.3115130000006</v>
      </c>
      <c r="F14" s="179">
        <v>14.264915437847622</v>
      </c>
      <c r="G14" s="180">
        <v>11.811369623545835</v>
      </c>
      <c r="H14" s="181">
        <v>12.168373442038474</v>
      </c>
      <c r="I14" s="179">
        <v>34.262126553515422</v>
      </c>
      <c r="J14" s="180">
        <v>27.536164402063683</v>
      </c>
      <c r="K14" s="181">
        <v>27.065349163369611</v>
      </c>
      <c r="L14" s="179">
        <v>4.8874633800673104</v>
      </c>
      <c r="M14" s="180">
        <v>3.2523981576749912</v>
      </c>
      <c r="N14" s="181">
        <v>3.2934127595904505</v>
      </c>
      <c r="O14" s="353"/>
      <c r="P14" s="353"/>
      <c r="Q14" s="353"/>
      <c r="R14" s="353"/>
      <c r="S14" s="353"/>
      <c r="T14" s="353"/>
      <c r="U14" s="353"/>
      <c r="V14" s="353"/>
      <c r="W14" s="353"/>
      <c r="X14" s="353"/>
      <c r="Y14" s="353"/>
      <c r="Z14" s="353"/>
      <c r="AA14" s="353"/>
      <c r="AB14" s="353"/>
      <c r="AC14" s="353"/>
      <c r="AD14" s="353"/>
      <c r="AE14" s="353"/>
      <c r="AF14" s="353"/>
      <c r="AG14" s="353"/>
      <c r="AH14" s="353"/>
      <c r="AI14" s="353"/>
      <c r="AJ14" s="353"/>
      <c r="AK14" s="353"/>
      <c r="AL14" s="353"/>
      <c r="AM14" s="353"/>
      <c r="AN14" s="353"/>
      <c r="AO14" s="353"/>
      <c r="AP14" s="353"/>
      <c r="AQ14" s="353"/>
      <c r="AR14" s="353"/>
      <c r="AS14" s="353"/>
      <c r="AT14" s="353"/>
      <c r="AU14" s="353"/>
      <c r="AV14" s="353"/>
      <c r="AW14" s="353"/>
      <c r="AX14" s="353"/>
      <c r="AY14" s="353"/>
      <c r="AZ14" s="353"/>
      <c r="BA14" s="353"/>
      <c r="BB14" s="353"/>
      <c r="BC14" s="353"/>
      <c r="BD14" s="353"/>
      <c r="BE14" s="353"/>
      <c r="BF14" s="353"/>
      <c r="BG14" s="353"/>
      <c r="BH14" s="353"/>
      <c r="BI14" s="353"/>
      <c r="BJ14" s="353"/>
      <c r="BK14" s="353"/>
      <c r="BL14" s="353"/>
      <c r="BM14" s="353"/>
      <c r="BN14" s="353"/>
      <c r="BO14" s="353"/>
      <c r="BP14" s="353"/>
      <c r="BQ14" s="353"/>
      <c r="BR14" s="353"/>
      <c r="BS14" s="353"/>
      <c r="BT14" s="353"/>
      <c r="BU14" s="353"/>
      <c r="BV14" s="353"/>
      <c r="BW14" s="353"/>
      <c r="BX14" s="353"/>
      <c r="BY14" s="353"/>
      <c r="BZ14" s="353"/>
      <c r="CA14" s="353"/>
      <c r="CB14" s="353"/>
      <c r="CC14" s="353"/>
      <c r="CD14" s="353"/>
      <c r="CE14" s="353"/>
      <c r="CF14" s="353"/>
      <c r="CG14" s="353"/>
      <c r="CH14" s="353"/>
      <c r="CI14" s="353"/>
      <c r="CJ14" s="353"/>
      <c r="CK14" s="353"/>
      <c r="CL14" s="353"/>
      <c r="CM14" s="353"/>
      <c r="CN14" s="353"/>
      <c r="CO14" s="353"/>
      <c r="CP14" s="353"/>
      <c r="CQ14" s="353"/>
      <c r="CR14" s="353"/>
      <c r="CS14" s="353"/>
      <c r="CT14" s="353"/>
      <c r="CU14" s="353"/>
      <c r="CV14" s="353"/>
      <c r="CW14" s="353"/>
      <c r="CX14" s="353"/>
      <c r="CY14" s="354"/>
      <c r="CZ14" s="354"/>
      <c r="DA14" s="354"/>
      <c r="DB14" s="354"/>
      <c r="DC14" s="354"/>
      <c r="DD14" s="354"/>
      <c r="DE14" s="354"/>
      <c r="DF14" s="354"/>
      <c r="DG14" s="354"/>
      <c r="DH14" s="354"/>
      <c r="DI14" s="354"/>
      <c r="DJ14" s="354"/>
      <c r="DK14" s="354"/>
      <c r="DL14" s="354"/>
      <c r="DM14" s="354"/>
      <c r="DN14" s="354"/>
      <c r="DO14" s="354"/>
      <c r="DP14" s="354"/>
      <c r="DQ14" s="354"/>
      <c r="DR14" s="354"/>
      <c r="DS14" s="354"/>
      <c r="DT14" s="354"/>
    </row>
    <row r="15" spans="1:124" s="355" customFormat="1" ht="20.100000000000001" customHeight="1">
      <c r="A15" s="93"/>
      <c r="B15" s="104" t="s">
        <v>230</v>
      </c>
      <c r="C15" s="105">
        <v>0</v>
      </c>
      <c r="D15" s="177">
        <v>0</v>
      </c>
      <c r="E15" s="178">
        <v>0</v>
      </c>
      <c r="F15" s="179" t="s">
        <v>304</v>
      </c>
      <c r="G15" s="180" t="s">
        <v>304</v>
      </c>
      <c r="H15" s="181" t="s">
        <v>304</v>
      </c>
      <c r="I15" s="179" t="s">
        <v>305</v>
      </c>
      <c r="J15" s="180" t="s">
        <v>305</v>
      </c>
      <c r="K15" s="181" t="s">
        <v>305</v>
      </c>
      <c r="L15" s="179" t="s">
        <v>305</v>
      </c>
      <c r="M15" s="180" t="s">
        <v>305</v>
      </c>
      <c r="N15" s="181" t="s">
        <v>305</v>
      </c>
      <c r="O15" s="353"/>
      <c r="P15" s="353"/>
      <c r="Q15" s="353"/>
      <c r="R15" s="353"/>
      <c r="S15" s="353"/>
      <c r="T15" s="353"/>
      <c r="U15" s="353"/>
      <c r="V15" s="353"/>
      <c r="W15" s="353"/>
      <c r="X15" s="353"/>
      <c r="Y15" s="353"/>
      <c r="Z15" s="353"/>
      <c r="AA15" s="353"/>
      <c r="AB15" s="353"/>
      <c r="AC15" s="353"/>
      <c r="AD15" s="353"/>
      <c r="AE15" s="353"/>
      <c r="AF15" s="353"/>
      <c r="AG15" s="353"/>
      <c r="AH15" s="353"/>
      <c r="AI15" s="353"/>
      <c r="AJ15" s="353"/>
      <c r="AK15" s="353"/>
      <c r="AL15" s="353"/>
      <c r="AM15" s="353"/>
      <c r="AN15" s="353"/>
      <c r="AO15" s="353"/>
      <c r="AP15" s="353"/>
      <c r="AQ15" s="353"/>
      <c r="AR15" s="353"/>
      <c r="AS15" s="353"/>
      <c r="AT15" s="353"/>
      <c r="AU15" s="353"/>
      <c r="AV15" s="353"/>
      <c r="AW15" s="353"/>
      <c r="AX15" s="353"/>
      <c r="AY15" s="353"/>
      <c r="AZ15" s="353"/>
      <c r="BA15" s="353"/>
      <c r="BB15" s="353"/>
      <c r="BC15" s="353"/>
      <c r="BD15" s="353"/>
      <c r="BE15" s="353"/>
      <c r="BF15" s="353"/>
      <c r="BG15" s="353"/>
      <c r="BH15" s="353"/>
      <c r="BI15" s="353"/>
      <c r="BJ15" s="353"/>
      <c r="BK15" s="353"/>
      <c r="BL15" s="353"/>
      <c r="BM15" s="353"/>
      <c r="BN15" s="353"/>
      <c r="BO15" s="353"/>
      <c r="BP15" s="353"/>
      <c r="BQ15" s="353"/>
      <c r="BR15" s="353"/>
      <c r="BS15" s="353"/>
      <c r="BT15" s="353"/>
      <c r="BU15" s="353"/>
      <c r="BV15" s="353"/>
      <c r="BW15" s="353"/>
      <c r="BX15" s="353"/>
      <c r="BY15" s="353"/>
      <c r="BZ15" s="353"/>
      <c r="CA15" s="353"/>
      <c r="CB15" s="353"/>
      <c r="CC15" s="353"/>
      <c r="CD15" s="353"/>
      <c r="CE15" s="353"/>
      <c r="CF15" s="353"/>
      <c r="CG15" s="353"/>
      <c r="CH15" s="353"/>
      <c r="CI15" s="353"/>
      <c r="CJ15" s="353"/>
      <c r="CK15" s="353"/>
      <c r="CL15" s="353"/>
      <c r="CM15" s="353"/>
      <c r="CN15" s="353"/>
      <c r="CO15" s="353"/>
      <c r="CP15" s="353"/>
      <c r="CQ15" s="353"/>
      <c r="CR15" s="353"/>
      <c r="CS15" s="353"/>
      <c r="CT15" s="353"/>
      <c r="CU15" s="353"/>
      <c r="CV15" s="353"/>
      <c r="CW15" s="353"/>
      <c r="CX15" s="353"/>
      <c r="CY15" s="354"/>
      <c r="CZ15" s="354"/>
      <c r="DA15" s="354"/>
      <c r="DB15" s="354"/>
      <c r="DC15" s="354"/>
      <c r="DD15" s="354"/>
      <c r="DE15" s="354"/>
      <c r="DF15" s="354"/>
      <c r="DG15" s="354"/>
      <c r="DH15" s="354"/>
      <c r="DI15" s="354"/>
      <c r="DJ15" s="354"/>
      <c r="DK15" s="354"/>
      <c r="DL15" s="354"/>
      <c r="DM15" s="354"/>
      <c r="DN15" s="354"/>
      <c r="DO15" s="354"/>
      <c r="DP15" s="354"/>
      <c r="DQ15" s="354"/>
      <c r="DR15" s="354"/>
      <c r="DS15" s="354"/>
      <c r="DT15" s="354"/>
    </row>
    <row r="16" spans="1:124" s="355" customFormat="1" ht="20.100000000000001" customHeight="1">
      <c r="A16" s="93"/>
      <c r="B16" s="104" t="s">
        <v>38</v>
      </c>
      <c r="C16" s="105">
        <v>4278.4666618500005</v>
      </c>
      <c r="D16" s="177">
        <v>3667.4165531500003</v>
      </c>
      <c r="E16" s="178">
        <v>3652.9630017999998</v>
      </c>
      <c r="F16" s="179">
        <v>3.6999503161151406</v>
      </c>
      <c r="G16" s="180">
        <v>3.810039509419342</v>
      </c>
      <c r="H16" s="181">
        <v>3.380233043399449</v>
      </c>
      <c r="I16" s="179">
        <v>41.559264649539308</v>
      </c>
      <c r="J16" s="180">
        <v>45.09725703742145</v>
      </c>
      <c r="K16" s="181">
        <v>42.812096333976761</v>
      </c>
      <c r="L16" s="179">
        <v>1.5376721437757577</v>
      </c>
      <c r="M16" s="180">
        <v>1.7182233107901519</v>
      </c>
      <c r="N16" s="181">
        <v>1.4471486268530869</v>
      </c>
      <c r="O16" s="353"/>
      <c r="P16" s="353"/>
      <c r="Q16" s="353"/>
      <c r="R16" s="353"/>
      <c r="S16" s="353"/>
      <c r="T16" s="353"/>
      <c r="U16" s="353"/>
      <c r="V16" s="353"/>
      <c r="W16" s="353"/>
      <c r="X16" s="353"/>
      <c r="Y16" s="353"/>
      <c r="Z16" s="353"/>
      <c r="AA16" s="353"/>
      <c r="AB16" s="353"/>
      <c r="AC16" s="353"/>
      <c r="AD16" s="353"/>
      <c r="AE16" s="353"/>
      <c r="AF16" s="353"/>
      <c r="AG16" s="353"/>
      <c r="AH16" s="353"/>
      <c r="AI16" s="353"/>
      <c r="AJ16" s="353"/>
      <c r="AK16" s="353"/>
      <c r="AL16" s="353"/>
      <c r="AM16" s="353"/>
      <c r="AN16" s="353"/>
      <c r="AO16" s="353"/>
      <c r="AP16" s="353"/>
      <c r="AQ16" s="353"/>
      <c r="AR16" s="353"/>
      <c r="AS16" s="353"/>
      <c r="AT16" s="353"/>
      <c r="AU16" s="353"/>
      <c r="AV16" s="353"/>
      <c r="AW16" s="353"/>
      <c r="AX16" s="353"/>
      <c r="AY16" s="353"/>
      <c r="AZ16" s="353"/>
      <c r="BA16" s="353"/>
      <c r="BB16" s="353"/>
      <c r="BC16" s="353"/>
      <c r="BD16" s="353"/>
      <c r="BE16" s="353"/>
      <c r="BF16" s="353"/>
      <c r="BG16" s="353"/>
      <c r="BH16" s="353"/>
      <c r="BI16" s="353"/>
      <c r="BJ16" s="353"/>
      <c r="BK16" s="353"/>
      <c r="BL16" s="353"/>
      <c r="BM16" s="353"/>
      <c r="BN16" s="353"/>
      <c r="BO16" s="353"/>
      <c r="BP16" s="353"/>
      <c r="BQ16" s="353"/>
      <c r="BR16" s="353"/>
      <c r="BS16" s="353"/>
      <c r="BT16" s="353"/>
      <c r="BU16" s="353"/>
      <c r="BV16" s="353"/>
      <c r="BW16" s="353"/>
      <c r="BX16" s="353"/>
      <c r="BY16" s="353"/>
      <c r="BZ16" s="353"/>
      <c r="CA16" s="353"/>
      <c r="CB16" s="353"/>
      <c r="CC16" s="353"/>
      <c r="CD16" s="353"/>
      <c r="CE16" s="353"/>
      <c r="CF16" s="353"/>
      <c r="CG16" s="353"/>
      <c r="CH16" s="353"/>
      <c r="CI16" s="353"/>
      <c r="CJ16" s="353"/>
      <c r="CK16" s="353"/>
      <c r="CL16" s="353"/>
      <c r="CM16" s="353"/>
      <c r="CN16" s="353"/>
      <c r="CO16" s="353"/>
      <c r="CP16" s="353"/>
      <c r="CQ16" s="353"/>
      <c r="CR16" s="353"/>
      <c r="CS16" s="353"/>
      <c r="CT16" s="353"/>
      <c r="CU16" s="353"/>
      <c r="CV16" s="353"/>
      <c r="CW16" s="353"/>
      <c r="CX16" s="353"/>
      <c r="CY16" s="354"/>
      <c r="CZ16" s="354"/>
      <c r="DA16" s="354"/>
      <c r="DB16" s="354"/>
      <c r="DC16" s="354"/>
      <c r="DD16" s="354"/>
      <c r="DE16" s="354"/>
      <c r="DF16" s="354"/>
      <c r="DG16" s="354"/>
      <c r="DH16" s="354"/>
      <c r="DI16" s="354"/>
      <c r="DJ16" s="354"/>
      <c r="DK16" s="354"/>
      <c r="DL16" s="354"/>
      <c r="DM16" s="354"/>
      <c r="DN16" s="354"/>
      <c r="DO16" s="354"/>
      <c r="DP16" s="354"/>
      <c r="DQ16" s="354"/>
      <c r="DR16" s="354"/>
      <c r="DS16" s="354"/>
      <c r="DT16" s="354"/>
    </row>
    <row r="17" spans="1:124" s="355" customFormat="1" ht="20.100000000000001" customHeight="1">
      <c r="A17" s="93"/>
      <c r="B17" s="104" t="s">
        <v>36</v>
      </c>
      <c r="C17" s="105">
        <v>584.12004493000006</v>
      </c>
      <c r="D17" s="177">
        <v>608.67914756000005</v>
      </c>
      <c r="E17" s="178">
        <v>613.34603650000008</v>
      </c>
      <c r="F17" s="179">
        <v>5.9749151022855989</v>
      </c>
      <c r="G17" s="180">
        <v>3.1331622491831959</v>
      </c>
      <c r="H17" s="181">
        <v>3.0927988673812843</v>
      </c>
      <c r="I17" s="179">
        <v>24.582758306041079</v>
      </c>
      <c r="J17" s="180">
        <v>40.917008183534435</v>
      </c>
      <c r="K17" s="181">
        <v>49.394295389974019</v>
      </c>
      <c r="L17" s="179">
        <v>1.4687989385860158</v>
      </c>
      <c r="M17" s="180">
        <v>1.2819962539016996</v>
      </c>
      <c r="N17" s="181">
        <v>1.5276662083720824</v>
      </c>
      <c r="O17" s="353"/>
      <c r="P17" s="353"/>
      <c r="Q17" s="353"/>
      <c r="R17" s="353"/>
      <c r="S17" s="353"/>
      <c r="T17" s="353"/>
      <c r="U17" s="353"/>
      <c r="V17" s="353"/>
      <c r="W17" s="353"/>
      <c r="X17" s="353"/>
      <c r="Y17" s="353"/>
      <c r="Z17" s="353"/>
      <c r="AA17" s="353"/>
      <c r="AB17" s="353"/>
      <c r="AC17" s="353"/>
      <c r="AD17" s="353"/>
      <c r="AE17" s="353"/>
      <c r="AF17" s="353"/>
      <c r="AG17" s="353"/>
      <c r="AH17" s="353"/>
      <c r="AI17" s="353"/>
      <c r="AJ17" s="353"/>
      <c r="AK17" s="353"/>
      <c r="AL17" s="353"/>
      <c r="AM17" s="353"/>
      <c r="AN17" s="353"/>
      <c r="AO17" s="353"/>
      <c r="AP17" s="353"/>
      <c r="AQ17" s="353"/>
      <c r="AR17" s="353"/>
      <c r="AS17" s="353"/>
      <c r="AT17" s="353"/>
      <c r="AU17" s="353"/>
      <c r="AV17" s="353"/>
      <c r="AW17" s="353"/>
      <c r="AX17" s="353"/>
      <c r="AY17" s="353"/>
      <c r="AZ17" s="353"/>
      <c r="BA17" s="353"/>
      <c r="BB17" s="353"/>
      <c r="BC17" s="353"/>
      <c r="BD17" s="353"/>
      <c r="BE17" s="353"/>
      <c r="BF17" s="353"/>
      <c r="BG17" s="353"/>
      <c r="BH17" s="353"/>
      <c r="BI17" s="353"/>
      <c r="BJ17" s="353"/>
      <c r="BK17" s="353"/>
      <c r="BL17" s="353"/>
      <c r="BM17" s="353"/>
      <c r="BN17" s="353"/>
      <c r="BO17" s="353"/>
      <c r="BP17" s="353"/>
      <c r="BQ17" s="353"/>
      <c r="BR17" s="353"/>
      <c r="BS17" s="353"/>
      <c r="BT17" s="353"/>
      <c r="BU17" s="353"/>
      <c r="BV17" s="353"/>
      <c r="BW17" s="353"/>
      <c r="BX17" s="353"/>
      <c r="BY17" s="353"/>
      <c r="BZ17" s="353"/>
      <c r="CA17" s="353"/>
      <c r="CB17" s="353"/>
      <c r="CC17" s="353"/>
      <c r="CD17" s="353"/>
      <c r="CE17" s="353"/>
      <c r="CF17" s="353"/>
      <c r="CG17" s="353"/>
      <c r="CH17" s="353"/>
      <c r="CI17" s="353"/>
      <c r="CJ17" s="353"/>
      <c r="CK17" s="353"/>
      <c r="CL17" s="353"/>
      <c r="CM17" s="353"/>
      <c r="CN17" s="353"/>
      <c r="CO17" s="353"/>
      <c r="CP17" s="353"/>
      <c r="CQ17" s="353"/>
      <c r="CR17" s="353"/>
      <c r="CS17" s="353"/>
      <c r="CT17" s="353"/>
      <c r="CU17" s="353"/>
      <c r="CV17" s="353"/>
      <c r="CW17" s="353"/>
      <c r="CX17" s="353"/>
      <c r="CY17" s="354"/>
      <c r="CZ17" s="354"/>
      <c r="DA17" s="354"/>
      <c r="DB17" s="354"/>
      <c r="DC17" s="354"/>
      <c r="DD17" s="354"/>
      <c r="DE17" s="354"/>
      <c r="DF17" s="354"/>
      <c r="DG17" s="354"/>
      <c r="DH17" s="354"/>
      <c r="DI17" s="354"/>
      <c r="DJ17" s="354"/>
      <c r="DK17" s="354"/>
      <c r="DL17" s="354"/>
      <c r="DM17" s="354"/>
      <c r="DN17" s="354"/>
      <c r="DO17" s="354"/>
      <c r="DP17" s="354"/>
      <c r="DQ17" s="354"/>
      <c r="DR17" s="354"/>
      <c r="DS17" s="354"/>
      <c r="DT17" s="354"/>
    </row>
    <row r="18" spans="1:124" s="355" customFormat="1" ht="20.100000000000001" customHeight="1">
      <c r="A18" s="93"/>
      <c r="B18" s="104" t="s">
        <v>32</v>
      </c>
      <c r="C18" s="105">
        <v>13537.655189999999</v>
      </c>
      <c r="D18" s="177">
        <v>14207.145719000002</v>
      </c>
      <c r="E18" s="178">
        <v>14309.785674999999</v>
      </c>
      <c r="F18" s="179">
        <v>5.71318409388443</v>
      </c>
      <c r="G18" s="180">
        <v>4.172750872873622</v>
      </c>
      <c r="H18" s="181">
        <v>4.2135515072974705</v>
      </c>
      <c r="I18" s="179">
        <v>39.084219961796393</v>
      </c>
      <c r="J18" s="180">
        <v>45.927971005767461</v>
      </c>
      <c r="K18" s="181">
        <v>46.960062986297416</v>
      </c>
      <c r="L18" s="179">
        <v>2.2329534380761551</v>
      </c>
      <c r="M18" s="180">
        <v>1.9164598110363058</v>
      </c>
      <c r="N18" s="181">
        <v>1.9786864417869767</v>
      </c>
      <c r="O18" s="353"/>
      <c r="P18" s="353"/>
      <c r="Q18" s="353"/>
      <c r="R18" s="353"/>
      <c r="S18" s="353"/>
      <c r="T18" s="353"/>
      <c r="U18" s="353"/>
      <c r="V18" s="353"/>
      <c r="W18" s="353"/>
      <c r="X18" s="353"/>
      <c r="Y18" s="353"/>
      <c r="Z18" s="353"/>
      <c r="AA18" s="353"/>
      <c r="AB18" s="353"/>
      <c r="AC18" s="353"/>
      <c r="AD18" s="353"/>
      <c r="AE18" s="353"/>
      <c r="AF18" s="353"/>
      <c r="AG18" s="353"/>
      <c r="AH18" s="353"/>
      <c r="AI18" s="353"/>
      <c r="AJ18" s="353"/>
      <c r="AK18" s="353"/>
      <c r="AL18" s="353"/>
      <c r="AM18" s="353"/>
      <c r="AN18" s="353"/>
      <c r="AO18" s="353"/>
      <c r="AP18" s="353"/>
      <c r="AQ18" s="353"/>
      <c r="AR18" s="353"/>
      <c r="AS18" s="353"/>
      <c r="AT18" s="353"/>
      <c r="AU18" s="353"/>
      <c r="AV18" s="353"/>
      <c r="AW18" s="353"/>
      <c r="AX18" s="353"/>
      <c r="AY18" s="353"/>
      <c r="AZ18" s="353"/>
      <c r="BA18" s="353"/>
      <c r="BB18" s="353"/>
      <c r="BC18" s="353"/>
      <c r="BD18" s="353"/>
      <c r="BE18" s="353"/>
      <c r="BF18" s="353"/>
      <c r="BG18" s="353"/>
      <c r="BH18" s="353"/>
      <c r="BI18" s="353"/>
      <c r="BJ18" s="353"/>
      <c r="BK18" s="353"/>
      <c r="BL18" s="353"/>
      <c r="BM18" s="353"/>
      <c r="BN18" s="353"/>
      <c r="BO18" s="353"/>
      <c r="BP18" s="353"/>
      <c r="BQ18" s="353"/>
      <c r="BR18" s="353"/>
      <c r="BS18" s="353"/>
      <c r="BT18" s="353"/>
      <c r="BU18" s="353"/>
      <c r="BV18" s="353"/>
      <c r="BW18" s="353"/>
      <c r="BX18" s="353"/>
      <c r="BY18" s="353"/>
      <c r="BZ18" s="353"/>
      <c r="CA18" s="353"/>
      <c r="CB18" s="353"/>
      <c r="CC18" s="353"/>
      <c r="CD18" s="353"/>
      <c r="CE18" s="353"/>
      <c r="CF18" s="353"/>
      <c r="CG18" s="353"/>
      <c r="CH18" s="353"/>
      <c r="CI18" s="353"/>
      <c r="CJ18" s="353"/>
      <c r="CK18" s="353"/>
      <c r="CL18" s="353"/>
      <c r="CM18" s="353"/>
      <c r="CN18" s="353"/>
      <c r="CO18" s="353"/>
      <c r="CP18" s="353"/>
      <c r="CQ18" s="353"/>
      <c r="CR18" s="353"/>
      <c r="CS18" s="353"/>
      <c r="CT18" s="353"/>
      <c r="CU18" s="353"/>
      <c r="CV18" s="353"/>
      <c r="CW18" s="353"/>
      <c r="CX18" s="353"/>
      <c r="CY18" s="354"/>
      <c r="CZ18" s="354"/>
      <c r="DA18" s="354"/>
      <c r="DB18" s="354"/>
      <c r="DC18" s="354"/>
      <c r="DD18" s="354"/>
      <c r="DE18" s="354"/>
      <c r="DF18" s="354"/>
      <c r="DG18" s="354"/>
      <c r="DH18" s="354"/>
      <c r="DI18" s="354"/>
      <c r="DJ18" s="354"/>
      <c r="DK18" s="354"/>
      <c r="DL18" s="354"/>
      <c r="DM18" s="354"/>
      <c r="DN18" s="354"/>
      <c r="DO18" s="354"/>
      <c r="DP18" s="354"/>
      <c r="DQ18" s="354"/>
      <c r="DR18" s="354"/>
      <c r="DS18" s="354"/>
      <c r="DT18" s="354"/>
    </row>
    <row r="19" spans="1:124" s="355" customFormat="1" ht="20.100000000000001" customHeight="1">
      <c r="A19" s="93"/>
      <c r="B19" s="104" t="s">
        <v>66</v>
      </c>
      <c r="C19" s="105">
        <v>7.07040589</v>
      </c>
      <c r="D19" s="177">
        <v>0</v>
      </c>
      <c r="E19" s="178">
        <v>0</v>
      </c>
      <c r="F19" s="179">
        <v>66.46913661133533</v>
      </c>
      <c r="G19" s="180" t="s">
        <v>304</v>
      </c>
      <c r="H19" s="181" t="s">
        <v>304</v>
      </c>
      <c r="I19" s="179">
        <v>96.952241265829471</v>
      </c>
      <c r="J19" s="180" t="s">
        <v>305</v>
      </c>
      <c r="K19" s="181" t="s">
        <v>305</v>
      </c>
      <c r="L19" s="179">
        <v>64.443317694735626</v>
      </c>
      <c r="M19" s="180" t="s">
        <v>305</v>
      </c>
      <c r="N19" s="181" t="s">
        <v>305</v>
      </c>
      <c r="O19" s="353"/>
      <c r="P19" s="353"/>
      <c r="Q19" s="353"/>
      <c r="R19" s="353"/>
      <c r="S19" s="353"/>
      <c r="T19" s="353"/>
      <c r="U19" s="353"/>
      <c r="V19" s="353"/>
      <c r="W19" s="353"/>
      <c r="X19" s="353"/>
      <c r="Y19" s="353"/>
      <c r="Z19" s="353"/>
      <c r="AA19" s="353"/>
      <c r="AB19" s="353"/>
      <c r="AC19" s="353"/>
      <c r="AD19" s="353"/>
      <c r="AE19" s="353"/>
      <c r="AF19" s="353"/>
      <c r="AG19" s="353"/>
      <c r="AH19" s="353"/>
      <c r="AI19" s="353"/>
      <c r="AJ19" s="353"/>
      <c r="AK19" s="353"/>
      <c r="AL19" s="353"/>
      <c r="AM19" s="353"/>
      <c r="AN19" s="353"/>
      <c r="AO19" s="353"/>
      <c r="AP19" s="353"/>
      <c r="AQ19" s="353"/>
      <c r="AR19" s="353"/>
      <c r="AS19" s="353"/>
      <c r="AT19" s="353"/>
      <c r="AU19" s="353"/>
      <c r="AV19" s="353"/>
      <c r="AW19" s="353"/>
      <c r="AX19" s="353"/>
      <c r="AY19" s="353"/>
      <c r="AZ19" s="353"/>
      <c r="BA19" s="353"/>
      <c r="BB19" s="353"/>
      <c r="BC19" s="353"/>
      <c r="BD19" s="353"/>
      <c r="BE19" s="353"/>
      <c r="BF19" s="353"/>
      <c r="BG19" s="353"/>
      <c r="BH19" s="353"/>
      <c r="BI19" s="353"/>
      <c r="BJ19" s="353"/>
      <c r="BK19" s="353"/>
      <c r="BL19" s="353"/>
      <c r="BM19" s="353"/>
      <c r="BN19" s="353"/>
      <c r="BO19" s="353"/>
      <c r="BP19" s="353"/>
      <c r="BQ19" s="353"/>
      <c r="BR19" s="353"/>
      <c r="BS19" s="353"/>
      <c r="BT19" s="353"/>
      <c r="BU19" s="353"/>
      <c r="BV19" s="353"/>
      <c r="BW19" s="353"/>
      <c r="BX19" s="353"/>
      <c r="BY19" s="353"/>
      <c r="BZ19" s="353"/>
      <c r="CA19" s="353"/>
      <c r="CB19" s="353"/>
      <c r="CC19" s="353"/>
      <c r="CD19" s="353"/>
      <c r="CE19" s="353"/>
      <c r="CF19" s="353"/>
      <c r="CG19" s="353"/>
      <c r="CH19" s="353"/>
      <c r="CI19" s="353"/>
      <c r="CJ19" s="353"/>
      <c r="CK19" s="353"/>
      <c r="CL19" s="353"/>
      <c r="CM19" s="353"/>
      <c r="CN19" s="353"/>
      <c r="CO19" s="353"/>
      <c r="CP19" s="353"/>
      <c r="CQ19" s="353"/>
      <c r="CR19" s="353"/>
      <c r="CS19" s="353"/>
      <c r="CT19" s="353"/>
      <c r="CU19" s="353"/>
      <c r="CV19" s="353"/>
      <c r="CW19" s="353"/>
      <c r="CX19" s="353"/>
      <c r="CY19" s="354"/>
      <c r="CZ19" s="354"/>
      <c r="DA19" s="354"/>
      <c r="DB19" s="354"/>
      <c r="DC19" s="354"/>
      <c r="DD19" s="354"/>
      <c r="DE19" s="354"/>
      <c r="DF19" s="354"/>
      <c r="DG19" s="354"/>
      <c r="DH19" s="354"/>
      <c r="DI19" s="354"/>
      <c r="DJ19" s="354"/>
      <c r="DK19" s="354"/>
      <c r="DL19" s="354"/>
      <c r="DM19" s="354"/>
      <c r="DN19" s="354"/>
      <c r="DO19" s="354"/>
      <c r="DP19" s="354"/>
      <c r="DQ19" s="354"/>
      <c r="DR19" s="354"/>
      <c r="DS19" s="354"/>
      <c r="DT19" s="354"/>
    </row>
    <row r="20" spans="1:124" s="355" customFormat="1" ht="20.100000000000001" customHeight="1">
      <c r="A20" s="93"/>
      <c r="B20" s="104" t="s">
        <v>45</v>
      </c>
      <c r="C20" s="105">
        <v>15904.1869271</v>
      </c>
      <c r="D20" s="177">
        <v>17102.787432419998</v>
      </c>
      <c r="E20" s="178">
        <v>17230.552382139998</v>
      </c>
      <c r="F20" s="179">
        <v>1.4179314849836213</v>
      </c>
      <c r="G20" s="180">
        <v>1.3228478524566865</v>
      </c>
      <c r="H20" s="181">
        <v>1.3078084968046328</v>
      </c>
      <c r="I20" s="179">
        <v>72.353899311151309</v>
      </c>
      <c r="J20" s="180">
        <v>77.959230551350757</v>
      </c>
      <c r="K20" s="181">
        <v>78.607662368876035</v>
      </c>
      <c r="L20" s="179">
        <v>1.0259287189461621</v>
      </c>
      <c r="M20" s="180">
        <v>1.0312820071403004</v>
      </c>
      <c r="N20" s="181">
        <v>1.0280376875996589</v>
      </c>
      <c r="O20" s="353"/>
      <c r="P20" s="353"/>
      <c r="Q20" s="353"/>
      <c r="R20" s="353"/>
      <c r="S20" s="353"/>
      <c r="T20" s="353"/>
      <c r="U20" s="353"/>
      <c r="V20" s="353"/>
      <c r="W20" s="353"/>
      <c r="X20" s="353"/>
      <c r="Y20" s="353"/>
      <c r="Z20" s="353"/>
      <c r="AA20" s="353"/>
      <c r="AB20" s="353"/>
      <c r="AC20" s="353"/>
      <c r="AD20" s="353"/>
      <c r="AE20" s="353"/>
      <c r="AF20" s="353"/>
      <c r="AG20" s="353"/>
      <c r="AH20" s="353"/>
      <c r="AI20" s="353"/>
      <c r="AJ20" s="353"/>
      <c r="AK20" s="353"/>
      <c r="AL20" s="353"/>
      <c r="AM20" s="353"/>
      <c r="AN20" s="353"/>
      <c r="AO20" s="353"/>
      <c r="AP20" s="353"/>
      <c r="AQ20" s="353"/>
      <c r="AR20" s="353"/>
      <c r="AS20" s="353"/>
      <c r="AT20" s="353"/>
      <c r="AU20" s="353"/>
      <c r="AV20" s="353"/>
      <c r="AW20" s="353"/>
      <c r="AX20" s="353"/>
      <c r="AY20" s="353"/>
      <c r="AZ20" s="353"/>
      <c r="BA20" s="353"/>
      <c r="BB20" s="353"/>
      <c r="BC20" s="353"/>
      <c r="BD20" s="353"/>
      <c r="BE20" s="353"/>
      <c r="BF20" s="353"/>
      <c r="BG20" s="353"/>
      <c r="BH20" s="353"/>
      <c r="BI20" s="353"/>
      <c r="BJ20" s="353"/>
      <c r="BK20" s="353"/>
      <c r="BL20" s="353"/>
      <c r="BM20" s="353"/>
      <c r="BN20" s="353"/>
      <c r="BO20" s="353"/>
      <c r="BP20" s="353"/>
      <c r="BQ20" s="353"/>
      <c r="BR20" s="353"/>
      <c r="BS20" s="353"/>
      <c r="BT20" s="353"/>
      <c r="BU20" s="353"/>
      <c r="BV20" s="353"/>
      <c r="BW20" s="353"/>
      <c r="BX20" s="353"/>
      <c r="BY20" s="353"/>
      <c r="BZ20" s="353"/>
      <c r="CA20" s="353"/>
      <c r="CB20" s="353"/>
      <c r="CC20" s="353"/>
      <c r="CD20" s="353"/>
      <c r="CE20" s="353"/>
      <c r="CF20" s="353"/>
      <c r="CG20" s="353"/>
      <c r="CH20" s="353"/>
      <c r="CI20" s="353"/>
      <c r="CJ20" s="353"/>
      <c r="CK20" s="353"/>
      <c r="CL20" s="353"/>
      <c r="CM20" s="353"/>
      <c r="CN20" s="353"/>
      <c r="CO20" s="353"/>
      <c r="CP20" s="353"/>
      <c r="CQ20" s="353"/>
      <c r="CR20" s="353"/>
      <c r="CS20" s="353"/>
      <c r="CT20" s="353"/>
      <c r="CU20" s="353"/>
      <c r="CV20" s="353"/>
      <c r="CW20" s="353"/>
      <c r="CX20" s="353"/>
      <c r="CY20" s="354"/>
      <c r="CZ20" s="354"/>
      <c r="DA20" s="354"/>
      <c r="DB20" s="354"/>
      <c r="DC20" s="354"/>
      <c r="DD20" s="354"/>
      <c r="DE20" s="354"/>
      <c r="DF20" s="354"/>
      <c r="DG20" s="354"/>
      <c r="DH20" s="354"/>
      <c r="DI20" s="354"/>
      <c r="DJ20" s="354"/>
      <c r="DK20" s="354"/>
      <c r="DL20" s="354"/>
      <c r="DM20" s="354"/>
      <c r="DN20" s="354"/>
      <c r="DO20" s="354"/>
      <c r="DP20" s="354"/>
      <c r="DQ20" s="354"/>
      <c r="DR20" s="354"/>
      <c r="DS20" s="354"/>
      <c r="DT20" s="354"/>
    </row>
    <row r="21" spans="1:124" s="355" customFormat="1" ht="20.100000000000001" customHeight="1">
      <c r="A21" s="93"/>
      <c r="B21" s="104" t="s">
        <v>63</v>
      </c>
      <c r="C21" s="105">
        <v>0</v>
      </c>
      <c r="D21" s="177">
        <v>0</v>
      </c>
      <c r="E21" s="178">
        <v>0</v>
      </c>
      <c r="F21" s="179" t="s">
        <v>304</v>
      </c>
      <c r="G21" s="180" t="s">
        <v>304</v>
      </c>
      <c r="H21" s="181" t="s">
        <v>304</v>
      </c>
      <c r="I21" s="179" t="s">
        <v>305</v>
      </c>
      <c r="J21" s="180" t="s">
        <v>305</v>
      </c>
      <c r="K21" s="181" t="s">
        <v>305</v>
      </c>
      <c r="L21" s="179" t="s">
        <v>305</v>
      </c>
      <c r="M21" s="180" t="s">
        <v>305</v>
      </c>
      <c r="N21" s="181" t="s">
        <v>305</v>
      </c>
      <c r="O21" s="353"/>
      <c r="P21" s="353"/>
      <c r="Q21" s="353"/>
      <c r="R21" s="353"/>
      <c r="S21" s="353"/>
      <c r="T21" s="353"/>
      <c r="U21" s="353"/>
      <c r="V21" s="353"/>
      <c r="W21" s="353"/>
      <c r="X21" s="353"/>
      <c r="Y21" s="353"/>
      <c r="Z21" s="353"/>
      <c r="AA21" s="353"/>
      <c r="AB21" s="353"/>
      <c r="AC21" s="353"/>
      <c r="AD21" s="353"/>
      <c r="AE21" s="353"/>
      <c r="AF21" s="353"/>
      <c r="AG21" s="353"/>
      <c r="AH21" s="353"/>
      <c r="AI21" s="353"/>
      <c r="AJ21" s="353"/>
      <c r="AK21" s="353"/>
      <c r="AL21" s="353"/>
      <c r="AM21" s="353"/>
      <c r="AN21" s="353"/>
      <c r="AO21" s="353"/>
      <c r="AP21" s="353"/>
      <c r="AQ21" s="353"/>
      <c r="AR21" s="353"/>
      <c r="AS21" s="353"/>
      <c r="AT21" s="353"/>
      <c r="AU21" s="353"/>
      <c r="AV21" s="353"/>
      <c r="AW21" s="353"/>
      <c r="AX21" s="353"/>
      <c r="AY21" s="353"/>
      <c r="AZ21" s="353"/>
      <c r="BA21" s="353"/>
      <c r="BB21" s="353"/>
      <c r="BC21" s="353"/>
      <c r="BD21" s="353"/>
      <c r="BE21" s="353"/>
      <c r="BF21" s="353"/>
      <c r="BG21" s="353"/>
      <c r="BH21" s="353"/>
      <c r="BI21" s="353"/>
      <c r="BJ21" s="353"/>
      <c r="BK21" s="353"/>
      <c r="BL21" s="353"/>
      <c r="BM21" s="353"/>
      <c r="BN21" s="353"/>
      <c r="BO21" s="353"/>
      <c r="BP21" s="353"/>
      <c r="BQ21" s="353"/>
      <c r="BR21" s="353"/>
      <c r="BS21" s="353"/>
      <c r="BT21" s="353"/>
      <c r="BU21" s="353"/>
      <c r="BV21" s="353"/>
      <c r="BW21" s="353"/>
      <c r="BX21" s="353"/>
      <c r="BY21" s="353"/>
      <c r="BZ21" s="353"/>
      <c r="CA21" s="353"/>
      <c r="CB21" s="353"/>
      <c r="CC21" s="353"/>
      <c r="CD21" s="353"/>
      <c r="CE21" s="353"/>
      <c r="CF21" s="353"/>
      <c r="CG21" s="353"/>
      <c r="CH21" s="353"/>
      <c r="CI21" s="353"/>
      <c r="CJ21" s="353"/>
      <c r="CK21" s="353"/>
      <c r="CL21" s="353"/>
      <c r="CM21" s="353"/>
      <c r="CN21" s="353"/>
      <c r="CO21" s="353"/>
      <c r="CP21" s="353"/>
      <c r="CQ21" s="353"/>
      <c r="CR21" s="353"/>
      <c r="CS21" s="353"/>
      <c r="CT21" s="353"/>
      <c r="CU21" s="353"/>
      <c r="CV21" s="353"/>
      <c r="CW21" s="353"/>
      <c r="CX21" s="353"/>
      <c r="CY21" s="354"/>
      <c r="CZ21" s="354"/>
      <c r="DA21" s="354"/>
      <c r="DB21" s="354"/>
      <c r="DC21" s="354"/>
      <c r="DD21" s="354"/>
      <c r="DE21" s="354"/>
      <c r="DF21" s="354"/>
      <c r="DG21" s="354"/>
      <c r="DH21" s="354"/>
      <c r="DI21" s="354"/>
      <c r="DJ21" s="354"/>
      <c r="DK21" s="354"/>
      <c r="DL21" s="354"/>
      <c r="DM21" s="354"/>
      <c r="DN21" s="354"/>
      <c r="DO21" s="354"/>
      <c r="DP21" s="354"/>
      <c r="DQ21" s="354"/>
      <c r="DR21" s="354"/>
      <c r="DS21" s="354"/>
      <c r="DT21" s="354"/>
    </row>
    <row r="22" spans="1:124" s="355" customFormat="1" ht="20.100000000000001" customHeight="1">
      <c r="A22" s="93"/>
      <c r="B22" s="104" t="s">
        <v>41</v>
      </c>
      <c r="C22" s="105">
        <v>0</v>
      </c>
      <c r="D22" s="177">
        <v>0</v>
      </c>
      <c r="E22" s="178">
        <v>0</v>
      </c>
      <c r="F22" s="179" t="s">
        <v>304</v>
      </c>
      <c r="G22" s="180" t="s">
        <v>304</v>
      </c>
      <c r="H22" s="181" t="s">
        <v>304</v>
      </c>
      <c r="I22" s="179" t="s">
        <v>305</v>
      </c>
      <c r="J22" s="180" t="s">
        <v>305</v>
      </c>
      <c r="K22" s="181" t="s">
        <v>305</v>
      </c>
      <c r="L22" s="179" t="s">
        <v>305</v>
      </c>
      <c r="M22" s="180" t="s">
        <v>305</v>
      </c>
      <c r="N22" s="181" t="s">
        <v>305</v>
      </c>
      <c r="O22" s="353"/>
      <c r="P22" s="353"/>
      <c r="Q22" s="353"/>
      <c r="R22" s="353"/>
      <c r="S22" s="353"/>
      <c r="T22" s="353"/>
      <c r="U22" s="353"/>
      <c r="V22" s="353"/>
      <c r="W22" s="353"/>
      <c r="X22" s="353"/>
      <c r="Y22" s="353"/>
      <c r="Z22" s="353"/>
      <c r="AA22" s="353"/>
      <c r="AB22" s="353"/>
      <c r="AC22" s="353"/>
      <c r="AD22" s="353"/>
      <c r="AE22" s="353"/>
      <c r="AF22" s="353"/>
      <c r="AG22" s="353"/>
      <c r="AH22" s="353"/>
      <c r="AI22" s="353"/>
      <c r="AJ22" s="353"/>
      <c r="AK22" s="353"/>
      <c r="AL22" s="353"/>
      <c r="AM22" s="353"/>
      <c r="AN22" s="353"/>
      <c r="AO22" s="353"/>
      <c r="AP22" s="353"/>
      <c r="AQ22" s="353"/>
      <c r="AR22" s="353"/>
      <c r="AS22" s="353"/>
      <c r="AT22" s="353"/>
      <c r="AU22" s="353"/>
      <c r="AV22" s="353"/>
      <c r="AW22" s="353"/>
      <c r="AX22" s="353"/>
      <c r="AY22" s="353"/>
      <c r="AZ22" s="353"/>
      <c r="BA22" s="353"/>
      <c r="BB22" s="353"/>
      <c r="BC22" s="353"/>
      <c r="BD22" s="353"/>
      <c r="BE22" s="353"/>
      <c r="BF22" s="353"/>
      <c r="BG22" s="353"/>
      <c r="BH22" s="353"/>
      <c r="BI22" s="353"/>
      <c r="BJ22" s="353"/>
      <c r="BK22" s="353"/>
      <c r="BL22" s="353"/>
      <c r="BM22" s="353"/>
      <c r="BN22" s="353"/>
      <c r="BO22" s="353"/>
      <c r="BP22" s="353"/>
      <c r="BQ22" s="353"/>
      <c r="BR22" s="353"/>
      <c r="BS22" s="353"/>
      <c r="BT22" s="353"/>
      <c r="BU22" s="353"/>
      <c r="BV22" s="353"/>
      <c r="BW22" s="353"/>
      <c r="BX22" s="353"/>
      <c r="BY22" s="353"/>
      <c r="BZ22" s="353"/>
      <c r="CA22" s="353"/>
      <c r="CB22" s="353"/>
      <c r="CC22" s="353"/>
      <c r="CD22" s="353"/>
      <c r="CE22" s="353"/>
      <c r="CF22" s="353"/>
      <c r="CG22" s="353"/>
      <c r="CH22" s="353"/>
      <c r="CI22" s="353"/>
      <c r="CJ22" s="353"/>
      <c r="CK22" s="353"/>
      <c r="CL22" s="353"/>
      <c r="CM22" s="353"/>
      <c r="CN22" s="353"/>
      <c r="CO22" s="353"/>
      <c r="CP22" s="353"/>
      <c r="CQ22" s="353"/>
      <c r="CR22" s="353"/>
      <c r="CS22" s="353"/>
      <c r="CT22" s="353"/>
      <c r="CU22" s="353"/>
      <c r="CV22" s="353"/>
      <c r="CW22" s="353"/>
      <c r="CX22" s="353"/>
      <c r="CY22" s="354"/>
      <c r="CZ22" s="354"/>
      <c r="DA22" s="354"/>
      <c r="DB22" s="354"/>
      <c r="DC22" s="354"/>
      <c r="DD22" s="354"/>
      <c r="DE22" s="354"/>
      <c r="DF22" s="354"/>
      <c r="DG22" s="354"/>
      <c r="DH22" s="354"/>
      <c r="DI22" s="354"/>
      <c r="DJ22" s="354"/>
      <c r="DK22" s="354"/>
      <c r="DL22" s="354"/>
      <c r="DM22" s="354"/>
      <c r="DN22" s="354"/>
      <c r="DO22" s="354"/>
      <c r="DP22" s="354"/>
      <c r="DQ22" s="354"/>
      <c r="DR22" s="354"/>
      <c r="DS22" s="354"/>
      <c r="DT22" s="354"/>
    </row>
    <row r="23" spans="1:124" s="355" customFormat="1" ht="20.100000000000001" customHeight="1">
      <c r="A23" s="93"/>
      <c r="B23" s="104" t="s">
        <v>62</v>
      </c>
      <c r="C23" s="105">
        <v>63.198490999999997</v>
      </c>
      <c r="D23" s="177">
        <v>53.39593</v>
      </c>
      <c r="E23" s="178">
        <v>55.146836999999998</v>
      </c>
      <c r="F23" s="179">
        <v>0</v>
      </c>
      <c r="G23" s="180">
        <v>0</v>
      </c>
      <c r="H23" s="181">
        <v>0</v>
      </c>
      <c r="I23" s="179" t="s">
        <v>305</v>
      </c>
      <c r="J23" s="180" t="s">
        <v>305</v>
      </c>
      <c r="K23" s="181" t="s">
        <v>305</v>
      </c>
      <c r="L23" s="179">
        <v>0.13377218136426708</v>
      </c>
      <c r="M23" s="180">
        <v>0.11869631262157997</v>
      </c>
      <c r="N23" s="181">
        <v>0.13192234397776975</v>
      </c>
      <c r="O23" s="353"/>
      <c r="P23" s="353"/>
      <c r="Q23" s="353"/>
      <c r="R23" s="353"/>
      <c r="S23" s="353"/>
      <c r="T23" s="353"/>
      <c r="U23" s="353"/>
      <c r="V23" s="353"/>
      <c r="W23" s="353"/>
      <c r="X23" s="353"/>
      <c r="Y23" s="353"/>
      <c r="Z23" s="353"/>
      <c r="AA23" s="353"/>
      <c r="AB23" s="353"/>
      <c r="AC23" s="353"/>
      <c r="AD23" s="353"/>
      <c r="AE23" s="353"/>
      <c r="AF23" s="353"/>
      <c r="AG23" s="353"/>
      <c r="AH23" s="353"/>
      <c r="AI23" s="353"/>
      <c r="AJ23" s="353"/>
      <c r="AK23" s="353"/>
      <c r="AL23" s="353"/>
      <c r="AM23" s="353"/>
      <c r="AN23" s="353"/>
      <c r="AO23" s="353"/>
      <c r="AP23" s="353"/>
      <c r="AQ23" s="353"/>
      <c r="AR23" s="353"/>
      <c r="AS23" s="353"/>
      <c r="AT23" s="353"/>
      <c r="AU23" s="353"/>
      <c r="AV23" s="353"/>
      <c r="AW23" s="353"/>
      <c r="AX23" s="353"/>
      <c r="AY23" s="353"/>
      <c r="AZ23" s="353"/>
      <c r="BA23" s="353"/>
      <c r="BB23" s="353"/>
      <c r="BC23" s="353"/>
      <c r="BD23" s="353"/>
      <c r="BE23" s="353"/>
      <c r="BF23" s="353"/>
      <c r="BG23" s="353"/>
      <c r="BH23" s="353"/>
      <c r="BI23" s="353"/>
      <c r="BJ23" s="353"/>
      <c r="BK23" s="353"/>
      <c r="BL23" s="353"/>
      <c r="BM23" s="353"/>
      <c r="BN23" s="353"/>
      <c r="BO23" s="353"/>
      <c r="BP23" s="353"/>
      <c r="BQ23" s="353"/>
      <c r="BR23" s="353"/>
      <c r="BS23" s="353"/>
      <c r="BT23" s="353"/>
      <c r="BU23" s="353"/>
      <c r="BV23" s="353"/>
      <c r="BW23" s="353"/>
      <c r="BX23" s="353"/>
      <c r="BY23" s="353"/>
      <c r="BZ23" s="353"/>
      <c r="CA23" s="353"/>
      <c r="CB23" s="353"/>
      <c r="CC23" s="353"/>
      <c r="CD23" s="353"/>
      <c r="CE23" s="353"/>
      <c r="CF23" s="353"/>
      <c r="CG23" s="353"/>
      <c r="CH23" s="353"/>
      <c r="CI23" s="353"/>
      <c r="CJ23" s="353"/>
      <c r="CK23" s="353"/>
      <c r="CL23" s="353"/>
      <c r="CM23" s="353"/>
      <c r="CN23" s="353"/>
      <c r="CO23" s="353"/>
      <c r="CP23" s="353"/>
      <c r="CQ23" s="353"/>
      <c r="CR23" s="353"/>
      <c r="CS23" s="353"/>
      <c r="CT23" s="353"/>
      <c r="CU23" s="353"/>
      <c r="CV23" s="353"/>
      <c r="CW23" s="353"/>
      <c r="CX23" s="353"/>
      <c r="CY23" s="354"/>
      <c r="CZ23" s="354"/>
      <c r="DA23" s="354"/>
      <c r="DB23" s="354"/>
      <c r="DC23" s="354"/>
      <c r="DD23" s="354"/>
      <c r="DE23" s="354"/>
      <c r="DF23" s="354"/>
      <c r="DG23" s="354"/>
      <c r="DH23" s="354"/>
      <c r="DI23" s="354"/>
      <c r="DJ23" s="354"/>
      <c r="DK23" s="354"/>
      <c r="DL23" s="354"/>
      <c r="DM23" s="354"/>
      <c r="DN23" s="354"/>
      <c r="DO23" s="354"/>
      <c r="DP23" s="354"/>
      <c r="DQ23" s="354"/>
      <c r="DR23" s="354"/>
      <c r="DS23" s="354"/>
      <c r="DT23" s="354"/>
    </row>
    <row r="24" spans="1:124" s="355" customFormat="1" ht="20.100000000000001" customHeight="1">
      <c r="A24" s="93"/>
      <c r="B24" s="104" t="s">
        <v>229</v>
      </c>
      <c r="C24" s="105">
        <v>4405.5731403</v>
      </c>
      <c r="D24" s="177">
        <v>4511.4098713100002</v>
      </c>
      <c r="E24" s="178">
        <v>4480.4409812700005</v>
      </c>
      <c r="F24" s="179">
        <v>1.4427659095831447</v>
      </c>
      <c r="G24" s="180">
        <v>3.4856055473926286</v>
      </c>
      <c r="H24" s="181">
        <v>4.000928345432377</v>
      </c>
      <c r="I24" s="179">
        <v>167.55026411656547</v>
      </c>
      <c r="J24" s="180">
        <v>103.21644334504998</v>
      </c>
      <c r="K24" s="181">
        <v>94.151522606853206</v>
      </c>
      <c r="L24" s="179">
        <v>2.4173580920903275</v>
      </c>
      <c r="M24" s="180">
        <v>3.5977180750564317</v>
      </c>
      <c r="N24" s="181">
        <v>3.7669349556337628</v>
      </c>
      <c r="O24" s="353"/>
      <c r="P24" s="353"/>
      <c r="Q24" s="353"/>
      <c r="R24" s="353"/>
      <c r="S24" s="353"/>
      <c r="T24" s="353"/>
      <c r="U24" s="353"/>
      <c r="V24" s="353"/>
      <c r="W24" s="353"/>
      <c r="X24" s="353"/>
      <c r="Y24" s="353"/>
      <c r="Z24" s="353"/>
      <c r="AA24" s="353"/>
      <c r="AB24" s="353"/>
      <c r="AC24" s="353"/>
      <c r="AD24" s="353"/>
      <c r="AE24" s="353"/>
      <c r="AF24" s="353"/>
      <c r="AG24" s="353"/>
      <c r="AH24" s="353"/>
      <c r="AI24" s="353"/>
      <c r="AJ24" s="353"/>
      <c r="AK24" s="353"/>
      <c r="AL24" s="353"/>
      <c r="AM24" s="353"/>
      <c r="AN24" s="353"/>
      <c r="AO24" s="353"/>
      <c r="AP24" s="353"/>
      <c r="AQ24" s="353"/>
      <c r="AR24" s="353"/>
      <c r="AS24" s="353"/>
      <c r="AT24" s="353"/>
      <c r="AU24" s="353"/>
      <c r="AV24" s="353"/>
      <c r="AW24" s="353"/>
      <c r="AX24" s="353"/>
      <c r="AY24" s="353"/>
      <c r="AZ24" s="353"/>
      <c r="BA24" s="353"/>
      <c r="BB24" s="353"/>
      <c r="BC24" s="353"/>
      <c r="BD24" s="353"/>
      <c r="BE24" s="353"/>
      <c r="BF24" s="353"/>
      <c r="BG24" s="353"/>
      <c r="BH24" s="353"/>
      <c r="BI24" s="353"/>
      <c r="BJ24" s="353"/>
      <c r="BK24" s="353"/>
      <c r="BL24" s="353"/>
      <c r="BM24" s="353"/>
      <c r="BN24" s="353"/>
      <c r="BO24" s="353"/>
      <c r="BP24" s="353"/>
      <c r="BQ24" s="353"/>
      <c r="BR24" s="353"/>
      <c r="BS24" s="353"/>
      <c r="BT24" s="353"/>
      <c r="BU24" s="353"/>
      <c r="BV24" s="353"/>
      <c r="BW24" s="353"/>
      <c r="BX24" s="353"/>
      <c r="BY24" s="353"/>
      <c r="BZ24" s="353"/>
      <c r="CA24" s="353"/>
      <c r="CB24" s="353"/>
      <c r="CC24" s="353"/>
      <c r="CD24" s="353"/>
      <c r="CE24" s="353"/>
      <c r="CF24" s="353"/>
      <c r="CG24" s="353"/>
      <c r="CH24" s="353"/>
      <c r="CI24" s="353"/>
      <c r="CJ24" s="353"/>
      <c r="CK24" s="353"/>
      <c r="CL24" s="353"/>
      <c r="CM24" s="353"/>
      <c r="CN24" s="353"/>
      <c r="CO24" s="353"/>
      <c r="CP24" s="353"/>
      <c r="CQ24" s="353"/>
      <c r="CR24" s="353"/>
      <c r="CS24" s="353"/>
      <c r="CT24" s="353"/>
      <c r="CU24" s="353"/>
      <c r="CV24" s="353"/>
      <c r="CW24" s="353"/>
      <c r="CX24" s="353"/>
      <c r="CY24" s="354"/>
      <c r="CZ24" s="354"/>
      <c r="DA24" s="354"/>
      <c r="DB24" s="354"/>
      <c r="DC24" s="354"/>
      <c r="DD24" s="354"/>
      <c r="DE24" s="354"/>
      <c r="DF24" s="354"/>
      <c r="DG24" s="354"/>
      <c r="DH24" s="354"/>
      <c r="DI24" s="354"/>
      <c r="DJ24" s="354"/>
      <c r="DK24" s="354"/>
      <c r="DL24" s="354"/>
      <c r="DM24" s="354"/>
      <c r="DN24" s="354"/>
      <c r="DO24" s="354"/>
      <c r="DP24" s="354"/>
      <c r="DQ24" s="354"/>
      <c r="DR24" s="354"/>
      <c r="DS24" s="354"/>
      <c r="DT24" s="354"/>
    </row>
    <row r="25" spans="1:124" s="355" customFormat="1" ht="20.100000000000001" customHeight="1">
      <c r="A25" s="93"/>
      <c r="B25" s="104" t="s">
        <v>68</v>
      </c>
      <c r="C25" s="105">
        <v>440.19989699999996</v>
      </c>
      <c r="D25" s="177">
        <v>435.79149700000005</v>
      </c>
      <c r="E25" s="178">
        <v>432.46832500000005</v>
      </c>
      <c r="F25" s="179">
        <v>75.517603994350779</v>
      </c>
      <c r="G25" s="180">
        <v>66.10340380275936</v>
      </c>
      <c r="H25" s="181">
        <v>66.274955975099445</v>
      </c>
      <c r="I25" s="179">
        <v>97.178712295096688</v>
      </c>
      <c r="J25" s="180">
        <v>98.844699138825618</v>
      </c>
      <c r="K25" s="181">
        <v>98.781702942289158</v>
      </c>
      <c r="L25" s="179">
        <v>73.387035117820574</v>
      </c>
      <c r="M25" s="180">
        <v>65.339710609360509</v>
      </c>
      <c r="N25" s="181">
        <v>65.46753013645565</v>
      </c>
      <c r="O25" s="353"/>
      <c r="P25" s="353"/>
      <c r="Q25" s="353"/>
      <c r="R25" s="353"/>
      <c r="S25" s="353"/>
      <c r="T25" s="353"/>
      <c r="U25" s="353"/>
      <c r="V25" s="353"/>
      <c r="W25" s="353"/>
      <c r="X25" s="353"/>
      <c r="Y25" s="353"/>
      <c r="Z25" s="353"/>
      <c r="AA25" s="353"/>
      <c r="AB25" s="353"/>
      <c r="AC25" s="353"/>
      <c r="AD25" s="353"/>
      <c r="AE25" s="353"/>
      <c r="AF25" s="353"/>
      <c r="AG25" s="353"/>
      <c r="AH25" s="353"/>
      <c r="AI25" s="353"/>
      <c r="AJ25" s="353"/>
      <c r="AK25" s="353"/>
      <c r="AL25" s="353"/>
      <c r="AM25" s="353"/>
      <c r="AN25" s="353"/>
      <c r="AO25" s="353"/>
      <c r="AP25" s="353"/>
      <c r="AQ25" s="353"/>
      <c r="AR25" s="353"/>
      <c r="AS25" s="353"/>
      <c r="AT25" s="353"/>
      <c r="AU25" s="353"/>
      <c r="AV25" s="353"/>
      <c r="AW25" s="353"/>
      <c r="AX25" s="353"/>
      <c r="AY25" s="353"/>
      <c r="AZ25" s="353"/>
      <c r="BA25" s="353"/>
      <c r="BB25" s="353"/>
      <c r="BC25" s="353"/>
      <c r="BD25" s="353"/>
      <c r="BE25" s="353"/>
      <c r="BF25" s="353"/>
      <c r="BG25" s="353"/>
      <c r="BH25" s="353"/>
      <c r="BI25" s="353"/>
      <c r="BJ25" s="353"/>
      <c r="BK25" s="353"/>
      <c r="BL25" s="353"/>
      <c r="BM25" s="353"/>
      <c r="BN25" s="353"/>
      <c r="BO25" s="353"/>
      <c r="BP25" s="353"/>
      <c r="BQ25" s="353"/>
      <c r="BR25" s="353"/>
      <c r="BS25" s="353"/>
      <c r="BT25" s="353"/>
      <c r="BU25" s="353"/>
      <c r="BV25" s="353"/>
      <c r="BW25" s="353"/>
      <c r="BX25" s="353"/>
      <c r="BY25" s="353"/>
      <c r="BZ25" s="353"/>
      <c r="CA25" s="353"/>
      <c r="CB25" s="353"/>
      <c r="CC25" s="353"/>
      <c r="CD25" s="353"/>
      <c r="CE25" s="353"/>
      <c r="CF25" s="353"/>
      <c r="CG25" s="353"/>
      <c r="CH25" s="353"/>
      <c r="CI25" s="353"/>
      <c r="CJ25" s="353"/>
      <c r="CK25" s="353"/>
      <c r="CL25" s="353"/>
      <c r="CM25" s="353"/>
      <c r="CN25" s="353"/>
      <c r="CO25" s="353"/>
      <c r="CP25" s="353"/>
      <c r="CQ25" s="353"/>
      <c r="CR25" s="353"/>
      <c r="CS25" s="353"/>
      <c r="CT25" s="353"/>
      <c r="CU25" s="353"/>
      <c r="CV25" s="353"/>
      <c r="CW25" s="353"/>
      <c r="CX25" s="353"/>
      <c r="CY25" s="354"/>
      <c r="CZ25" s="354"/>
      <c r="DA25" s="354"/>
      <c r="DB25" s="354"/>
      <c r="DC25" s="354"/>
      <c r="DD25" s="354"/>
      <c r="DE25" s="354"/>
      <c r="DF25" s="354"/>
      <c r="DG25" s="354"/>
      <c r="DH25" s="354"/>
      <c r="DI25" s="354"/>
      <c r="DJ25" s="354"/>
      <c r="DK25" s="354"/>
      <c r="DL25" s="354"/>
      <c r="DM25" s="354"/>
      <c r="DN25" s="354"/>
      <c r="DO25" s="354"/>
      <c r="DP25" s="354"/>
      <c r="DQ25" s="354"/>
      <c r="DR25" s="354"/>
      <c r="DS25" s="354"/>
      <c r="DT25" s="354"/>
    </row>
    <row r="26" spans="1:124" s="355" customFormat="1" ht="20.100000000000001" customHeight="1">
      <c r="A26" s="93"/>
      <c r="B26" s="104" t="s">
        <v>35</v>
      </c>
      <c r="C26" s="105">
        <v>18618.513769000001</v>
      </c>
      <c r="D26" s="177">
        <v>17415.881772000001</v>
      </c>
      <c r="E26" s="178">
        <v>17139.723932000001</v>
      </c>
      <c r="F26" s="179">
        <v>6.0790253349034646</v>
      </c>
      <c r="G26" s="180">
        <v>8.5344284111393076</v>
      </c>
      <c r="H26" s="181">
        <v>9.181712624098056</v>
      </c>
      <c r="I26" s="179">
        <v>49.644809625902241</v>
      </c>
      <c r="J26" s="180">
        <v>42.724202994134416</v>
      </c>
      <c r="K26" s="181">
        <v>39.989066963718365</v>
      </c>
      <c r="L26" s="179">
        <v>3.0179205546231911</v>
      </c>
      <c r="M26" s="180">
        <v>3.6462665187642385</v>
      </c>
      <c r="N26" s="181">
        <v>3.671681209666755</v>
      </c>
      <c r="O26" s="353"/>
      <c r="P26" s="353"/>
      <c r="Q26" s="353"/>
      <c r="R26" s="353"/>
      <c r="S26" s="353"/>
      <c r="T26" s="353"/>
      <c r="U26" s="353"/>
      <c r="V26" s="353"/>
      <c r="W26" s="353"/>
      <c r="X26" s="353"/>
      <c r="Y26" s="353"/>
      <c r="Z26" s="353"/>
      <c r="AA26" s="353"/>
      <c r="AB26" s="353"/>
      <c r="AC26" s="353"/>
      <c r="AD26" s="353"/>
      <c r="AE26" s="353"/>
      <c r="AF26" s="353"/>
      <c r="AG26" s="353"/>
      <c r="AH26" s="353"/>
      <c r="AI26" s="353"/>
      <c r="AJ26" s="353"/>
      <c r="AK26" s="353"/>
      <c r="AL26" s="353"/>
      <c r="AM26" s="353"/>
      <c r="AN26" s="353"/>
      <c r="AO26" s="353"/>
      <c r="AP26" s="353"/>
      <c r="AQ26" s="353"/>
      <c r="AR26" s="353"/>
      <c r="AS26" s="353"/>
      <c r="AT26" s="353"/>
      <c r="AU26" s="353"/>
      <c r="AV26" s="353"/>
      <c r="AW26" s="353"/>
      <c r="AX26" s="353"/>
      <c r="AY26" s="353"/>
      <c r="AZ26" s="353"/>
      <c r="BA26" s="353"/>
      <c r="BB26" s="353"/>
      <c r="BC26" s="353"/>
      <c r="BD26" s="353"/>
      <c r="BE26" s="353"/>
      <c r="BF26" s="353"/>
      <c r="BG26" s="353"/>
      <c r="BH26" s="353"/>
      <c r="BI26" s="353"/>
      <c r="BJ26" s="353"/>
      <c r="BK26" s="353"/>
      <c r="BL26" s="353"/>
      <c r="BM26" s="353"/>
      <c r="BN26" s="353"/>
      <c r="BO26" s="353"/>
      <c r="BP26" s="353"/>
      <c r="BQ26" s="353"/>
      <c r="BR26" s="353"/>
      <c r="BS26" s="353"/>
      <c r="BT26" s="353"/>
      <c r="BU26" s="353"/>
      <c r="BV26" s="353"/>
      <c r="BW26" s="353"/>
      <c r="BX26" s="353"/>
      <c r="BY26" s="353"/>
      <c r="BZ26" s="353"/>
      <c r="CA26" s="353"/>
      <c r="CB26" s="353"/>
      <c r="CC26" s="353"/>
      <c r="CD26" s="353"/>
      <c r="CE26" s="353"/>
      <c r="CF26" s="353"/>
      <c r="CG26" s="353"/>
      <c r="CH26" s="353"/>
      <c r="CI26" s="353"/>
      <c r="CJ26" s="353"/>
      <c r="CK26" s="353"/>
      <c r="CL26" s="353"/>
      <c r="CM26" s="353"/>
      <c r="CN26" s="353"/>
      <c r="CO26" s="353"/>
      <c r="CP26" s="353"/>
      <c r="CQ26" s="353"/>
      <c r="CR26" s="353"/>
      <c r="CS26" s="353"/>
      <c r="CT26" s="353"/>
      <c r="CU26" s="353"/>
      <c r="CV26" s="353"/>
      <c r="CW26" s="353"/>
      <c r="CX26" s="353"/>
      <c r="CY26" s="354"/>
      <c r="CZ26" s="354"/>
      <c r="DA26" s="354"/>
      <c r="DB26" s="354"/>
      <c r="DC26" s="354"/>
      <c r="DD26" s="354"/>
      <c r="DE26" s="354"/>
      <c r="DF26" s="354"/>
      <c r="DG26" s="354"/>
      <c r="DH26" s="354"/>
      <c r="DI26" s="354"/>
      <c r="DJ26" s="354"/>
      <c r="DK26" s="354"/>
      <c r="DL26" s="354"/>
      <c r="DM26" s="354"/>
      <c r="DN26" s="354"/>
      <c r="DO26" s="354"/>
      <c r="DP26" s="354"/>
      <c r="DQ26" s="354"/>
      <c r="DR26" s="354"/>
      <c r="DS26" s="354"/>
      <c r="DT26" s="354"/>
    </row>
    <row r="27" spans="1:124" s="355" customFormat="1" ht="20.100000000000001" customHeight="1">
      <c r="A27" s="93"/>
      <c r="B27" s="104" t="s">
        <v>47</v>
      </c>
      <c r="C27" s="105">
        <v>0</v>
      </c>
      <c r="D27" s="177">
        <v>0</v>
      </c>
      <c r="E27" s="178">
        <v>0</v>
      </c>
      <c r="F27" s="179" t="s">
        <v>304</v>
      </c>
      <c r="G27" s="180" t="s">
        <v>304</v>
      </c>
      <c r="H27" s="181" t="s">
        <v>304</v>
      </c>
      <c r="I27" s="179" t="s">
        <v>305</v>
      </c>
      <c r="J27" s="180" t="s">
        <v>305</v>
      </c>
      <c r="K27" s="181" t="s">
        <v>305</v>
      </c>
      <c r="L27" s="179" t="s">
        <v>305</v>
      </c>
      <c r="M27" s="180" t="s">
        <v>305</v>
      </c>
      <c r="N27" s="181" t="s">
        <v>305</v>
      </c>
      <c r="O27" s="353"/>
      <c r="P27" s="353"/>
      <c r="Q27" s="353"/>
      <c r="R27" s="353"/>
      <c r="S27" s="353"/>
      <c r="T27" s="353"/>
      <c r="U27" s="353"/>
      <c r="V27" s="353"/>
      <c r="W27" s="353"/>
      <c r="X27" s="353"/>
      <c r="Y27" s="353"/>
      <c r="Z27" s="353"/>
      <c r="AA27" s="353"/>
      <c r="AB27" s="353"/>
      <c r="AC27" s="353"/>
      <c r="AD27" s="353"/>
      <c r="AE27" s="353"/>
      <c r="AF27" s="353"/>
      <c r="AG27" s="353"/>
      <c r="AH27" s="353"/>
      <c r="AI27" s="353"/>
      <c r="AJ27" s="353"/>
      <c r="AK27" s="353"/>
      <c r="AL27" s="353"/>
      <c r="AM27" s="353"/>
      <c r="AN27" s="353"/>
      <c r="AO27" s="353"/>
      <c r="AP27" s="353"/>
      <c r="AQ27" s="353"/>
      <c r="AR27" s="353"/>
      <c r="AS27" s="353"/>
      <c r="AT27" s="353"/>
      <c r="AU27" s="353"/>
      <c r="AV27" s="353"/>
      <c r="AW27" s="353"/>
      <c r="AX27" s="353"/>
      <c r="AY27" s="353"/>
      <c r="AZ27" s="353"/>
      <c r="BA27" s="353"/>
      <c r="BB27" s="353"/>
      <c r="BC27" s="353"/>
      <c r="BD27" s="353"/>
      <c r="BE27" s="353"/>
      <c r="BF27" s="353"/>
      <c r="BG27" s="353"/>
      <c r="BH27" s="353"/>
      <c r="BI27" s="353"/>
      <c r="BJ27" s="353"/>
      <c r="BK27" s="353"/>
      <c r="BL27" s="353"/>
      <c r="BM27" s="353"/>
      <c r="BN27" s="353"/>
      <c r="BO27" s="353"/>
      <c r="BP27" s="353"/>
      <c r="BQ27" s="353"/>
      <c r="BR27" s="353"/>
      <c r="BS27" s="353"/>
      <c r="BT27" s="353"/>
      <c r="BU27" s="353"/>
      <c r="BV27" s="353"/>
      <c r="BW27" s="353"/>
      <c r="BX27" s="353"/>
      <c r="BY27" s="353"/>
      <c r="BZ27" s="353"/>
      <c r="CA27" s="353"/>
      <c r="CB27" s="353"/>
      <c r="CC27" s="353"/>
      <c r="CD27" s="353"/>
      <c r="CE27" s="353"/>
      <c r="CF27" s="353"/>
      <c r="CG27" s="353"/>
      <c r="CH27" s="353"/>
      <c r="CI27" s="353"/>
      <c r="CJ27" s="353"/>
      <c r="CK27" s="353"/>
      <c r="CL27" s="353"/>
      <c r="CM27" s="353"/>
      <c r="CN27" s="353"/>
      <c r="CO27" s="353"/>
      <c r="CP27" s="353"/>
      <c r="CQ27" s="353"/>
      <c r="CR27" s="353"/>
      <c r="CS27" s="353"/>
      <c r="CT27" s="353"/>
      <c r="CU27" s="353"/>
      <c r="CV27" s="353"/>
      <c r="CW27" s="353"/>
      <c r="CX27" s="353"/>
      <c r="CY27" s="354"/>
      <c r="CZ27" s="354"/>
      <c r="DA27" s="354"/>
      <c r="DB27" s="354"/>
      <c r="DC27" s="354"/>
      <c r="DD27" s="354"/>
      <c r="DE27" s="354"/>
      <c r="DF27" s="354"/>
      <c r="DG27" s="354"/>
      <c r="DH27" s="354"/>
      <c r="DI27" s="354"/>
      <c r="DJ27" s="354"/>
      <c r="DK27" s="354"/>
      <c r="DL27" s="354"/>
      <c r="DM27" s="354"/>
      <c r="DN27" s="354"/>
      <c r="DO27" s="354"/>
      <c r="DP27" s="354"/>
      <c r="DQ27" s="354"/>
      <c r="DR27" s="354"/>
      <c r="DS27" s="354"/>
      <c r="DT27" s="354"/>
    </row>
    <row r="28" spans="1:124" s="355" customFormat="1" ht="20.100000000000001" customHeight="1">
      <c r="A28" s="93"/>
      <c r="B28" s="104" t="s">
        <v>37</v>
      </c>
      <c r="C28" s="105">
        <v>0</v>
      </c>
      <c r="D28" s="177">
        <v>0</v>
      </c>
      <c r="E28" s="178">
        <v>0</v>
      </c>
      <c r="F28" s="179" t="s">
        <v>304</v>
      </c>
      <c r="G28" s="180" t="s">
        <v>304</v>
      </c>
      <c r="H28" s="181" t="s">
        <v>304</v>
      </c>
      <c r="I28" s="179" t="s">
        <v>305</v>
      </c>
      <c r="J28" s="180" t="s">
        <v>305</v>
      </c>
      <c r="K28" s="181" t="s">
        <v>305</v>
      </c>
      <c r="L28" s="179" t="s">
        <v>305</v>
      </c>
      <c r="M28" s="180" t="s">
        <v>305</v>
      </c>
      <c r="N28" s="181" t="s">
        <v>305</v>
      </c>
      <c r="O28" s="353"/>
      <c r="P28" s="353"/>
      <c r="Q28" s="353"/>
      <c r="R28" s="353"/>
      <c r="S28" s="353"/>
      <c r="T28" s="353"/>
      <c r="U28" s="353"/>
      <c r="V28" s="353"/>
      <c r="W28" s="353"/>
      <c r="X28" s="353"/>
      <c r="Y28" s="353"/>
      <c r="Z28" s="353"/>
      <c r="AA28" s="353"/>
      <c r="AB28" s="353"/>
      <c r="AC28" s="353"/>
      <c r="AD28" s="353"/>
      <c r="AE28" s="353"/>
      <c r="AF28" s="353"/>
      <c r="AG28" s="353"/>
      <c r="AH28" s="353"/>
      <c r="AI28" s="353"/>
      <c r="AJ28" s="353"/>
      <c r="AK28" s="353"/>
      <c r="AL28" s="353"/>
      <c r="AM28" s="353"/>
      <c r="AN28" s="353"/>
      <c r="AO28" s="353"/>
      <c r="AP28" s="353"/>
      <c r="AQ28" s="353"/>
      <c r="AR28" s="353"/>
      <c r="AS28" s="353"/>
      <c r="AT28" s="353"/>
      <c r="AU28" s="353"/>
      <c r="AV28" s="353"/>
      <c r="AW28" s="353"/>
      <c r="AX28" s="353"/>
      <c r="AY28" s="353"/>
      <c r="AZ28" s="353"/>
      <c r="BA28" s="353"/>
      <c r="BB28" s="353"/>
      <c r="BC28" s="353"/>
      <c r="BD28" s="353"/>
      <c r="BE28" s="353"/>
      <c r="BF28" s="353"/>
      <c r="BG28" s="353"/>
      <c r="BH28" s="353"/>
      <c r="BI28" s="353"/>
      <c r="BJ28" s="353"/>
      <c r="BK28" s="353"/>
      <c r="BL28" s="353"/>
      <c r="BM28" s="353"/>
      <c r="BN28" s="353"/>
      <c r="BO28" s="353"/>
      <c r="BP28" s="353"/>
      <c r="BQ28" s="353"/>
      <c r="BR28" s="353"/>
      <c r="BS28" s="353"/>
      <c r="BT28" s="353"/>
      <c r="BU28" s="353"/>
      <c r="BV28" s="353"/>
      <c r="BW28" s="353"/>
      <c r="BX28" s="353"/>
      <c r="BY28" s="353"/>
      <c r="BZ28" s="353"/>
      <c r="CA28" s="353"/>
      <c r="CB28" s="353"/>
      <c r="CC28" s="353"/>
      <c r="CD28" s="353"/>
      <c r="CE28" s="353"/>
      <c r="CF28" s="353"/>
      <c r="CG28" s="353"/>
      <c r="CH28" s="353"/>
      <c r="CI28" s="353"/>
      <c r="CJ28" s="353"/>
      <c r="CK28" s="353"/>
      <c r="CL28" s="353"/>
      <c r="CM28" s="353"/>
      <c r="CN28" s="353"/>
      <c r="CO28" s="353"/>
      <c r="CP28" s="353"/>
      <c r="CQ28" s="353"/>
      <c r="CR28" s="353"/>
      <c r="CS28" s="353"/>
      <c r="CT28" s="353"/>
      <c r="CU28" s="353"/>
      <c r="CV28" s="353"/>
      <c r="CW28" s="353"/>
      <c r="CX28" s="353"/>
      <c r="CY28" s="354"/>
      <c r="CZ28" s="354"/>
      <c r="DA28" s="354"/>
      <c r="DB28" s="354"/>
      <c r="DC28" s="354"/>
      <c r="DD28" s="354"/>
      <c r="DE28" s="354"/>
      <c r="DF28" s="354"/>
      <c r="DG28" s="354"/>
      <c r="DH28" s="354"/>
      <c r="DI28" s="354"/>
      <c r="DJ28" s="354"/>
      <c r="DK28" s="354"/>
      <c r="DL28" s="354"/>
      <c r="DM28" s="354"/>
      <c r="DN28" s="354"/>
      <c r="DO28" s="354"/>
      <c r="DP28" s="354"/>
      <c r="DQ28" s="354"/>
      <c r="DR28" s="354"/>
      <c r="DS28" s="354"/>
      <c r="DT28" s="354"/>
    </row>
    <row r="29" spans="1:124" s="355" customFormat="1" ht="20.100000000000001" customHeight="1">
      <c r="A29" s="93"/>
      <c r="B29" s="104" t="s">
        <v>70</v>
      </c>
      <c r="C29" s="105">
        <v>56.686927000000004</v>
      </c>
      <c r="D29" s="177">
        <v>45.960186999999998</v>
      </c>
      <c r="E29" s="178">
        <v>39.062637000000002</v>
      </c>
      <c r="F29" s="179">
        <v>2.2726068745973826</v>
      </c>
      <c r="G29" s="180">
        <v>2.7081003826202883</v>
      </c>
      <c r="H29" s="181">
        <v>0</v>
      </c>
      <c r="I29" s="179">
        <v>38.714680373927543</v>
      </c>
      <c r="J29" s="180">
        <v>31.107509914449711</v>
      </c>
      <c r="K29" s="181" t="s">
        <v>305</v>
      </c>
      <c r="L29" s="179">
        <v>0.87983248765628097</v>
      </c>
      <c r="M29" s="180">
        <v>0.84242259501685679</v>
      </c>
      <c r="N29" s="181">
        <v>0.41588078142292328</v>
      </c>
      <c r="O29" s="353"/>
      <c r="P29" s="353"/>
      <c r="Q29" s="353"/>
      <c r="R29" s="353"/>
      <c r="S29" s="353"/>
      <c r="T29" s="353"/>
      <c r="U29" s="353"/>
      <c r="V29" s="353"/>
      <c r="W29" s="353"/>
      <c r="X29" s="353"/>
      <c r="Y29" s="353"/>
      <c r="Z29" s="353"/>
      <c r="AA29" s="353"/>
      <c r="AB29" s="353"/>
      <c r="AC29" s="353"/>
      <c r="AD29" s="353"/>
      <c r="AE29" s="353"/>
      <c r="AF29" s="353"/>
      <c r="AG29" s="353"/>
      <c r="AH29" s="353"/>
      <c r="AI29" s="353"/>
      <c r="AJ29" s="353"/>
      <c r="AK29" s="353"/>
      <c r="AL29" s="353"/>
      <c r="AM29" s="353"/>
      <c r="AN29" s="353"/>
      <c r="AO29" s="353"/>
      <c r="AP29" s="353"/>
      <c r="AQ29" s="353"/>
      <c r="AR29" s="353"/>
      <c r="AS29" s="353"/>
      <c r="AT29" s="353"/>
      <c r="AU29" s="353"/>
      <c r="AV29" s="353"/>
      <c r="AW29" s="353"/>
      <c r="AX29" s="353"/>
      <c r="AY29" s="353"/>
      <c r="AZ29" s="353"/>
      <c r="BA29" s="353"/>
      <c r="BB29" s="353"/>
      <c r="BC29" s="353"/>
      <c r="BD29" s="353"/>
      <c r="BE29" s="353"/>
      <c r="BF29" s="353"/>
      <c r="BG29" s="353"/>
      <c r="BH29" s="353"/>
      <c r="BI29" s="353"/>
      <c r="BJ29" s="353"/>
      <c r="BK29" s="353"/>
      <c r="BL29" s="353"/>
      <c r="BM29" s="353"/>
      <c r="BN29" s="353"/>
      <c r="BO29" s="353"/>
      <c r="BP29" s="353"/>
      <c r="BQ29" s="353"/>
      <c r="BR29" s="353"/>
      <c r="BS29" s="353"/>
      <c r="BT29" s="353"/>
      <c r="BU29" s="353"/>
      <c r="BV29" s="353"/>
      <c r="BW29" s="353"/>
      <c r="BX29" s="353"/>
      <c r="BY29" s="353"/>
      <c r="BZ29" s="353"/>
      <c r="CA29" s="353"/>
      <c r="CB29" s="353"/>
      <c r="CC29" s="353"/>
      <c r="CD29" s="353"/>
      <c r="CE29" s="353"/>
      <c r="CF29" s="353"/>
      <c r="CG29" s="353"/>
      <c r="CH29" s="353"/>
      <c r="CI29" s="353"/>
      <c r="CJ29" s="353"/>
      <c r="CK29" s="353"/>
      <c r="CL29" s="353"/>
      <c r="CM29" s="353"/>
      <c r="CN29" s="353"/>
      <c r="CO29" s="353"/>
      <c r="CP29" s="353"/>
      <c r="CQ29" s="353"/>
      <c r="CR29" s="353"/>
      <c r="CS29" s="353"/>
      <c r="CT29" s="353"/>
      <c r="CU29" s="353"/>
      <c r="CV29" s="353"/>
      <c r="CW29" s="353"/>
      <c r="CX29" s="353"/>
      <c r="CY29" s="354"/>
      <c r="CZ29" s="354"/>
      <c r="DA29" s="354"/>
      <c r="DB29" s="354"/>
      <c r="DC29" s="354"/>
      <c r="DD29" s="354"/>
      <c r="DE29" s="354"/>
      <c r="DF29" s="354"/>
      <c r="DG29" s="354"/>
      <c r="DH29" s="354"/>
      <c r="DI29" s="354"/>
      <c r="DJ29" s="354"/>
      <c r="DK29" s="354"/>
      <c r="DL29" s="354"/>
      <c r="DM29" s="354"/>
      <c r="DN29" s="354"/>
      <c r="DO29" s="354"/>
      <c r="DP29" s="354"/>
      <c r="DQ29" s="354"/>
      <c r="DR29" s="354"/>
      <c r="DS29" s="354"/>
      <c r="DT29" s="354"/>
    </row>
    <row r="30" spans="1:124" s="355" customFormat="1" ht="20.100000000000001" customHeight="1">
      <c r="A30" s="93"/>
      <c r="B30" s="104" t="s">
        <v>74</v>
      </c>
      <c r="C30" s="105">
        <v>11045.462561</v>
      </c>
      <c r="D30" s="177">
        <v>10655.116625999999</v>
      </c>
      <c r="E30" s="178">
        <v>10554.59792</v>
      </c>
      <c r="F30" s="179">
        <v>1.2510919414812547</v>
      </c>
      <c r="G30" s="180">
        <v>0.72667893480455659</v>
      </c>
      <c r="H30" s="181">
        <v>0.80415017837079295</v>
      </c>
      <c r="I30" s="179">
        <v>273.58301201228244</v>
      </c>
      <c r="J30" s="180">
        <v>522.78727953463329</v>
      </c>
      <c r="K30" s="181">
        <v>475.6701557816595</v>
      </c>
      <c r="L30" s="179">
        <v>3.4227750165473578</v>
      </c>
      <c r="M30" s="180">
        <v>3.7989850342159923</v>
      </c>
      <c r="N30" s="181">
        <v>3.8251024061748442</v>
      </c>
      <c r="O30" s="353"/>
      <c r="P30" s="353"/>
      <c r="Q30" s="353"/>
      <c r="R30" s="353"/>
      <c r="S30" s="353"/>
      <c r="T30" s="353"/>
      <c r="U30" s="353"/>
      <c r="V30" s="353"/>
      <c r="W30" s="353"/>
      <c r="X30" s="353"/>
      <c r="Y30" s="353"/>
      <c r="Z30" s="353"/>
      <c r="AA30" s="353"/>
      <c r="AB30" s="353"/>
      <c r="AC30" s="353"/>
      <c r="AD30" s="353"/>
      <c r="AE30" s="353"/>
      <c r="AF30" s="353"/>
      <c r="AG30" s="353"/>
      <c r="AH30" s="353"/>
      <c r="AI30" s="353"/>
      <c r="AJ30" s="353"/>
      <c r="AK30" s="353"/>
      <c r="AL30" s="353"/>
      <c r="AM30" s="353"/>
      <c r="AN30" s="353"/>
      <c r="AO30" s="353"/>
      <c r="AP30" s="353"/>
      <c r="AQ30" s="353"/>
      <c r="AR30" s="353"/>
      <c r="AS30" s="353"/>
      <c r="AT30" s="353"/>
      <c r="AU30" s="353"/>
      <c r="AV30" s="353"/>
      <c r="AW30" s="353"/>
      <c r="AX30" s="353"/>
      <c r="AY30" s="353"/>
      <c r="AZ30" s="353"/>
      <c r="BA30" s="353"/>
      <c r="BB30" s="353"/>
      <c r="BC30" s="353"/>
      <c r="BD30" s="353"/>
      <c r="BE30" s="353"/>
      <c r="BF30" s="353"/>
      <c r="BG30" s="353"/>
      <c r="BH30" s="353"/>
      <c r="BI30" s="353"/>
      <c r="BJ30" s="353"/>
      <c r="BK30" s="353"/>
      <c r="BL30" s="353"/>
      <c r="BM30" s="353"/>
      <c r="BN30" s="353"/>
      <c r="BO30" s="353"/>
      <c r="BP30" s="353"/>
      <c r="BQ30" s="353"/>
      <c r="BR30" s="353"/>
      <c r="BS30" s="353"/>
      <c r="BT30" s="353"/>
      <c r="BU30" s="353"/>
      <c r="BV30" s="353"/>
      <c r="BW30" s="353"/>
      <c r="BX30" s="353"/>
      <c r="BY30" s="353"/>
      <c r="BZ30" s="353"/>
      <c r="CA30" s="353"/>
      <c r="CB30" s="353"/>
      <c r="CC30" s="353"/>
      <c r="CD30" s="353"/>
      <c r="CE30" s="353"/>
      <c r="CF30" s="353"/>
      <c r="CG30" s="353"/>
      <c r="CH30" s="353"/>
      <c r="CI30" s="353"/>
      <c r="CJ30" s="353"/>
      <c r="CK30" s="353"/>
      <c r="CL30" s="353"/>
      <c r="CM30" s="353"/>
      <c r="CN30" s="353"/>
      <c r="CO30" s="353"/>
      <c r="CP30" s="353"/>
      <c r="CQ30" s="353"/>
      <c r="CR30" s="353"/>
      <c r="CS30" s="353"/>
      <c r="CT30" s="353"/>
      <c r="CU30" s="353"/>
      <c r="CV30" s="353"/>
      <c r="CW30" s="353"/>
      <c r="CX30" s="353"/>
      <c r="CY30" s="354"/>
      <c r="CZ30" s="354"/>
      <c r="DA30" s="354"/>
      <c r="DB30" s="354"/>
      <c r="DC30" s="354"/>
      <c r="DD30" s="354"/>
      <c r="DE30" s="354"/>
      <c r="DF30" s="354"/>
      <c r="DG30" s="354"/>
      <c r="DH30" s="354"/>
      <c r="DI30" s="354"/>
      <c r="DJ30" s="354"/>
      <c r="DK30" s="354"/>
      <c r="DL30" s="354"/>
      <c r="DM30" s="354"/>
      <c r="DN30" s="354"/>
      <c r="DO30" s="354"/>
      <c r="DP30" s="354"/>
      <c r="DQ30" s="354"/>
      <c r="DR30" s="354"/>
      <c r="DS30" s="354"/>
      <c r="DT30" s="354"/>
    </row>
    <row r="31" spans="1:124" s="355" customFormat="1" ht="20.100000000000001" customHeight="1">
      <c r="A31" s="93"/>
      <c r="B31" s="104" t="s">
        <v>31</v>
      </c>
      <c r="C31" s="105">
        <v>0</v>
      </c>
      <c r="D31" s="177">
        <v>0</v>
      </c>
      <c r="E31" s="178">
        <v>0</v>
      </c>
      <c r="F31" s="179" t="s">
        <v>304</v>
      </c>
      <c r="G31" s="180" t="s">
        <v>304</v>
      </c>
      <c r="H31" s="181" t="s">
        <v>304</v>
      </c>
      <c r="I31" s="179" t="s">
        <v>305</v>
      </c>
      <c r="J31" s="180" t="s">
        <v>305</v>
      </c>
      <c r="K31" s="181" t="s">
        <v>305</v>
      </c>
      <c r="L31" s="179" t="s">
        <v>305</v>
      </c>
      <c r="M31" s="180" t="s">
        <v>305</v>
      </c>
      <c r="N31" s="181" t="s">
        <v>305</v>
      </c>
      <c r="O31" s="353"/>
      <c r="P31" s="353"/>
      <c r="Q31" s="353"/>
      <c r="R31" s="353"/>
      <c r="S31" s="353"/>
      <c r="T31" s="353"/>
      <c r="U31" s="353"/>
      <c r="V31" s="353"/>
      <c r="W31" s="353"/>
      <c r="X31" s="353"/>
      <c r="Y31" s="353"/>
      <c r="Z31" s="353"/>
      <c r="AA31" s="353"/>
      <c r="AB31" s="353"/>
      <c r="AC31" s="353"/>
      <c r="AD31" s="353"/>
      <c r="AE31" s="353"/>
      <c r="AF31" s="353"/>
      <c r="AG31" s="353"/>
      <c r="AH31" s="353"/>
      <c r="AI31" s="353"/>
      <c r="AJ31" s="353"/>
      <c r="AK31" s="353"/>
      <c r="AL31" s="353"/>
      <c r="AM31" s="353"/>
      <c r="AN31" s="353"/>
      <c r="AO31" s="353"/>
      <c r="AP31" s="353"/>
      <c r="AQ31" s="353"/>
      <c r="AR31" s="353"/>
      <c r="AS31" s="353"/>
      <c r="AT31" s="353"/>
      <c r="AU31" s="353"/>
      <c r="AV31" s="353"/>
      <c r="AW31" s="353"/>
      <c r="AX31" s="353"/>
      <c r="AY31" s="353"/>
      <c r="AZ31" s="353"/>
      <c r="BA31" s="353"/>
      <c r="BB31" s="353"/>
      <c r="BC31" s="353"/>
      <c r="BD31" s="353"/>
      <c r="BE31" s="353"/>
      <c r="BF31" s="353"/>
      <c r="BG31" s="353"/>
      <c r="BH31" s="353"/>
      <c r="BI31" s="353"/>
      <c r="BJ31" s="353"/>
      <c r="BK31" s="353"/>
      <c r="BL31" s="353"/>
      <c r="BM31" s="353"/>
      <c r="BN31" s="353"/>
      <c r="BO31" s="353"/>
      <c r="BP31" s="353"/>
      <c r="BQ31" s="353"/>
      <c r="BR31" s="353"/>
      <c r="BS31" s="353"/>
      <c r="BT31" s="353"/>
      <c r="BU31" s="353"/>
      <c r="BV31" s="353"/>
      <c r="BW31" s="353"/>
      <c r="BX31" s="353"/>
      <c r="BY31" s="353"/>
      <c r="BZ31" s="353"/>
      <c r="CA31" s="353"/>
      <c r="CB31" s="353"/>
      <c r="CC31" s="353"/>
      <c r="CD31" s="353"/>
      <c r="CE31" s="353"/>
      <c r="CF31" s="353"/>
      <c r="CG31" s="353"/>
      <c r="CH31" s="353"/>
      <c r="CI31" s="353"/>
      <c r="CJ31" s="353"/>
      <c r="CK31" s="353"/>
      <c r="CL31" s="353"/>
      <c r="CM31" s="353"/>
      <c r="CN31" s="353"/>
      <c r="CO31" s="353"/>
      <c r="CP31" s="353"/>
      <c r="CQ31" s="353"/>
      <c r="CR31" s="353"/>
      <c r="CS31" s="353"/>
      <c r="CT31" s="353"/>
      <c r="CU31" s="353"/>
      <c r="CV31" s="353"/>
      <c r="CW31" s="353"/>
      <c r="CX31" s="353"/>
      <c r="CY31" s="354"/>
      <c r="CZ31" s="354"/>
      <c r="DA31" s="354"/>
      <c r="DB31" s="354"/>
      <c r="DC31" s="354"/>
      <c r="DD31" s="354"/>
      <c r="DE31" s="354"/>
      <c r="DF31" s="354"/>
      <c r="DG31" s="354"/>
      <c r="DH31" s="354"/>
      <c r="DI31" s="354"/>
      <c r="DJ31" s="354"/>
      <c r="DK31" s="354"/>
      <c r="DL31" s="354"/>
      <c r="DM31" s="354"/>
      <c r="DN31" s="354"/>
      <c r="DO31" s="354"/>
      <c r="DP31" s="354"/>
      <c r="DQ31" s="354"/>
      <c r="DR31" s="354"/>
      <c r="DS31" s="354"/>
      <c r="DT31" s="354"/>
    </row>
    <row r="32" spans="1:124" s="355" customFormat="1" ht="20.100000000000001" customHeight="1">
      <c r="A32" s="93"/>
      <c r="B32" s="104" t="s">
        <v>46</v>
      </c>
      <c r="C32" s="105">
        <v>17.693927000000002</v>
      </c>
      <c r="D32" s="177">
        <v>15.533491999999999</v>
      </c>
      <c r="E32" s="178">
        <v>15.109477999999999</v>
      </c>
      <c r="F32" s="179">
        <v>19.598837499442602</v>
      </c>
      <c r="G32" s="180">
        <v>22.213234474257305</v>
      </c>
      <c r="H32" s="181">
        <v>22.836599649570953</v>
      </c>
      <c r="I32" s="179">
        <v>30.068567889073311</v>
      </c>
      <c r="J32" s="180">
        <v>31.3434232983074</v>
      </c>
      <c r="K32" s="181">
        <v>35.770358479416409</v>
      </c>
      <c r="L32" s="179">
        <v>5.8930897589890581</v>
      </c>
      <c r="M32" s="180">
        <v>6.9623881095120144</v>
      </c>
      <c r="N32" s="181">
        <v>8.16873355916068</v>
      </c>
      <c r="O32" s="353"/>
      <c r="P32" s="353"/>
      <c r="Q32" s="353"/>
      <c r="R32" s="353"/>
      <c r="S32" s="353"/>
      <c r="T32" s="353"/>
      <c r="U32" s="353"/>
      <c r="V32" s="353"/>
      <c r="W32" s="353"/>
      <c r="X32" s="353"/>
      <c r="Y32" s="353"/>
      <c r="Z32" s="353"/>
      <c r="AA32" s="353"/>
      <c r="AB32" s="353"/>
      <c r="AC32" s="353"/>
      <c r="AD32" s="353"/>
      <c r="AE32" s="353"/>
      <c r="AF32" s="353"/>
      <c r="AG32" s="353"/>
      <c r="AH32" s="353"/>
      <c r="AI32" s="353"/>
      <c r="AJ32" s="353"/>
      <c r="AK32" s="353"/>
      <c r="AL32" s="353"/>
      <c r="AM32" s="353"/>
      <c r="AN32" s="353"/>
      <c r="AO32" s="353"/>
      <c r="AP32" s="353"/>
      <c r="AQ32" s="353"/>
      <c r="AR32" s="353"/>
      <c r="AS32" s="353"/>
      <c r="AT32" s="353"/>
      <c r="AU32" s="353"/>
      <c r="AV32" s="353"/>
      <c r="AW32" s="353"/>
      <c r="AX32" s="353"/>
      <c r="AY32" s="353"/>
      <c r="AZ32" s="353"/>
      <c r="BA32" s="353"/>
      <c r="BB32" s="353"/>
      <c r="BC32" s="353"/>
      <c r="BD32" s="353"/>
      <c r="BE32" s="353"/>
      <c r="BF32" s="353"/>
      <c r="BG32" s="353"/>
      <c r="BH32" s="353"/>
      <c r="BI32" s="353"/>
      <c r="BJ32" s="353"/>
      <c r="BK32" s="353"/>
      <c r="BL32" s="353"/>
      <c r="BM32" s="353"/>
      <c r="BN32" s="353"/>
      <c r="BO32" s="353"/>
      <c r="BP32" s="353"/>
      <c r="BQ32" s="353"/>
      <c r="BR32" s="353"/>
      <c r="BS32" s="353"/>
      <c r="BT32" s="353"/>
      <c r="BU32" s="353"/>
      <c r="BV32" s="353"/>
      <c r="BW32" s="353"/>
      <c r="BX32" s="353"/>
      <c r="BY32" s="353"/>
      <c r="BZ32" s="353"/>
      <c r="CA32" s="353"/>
      <c r="CB32" s="353"/>
      <c r="CC32" s="353"/>
      <c r="CD32" s="353"/>
      <c r="CE32" s="353"/>
      <c r="CF32" s="353"/>
      <c r="CG32" s="353"/>
      <c r="CH32" s="353"/>
      <c r="CI32" s="353"/>
      <c r="CJ32" s="353"/>
      <c r="CK32" s="353"/>
      <c r="CL32" s="353"/>
      <c r="CM32" s="353"/>
      <c r="CN32" s="353"/>
      <c r="CO32" s="353"/>
      <c r="CP32" s="353"/>
      <c r="CQ32" s="353"/>
      <c r="CR32" s="353"/>
      <c r="CS32" s="353"/>
      <c r="CT32" s="353"/>
      <c r="CU32" s="353"/>
      <c r="CV32" s="353"/>
      <c r="CW32" s="353"/>
      <c r="CX32" s="353"/>
      <c r="CY32" s="354"/>
      <c r="CZ32" s="354"/>
      <c r="DA32" s="354"/>
      <c r="DB32" s="354"/>
      <c r="DC32" s="354"/>
      <c r="DD32" s="354"/>
      <c r="DE32" s="354"/>
      <c r="DF32" s="354"/>
      <c r="DG32" s="354"/>
      <c r="DH32" s="354"/>
      <c r="DI32" s="354"/>
      <c r="DJ32" s="354"/>
      <c r="DK32" s="354"/>
      <c r="DL32" s="354"/>
      <c r="DM32" s="354"/>
      <c r="DN32" s="354"/>
      <c r="DO32" s="354"/>
      <c r="DP32" s="354"/>
      <c r="DQ32" s="354"/>
      <c r="DR32" s="354"/>
      <c r="DS32" s="354"/>
      <c r="DT32" s="354"/>
    </row>
    <row r="33" spans="1:124" s="355" customFormat="1" ht="20.100000000000001" customHeight="1">
      <c r="A33" s="93"/>
      <c r="B33" s="104" t="s">
        <v>51</v>
      </c>
      <c r="C33" s="105">
        <v>968.36603600000001</v>
      </c>
      <c r="D33" s="177">
        <v>710.71781899999996</v>
      </c>
      <c r="E33" s="178">
        <v>676.48600099999999</v>
      </c>
      <c r="F33" s="179">
        <v>0.24434066376115654</v>
      </c>
      <c r="G33" s="180">
        <v>0.43622952979598784</v>
      </c>
      <c r="H33" s="181">
        <v>23.238635798466433</v>
      </c>
      <c r="I33" s="179">
        <v>751.26824089476736</v>
      </c>
      <c r="J33" s="180">
        <v>593.42428188201302</v>
      </c>
      <c r="K33" s="181">
        <v>25.689413054522468</v>
      </c>
      <c r="L33" s="179">
        <v>1.8356538064290391</v>
      </c>
      <c r="M33" s="180">
        <v>2.5886919545491232</v>
      </c>
      <c r="N33" s="181">
        <v>5.9698691385041682</v>
      </c>
      <c r="O33" s="353"/>
      <c r="P33" s="353"/>
      <c r="Q33" s="353"/>
      <c r="R33" s="353"/>
      <c r="S33" s="353"/>
      <c r="T33" s="353"/>
      <c r="U33" s="353"/>
      <c r="V33" s="353"/>
      <c r="W33" s="353"/>
      <c r="X33" s="353"/>
      <c r="Y33" s="353"/>
      <c r="Z33" s="353"/>
      <c r="AA33" s="353"/>
      <c r="AB33" s="353"/>
      <c r="AC33" s="353"/>
      <c r="AD33" s="353"/>
      <c r="AE33" s="353"/>
      <c r="AF33" s="353"/>
      <c r="AG33" s="353"/>
      <c r="AH33" s="353"/>
      <c r="AI33" s="353"/>
      <c r="AJ33" s="353"/>
      <c r="AK33" s="353"/>
      <c r="AL33" s="353"/>
      <c r="AM33" s="353"/>
      <c r="AN33" s="353"/>
      <c r="AO33" s="353"/>
      <c r="AP33" s="353"/>
      <c r="AQ33" s="353"/>
      <c r="AR33" s="353"/>
      <c r="AS33" s="353"/>
      <c r="AT33" s="353"/>
      <c r="AU33" s="353"/>
      <c r="AV33" s="353"/>
      <c r="AW33" s="353"/>
      <c r="AX33" s="353"/>
      <c r="AY33" s="353"/>
      <c r="AZ33" s="353"/>
      <c r="BA33" s="353"/>
      <c r="BB33" s="353"/>
      <c r="BC33" s="353"/>
      <c r="BD33" s="353"/>
      <c r="BE33" s="353"/>
      <c r="BF33" s="353"/>
      <c r="BG33" s="353"/>
      <c r="BH33" s="353"/>
      <c r="BI33" s="353"/>
      <c r="BJ33" s="353"/>
      <c r="BK33" s="353"/>
      <c r="BL33" s="353"/>
      <c r="BM33" s="353"/>
      <c r="BN33" s="353"/>
      <c r="BO33" s="353"/>
      <c r="BP33" s="353"/>
      <c r="BQ33" s="353"/>
      <c r="BR33" s="353"/>
      <c r="BS33" s="353"/>
      <c r="BT33" s="353"/>
      <c r="BU33" s="353"/>
      <c r="BV33" s="353"/>
      <c r="BW33" s="353"/>
      <c r="BX33" s="353"/>
      <c r="BY33" s="353"/>
      <c r="BZ33" s="353"/>
      <c r="CA33" s="353"/>
      <c r="CB33" s="353"/>
      <c r="CC33" s="353"/>
      <c r="CD33" s="353"/>
      <c r="CE33" s="353"/>
      <c r="CF33" s="353"/>
      <c r="CG33" s="353"/>
      <c r="CH33" s="353"/>
      <c r="CI33" s="353"/>
      <c r="CJ33" s="353"/>
      <c r="CK33" s="353"/>
      <c r="CL33" s="353"/>
      <c r="CM33" s="353"/>
      <c r="CN33" s="353"/>
      <c r="CO33" s="353"/>
      <c r="CP33" s="353"/>
      <c r="CQ33" s="353"/>
      <c r="CR33" s="353"/>
      <c r="CS33" s="353"/>
      <c r="CT33" s="353"/>
      <c r="CU33" s="353"/>
      <c r="CV33" s="353"/>
      <c r="CW33" s="353"/>
      <c r="CX33" s="353"/>
      <c r="CY33" s="354"/>
      <c r="CZ33" s="354"/>
      <c r="DA33" s="354"/>
      <c r="DB33" s="354"/>
      <c r="DC33" s="354"/>
      <c r="DD33" s="354"/>
      <c r="DE33" s="354"/>
      <c r="DF33" s="354"/>
      <c r="DG33" s="354"/>
      <c r="DH33" s="354"/>
      <c r="DI33" s="354"/>
      <c r="DJ33" s="354"/>
      <c r="DK33" s="354"/>
      <c r="DL33" s="354"/>
      <c r="DM33" s="354"/>
      <c r="DN33" s="354"/>
      <c r="DO33" s="354"/>
      <c r="DP33" s="354"/>
      <c r="DQ33" s="354"/>
      <c r="DR33" s="354"/>
      <c r="DS33" s="354"/>
      <c r="DT33" s="354"/>
    </row>
    <row r="34" spans="1:124" s="355" customFormat="1" ht="20.100000000000001" customHeight="1">
      <c r="A34" s="93"/>
      <c r="B34" s="104" t="s">
        <v>52</v>
      </c>
      <c r="C34" s="105">
        <v>0</v>
      </c>
      <c r="D34" s="177">
        <v>0</v>
      </c>
      <c r="E34" s="178">
        <v>0</v>
      </c>
      <c r="F34" s="179" t="s">
        <v>304</v>
      </c>
      <c r="G34" s="180" t="s">
        <v>304</v>
      </c>
      <c r="H34" s="181" t="s">
        <v>304</v>
      </c>
      <c r="I34" s="179" t="s">
        <v>305</v>
      </c>
      <c r="J34" s="180" t="s">
        <v>305</v>
      </c>
      <c r="K34" s="181" t="s">
        <v>305</v>
      </c>
      <c r="L34" s="179" t="s">
        <v>305</v>
      </c>
      <c r="M34" s="180" t="s">
        <v>305</v>
      </c>
      <c r="N34" s="181" t="s">
        <v>305</v>
      </c>
      <c r="O34" s="353"/>
      <c r="P34" s="353"/>
      <c r="Q34" s="353"/>
      <c r="R34" s="353"/>
      <c r="S34" s="353"/>
      <c r="T34" s="353"/>
      <c r="U34" s="353"/>
      <c r="V34" s="353"/>
      <c r="W34" s="353"/>
      <c r="X34" s="353"/>
      <c r="Y34" s="353"/>
      <c r="Z34" s="353"/>
      <c r="AA34" s="353"/>
      <c r="AB34" s="353"/>
      <c r="AC34" s="353"/>
      <c r="AD34" s="353"/>
      <c r="AE34" s="353"/>
      <c r="AF34" s="353"/>
      <c r="AG34" s="353"/>
      <c r="AH34" s="353"/>
      <c r="AI34" s="353"/>
      <c r="AJ34" s="353"/>
      <c r="AK34" s="353"/>
      <c r="AL34" s="353"/>
      <c r="AM34" s="353"/>
      <c r="AN34" s="353"/>
      <c r="AO34" s="353"/>
      <c r="AP34" s="353"/>
      <c r="AQ34" s="353"/>
      <c r="AR34" s="353"/>
      <c r="AS34" s="353"/>
      <c r="AT34" s="353"/>
      <c r="AU34" s="353"/>
      <c r="AV34" s="353"/>
      <c r="AW34" s="353"/>
      <c r="AX34" s="353"/>
      <c r="AY34" s="353"/>
      <c r="AZ34" s="353"/>
      <c r="BA34" s="353"/>
      <c r="BB34" s="353"/>
      <c r="BC34" s="353"/>
      <c r="BD34" s="353"/>
      <c r="BE34" s="353"/>
      <c r="BF34" s="353"/>
      <c r="BG34" s="353"/>
      <c r="BH34" s="353"/>
      <c r="BI34" s="353"/>
      <c r="BJ34" s="353"/>
      <c r="BK34" s="353"/>
      <c r="BL34" s="353"/>
      <c r="BM34" s="353"/>
      <c r="BN34" s="353"/>
      <c r="BO34" s="353"/>
      <c r="BP34" s="353"/>
      <c r="BQ34" s="353"/>
      <c r="BR34" s="353"/>
      <c r="BS34" s="353"/>
      <c r="BT34" s="353"/>
      <c r="BU34" s="353"/>
      <c r="BV34" s="353"/>
      <c r="BW34" s="353"/>
      <c r="BX34" s="353"/>
      <c r="BY34" s="353"/>
      <c r="BZ34" s="353"/>
      <c r="CA34" s="353"/>
      <c r="CB34" s="353"/>
      <c r="CC34" s="353"/>
      <c r="CD34" s="353"/>
      <c r="CE34" s="353"/>
      <c r="CF34" s="353"/>
      <c r="CG34" s="353"/>
      <c r="CH34" s="353"/>
      <c r="CI34" s="353"/>
      <c r="CJ34" s="353"/>
      <c r="CK34" s="353"/>
      <c r="CL34" s="353"/>
      <c r="CM34" s="353"/>
      <c r="CN34" s="353"/>
      <c r="CO34" s="353"/>
      <c r="CP34" s="353"/>
      <c r="CQ34" s="353"/>
      <c r="CR34" s="353"/>
      <c r="CS34" s="353"/>
      <c r="CT34" s="353"/>
      <c r="CU34" s="353"/>
      <c r="CV34" s="353"/>
      <c r="CW34" s="353"/>
      <c r="CX34" s="353"/>
      <c r="CY34" s="354"/>
      <c r="CZ34" s="354"/>
      <c r="DA34" s="354"/>
      <c r="DB34" s="354"/>
      <c r="DC34" s="354"/>
      <c r="DD34" s="354"/>
      <c r="DE34" s="354"/>
      <c r="DF34" s="354"/>
      <c r="DG34" s="354"/>
      <c r="DH34" s="354"/>
      <c r="DI34" s="354"/>
      <c r="DJ34" s="354"/>
      <c r="DK34" s="354"/>
      <c r="DL34" s="354"/>
      <c r="DM34" s="354"/>
      <c r="DN34" s="354"/>
      <c r="DO34" s="354"/>
      <c r="DP34" s="354"/>
      <c r="DQ34" s="354"/>
      <c r="DR34" s="354"/>
      <c r="DS34" s="354"/>
      <c r="DT34" s="354"/>
    </row>
    <row r="35" spans="1:124" s="355" customFormat="1" ht="20.100000000000001" customHeight="1">
      <c r="A35" s="93"/>
      <c r="B35" s="104" t="s">
        <v>49</v>
      </c>
      <c r="C35" s="105">
        <v>0</v>
      </c>
      <c r="D35" s="177">
        <v>0</v>
      </c>
      <c r="E35" s="178">
        <v>0</v>
      </c>
      <c r="F35" s="179" t="s">
        <v>304</v>
      </c>
      <c r="G35" s="180" t="s">
        <v>304</v>
      </c>
      <c r="H35" s="181" t="s">
        <v>304</v>
      </c>
      <c r="I35" s="179" t="s">
        <v>305</v>
      </c>
      <c r="J35" s="180" t="s">
        <v>305</v>
      </c>
      <c r="K35" s="181" t="s">
        <v>305</v>
      </c>
      <c r="L35" s="179" t="s">
        <v>305</v>
      </c>
      <c r="M35" s="180" t="s">
        <v>305</v>
      </c>
      <c r="N35" s="181" t="s">
        <v>305</v>
      </c>
      <c r="O35" s="353"/>
      <c r="P35" s="353"/>
      <c r="Q35" s="353"/>
      <c r="R35" s="353"/>
      <c r="S35" s="353"/>
      <c r="T35" s="353"/>
      <c r="U35" s="353"/>
      <c r="V35" s="353"/>
      <c r="W35" s="353"/>
      <c r="X35" s="353"/>
      <c r="Y35" s="353"/>
      <c r="Z35" s="353"/>
      <c r="AA35" s="353"/>
      <c r="AB35" s="353"/>
      <c r="AC35" s="353"/>
      <c r="AD35" s="353"/>
      <c r="AE35" s="353"/>
      <c r="AF35" s="353"/>
      <c r="AG35" s="353"/>
      <c r="AH35" s="353"/>
      <c r="AI35" s="353"/>
      <c r="AJ35" s="353"/>
      <c r="AK35" s="353"/>
      <c r="AL35" s="353"/>
      <c r="AM35" s="353"/>
      <c r="AN35" s="353"/>
      <c r="AO35" s="353"/>
      <c r="AP35" s="353"/>
      <c r="AQ35" s="353"/>
      <c r="AR35" s="353"/>
      <c r="AS35" s="353"/>
      <c r="AT35" s="353"/>
      <c r="AU35" s="353"/>
      <c r="AV35" s="353"/>
      <c r="AW35" s="353"/>
      <c r="AX35" s="353"/>
      <c r="AY35" s="353"/>
      <c r="AZ35" s="353"/>
      <c r="BA35" s="353"/>
      <c r="BB35" s="353"/>
      <c r="BC35" s="353"/>
      <c r="BD35" s="353"/>
      <c r="BE35" s="353"/>
      <c r="BF35" s="353"/>
      <c r="BG35" s="353"/>
      <c r="BH35" s="353"/>
      <c r="BI35" s="353"/>
      <c r="BJ35" s="353"/>
      <c r="BK35" s="353"/>
      <c r="BL35" s="353"/>
      <c r="BM35" s="353"/>
      <c r="BN35" s="353"/>
      <c r="BO35" s="353"/>
      <c r="BP35" s="353"/>
      <c r="BQ35" s="353"/>
      <c r="BR35" s="353"/>
      <c r="BS35" s="353"/>
      <c r="BT35" s="353"/>
      <c r="BU35" s="353"/>
      <c r="BV35" s="353"/>
      <c r="BW35" s="353"/>
      <c r="BX35" s="353"/>
      <c r="BY35" s="353"/>
      <c r="BZ35" s="353"/>
      <c r="CA35" s="353"/>
      <c r="CB35" s="353"/>
      <c r="CC35" s="353"/>
      <c r="CD35" s="353"/>
      <c r="CE35" s="353"/>
      <c r="CF35" s="353"/>
      <c r="CG35" s="353"/>
      <c r="CH35" s="353"/>
      <c r="CI35" s="353"/>
      <c r="CJ35" s="353"/>
      <c r="CK35" s="353"/>
      <c r="CL35" s="353"/>
      <c r="CM35" s="353"/>
      <c r="CN35" s="353"/>
      <c r="CO35" s="353"/>
      <c r="CP35" s="353"/>
      <c r="CQ35" s="353"/>
      <c r="CR35" s="353"/>
      <c r="CS35" s="353"/>
      <c r="CT35" s="353"/>
      <c r="CU35" s="353"/>
      <c r="CV35" s="353"/>
      <c r="CW35" s="353"/>
      <c r="CX35" s="353"/>
      <c r="CY35" s="354"/>
      <c r="CZ35" s="354"/>
      <c r="DA35" s="354"/>
      <c r="DB35" s="354"/>
      <c r="DC35" s="354"/>
      <c r="DD35" s="354"/>
      <c r="DE35" s="354"/>
      <c r="DF35" s="354"/>
      <c r="DG35" s="354"/>
      <c r="DH35" s="354"/>
      <c r="DI35" s="354"/>
      <c r="DJ35" s="354"/>
      <c r="DK35" s="354"/>
      <c r="DL35" s="354"/>
      <c r="DM35" s="354"/>
      <c r="DN35" s="354"/>
      <c r="DO35" s="354"/>
      <c r="DP35" s="354"/>
      <c r="DQ35" s="354"/>
      <c r="DR35" s="354"/>
      <c r="DS35" s="354"/>
      <c r="DT35" s="354"/>
    </row>
    <row r="36" spans="1:124" s="355" customFormat="1" ht="20.100000000000001" customHeight="1">
      <c r="A36" s="93"/>
      <c r="B36" s="104" t="s">
        <v>40</v>
      </c>
      <c r="C36" s="105">
        <v>0</v>
      </c>
      <c r="D36" s="177">
        <v>0</v>
      </c>
      <c r="E36" s="178">
        <v>0</v>
      </c>
      <c r="F36" s="179" t="s">
        <v>304</v>
      </c>
      <c r="G36" s="180" t="s">
        <v>304</v>
      </c>
      <c r="H36" s="181" t="s">
        <v>304</v>
      </c>
      <c r="I36" s="179" t="s">
        <v>305</v>
      </c>
      <c r="J36" s="180" t="s">
        <v>305</v>
      </c>
      <c r="K36" s="181" t="s">
        <v>305</v>
      </c>
      <c r="L36" s="179" t="s">
        <v>305</v>
      </c>
      <c r="M36" s="180" t="s">
        <v>305</v>
      </c>
      <c r="N36" s="181" t="s">
        <v>305</v>
      </c>
      <c r="O36" s="353"/>
      <c r="P36" s="353"/>
      <c r="Q36" s="353"/>
      <c r="R36" s="353"/>
      <c r="S36" s="353"/>
      <c r="T36" s="353"/>
      <c r="U36" s="353"/>
      <c r="V36" s="353"/>
      <c r="W36" s="353"/>
      <c r="X36" s="353"/>
      <c r="Y36" s="353"/>
      <c r="Z36" s="353"/>
      <c r="AA36" s="353"/>
      <c r="AB36" s="353"/>
      <c r="AC36" s="353"/>
      <c r="AD36" s="353"/>
      <c r="AE36" s="353"/>
      <c r="AF36" s="353"/>
      <c r="AG36" s="353"/>
      <c r="AH36" s="353"/>
      <c r="AI36" s="353"/>
      <c r="AJ36" s="353"/>
      <c r="AK36" s="353"/>
      <c r="AL36" s="353"/>
      <c r="AM36" s="353"/>
      <c r="AN36" s="353"/>
      <c r="AO36" s="353"/>
      <c r="AP36" s="353"/>
      <c r="AQ36" s="353"/>
      <c r="AR36" s="353"/>
      <c r="AS36" s="353"/>
      <c r="AT36" s="353"/>
      <c r="AU36" s="353"/>
      <c r="AV36" s="353"/>
      <c r="AW36" s="353"/>
      <c r="AX36" s="353"/>
      <c r="AY36" s="353"/>
      <c r="AZ36" s="353"/>
      <c r="BA36" s="353"/>
      <c r="BB36" s="353"/>
      <c r="BC36" s="353"/>
      <c r="BD36" s="353"/>
      <c r="BE36" s="353"/>
      <c r="BF36" s="353"/>
      <c r="BG36" s="353"/>
      <c r="BH36" s="353"/>
      <c r="BI36" s="353"/>
      <c r="BJ36" s="353"/>
      <c r="BK36" s="353"/>
      <c r="BL36" s="353"/>
      <c r="BM36" s="353"/>
      <c r="BN36" s="353"/>
      <c r="BO36" s="353"/>
      <c r="BP36" s="353"/>
      <c r="BQ36" s="353"/>
      <c r="BR36" s="353"/>
      <c r="BS36" s="353"/>
      <c r="BT36" s="353"/>
      <c r="BU36" s="353"/>
      <c r="BV36" s="353"/>
      <c r="BW36" s="353"/>
      <c r="BX36" s="353"/>
      <c r="BY36" s="353"/>
      <c r="BZ36" s="353"/>
      <c r="CA36" s="353"/>
      <c r="CB36" s="353"/>
      <c r="CC36" s="353"/>
      <c r="CD36" s="353"/>
      <c r="CE36" s="353"/>
      <c r="CF36" s="353"/>
      <c r="CG36" s="353"/>
      <c r="CH36" s="353"/>
      <c r="CI36" s="353"/>
      <c r="CJ36" s="353"/>
      <c r="CK36" s="353"/>
      <c r="CL36" s="353"/>
      <c r="CM36" s="353"/>
      <c r="CN36" s="353"/>
      <c r="CO36" s="353"/>
      <c r="CP36" s="353"/>
      <c r="CQ36" s="353"/>
      <c r="CR36" s="353"/>
      <c r="CS36" s="353"/>
      <c r="CT36" s="353"/>
      <c r="CU36" s="353"/>
      <c r="CV36" s="353"/>
      <c r="CW36" s="353"/>
      <c r="CX36" s="353"/>
      <c r="CY36" s="354"/>
      <c r="CZ36" s="354"/>
      <c r="DA36" s="354"/>
      <c r="DB36" s="354"/>
      <c r="DC36" s="354"/>
      <c r="DD36" s="354"/>
      <c r="DE36" s="354"/>
      <c r="DF36" s="354"/>
      <c r="DG36" s="354"/>
      <c r="DH36" s="354"/>
      <c r="DI36" s="354"/>
      <c r="DJ36" s="354"/>
      <c r="DK36" s="354"/>
      <c r="DL36" s="354"/>
      <c r="DM36" s="354"/>
      <c r="DN36" s="354"/>
      <c r="DO36" s="354"/>
      <c r="DP36" s="354"/>
      <c r="DQ36" s="354"/>
      <c r="DR36" s="354"/>
      <c r="DS36" s="354"/>
      <c r="DT36" s="354"/>
    </row>
    <row r="37" spans="1:124" s="355" customFormat="1" ht="20.100000000000001" customHeight="1">
      <c r="A37" s="93"/>
      <c r="B37" s="104" t="s">
        <v>67</v>
      </c>
      <c r="C37" s="105">
        <v>0</v>
      </c>
      <c r="D37" s="177">
        <v>0</v>
      </c>
      <c r="E37" s="178">
        <v>0</v>
      </c>
      <c r="F37" s="179" t="s">
        <v>304</v>
      </c>
      <c r="G37" s="180" t="s">
        <v>304</v>
      </c>
      <c r="H37" s="181" t="s">
        <v>304</v>
      </c>
      <c r="I37" s="179" t="s">
        <v>305</v>
      </c>
      <c r="J37" s="180" t="s">
        <v>305</v>
      </c>
      <c r="K37" s="181" t="s">
        <v>305</v>
      </c>
      <c r="L37" s="179" t="s">
        <v>305</v>
      </c>
      <c r="M37" s="180" t="s">
        <v>305</v>
      </c>
      <c r="N37" s="181" t="s">
        <v>305</v>
      </c>
      <c r="O37" s="353"/>
      <c r="P37" s="353"/>
      <c r="Q37" s="353"/>
      <c r="R37" s="353"/>
      <c r="S37" s="353"/>
      <c r="T37" s="353"/>
      <c r="U37" s="353"/>
      <c r="V37" s="353"/>
      <c r="W37" s="353"/>
      <c r="X37" s="353"/>
      <c r="Y37" s="353"/>
      <c r="Z37" s="353"/>
      <c r="AA37" s="353"/>
      <c r="AB37" s="353"/>
      <c r="AC37" s="353"/>
      <c r="AD37" s="353"/>
      <c r="AE37" s="353"/>
      <c r="AF37" s="353"/>
      <c r="AG37" s="353"/>
      <c r="AH37" s="353"/>
      <c r="AI37" s="353"/>
      <c r="AJ37" s="353"/>
      <c r="AK37" s="353"/>
      <c r="AL37" s="353"/>
      <c r="AM37" s="353"/>
      <c r="AN37" s="353"/>
      <c r="AO37" s="353"/>
      <c r="AP37" s="353"/>
      <c r="AQ37" s="353"/>
      <c r="AR37" s="353"/>
      <c r="AS37" s="353"/>
      <c r="AT37" s="353"/>
      <c r="AU37" s="353"/>
      <c r="AV37" s="353"/>
      <c r="AW37" s="353"/>
      <c r="AX37" s="353"/>
      <c r="AY37" s="353"/>
      <c r="AZ37" s="353"/>
      <c r="BA37" s="353"/>
      <c r="BB37" s="353"/>
      <c r="BC37" s="353"/>
      <c r="BD37" s="353"/>
      <c r="BE37" s="353"/>
      <c r="BF37" s="353"/>
      <c r="BG37" s="353"/>
      <c r="BH37" s="353"/>
      <c r="BI37" s="353"/>
      <c r="BJ37" s="353"/>
      <c r="BK37" s="353"/>
      <c r="BL37" s="353"/>
      <c r="BM37" s="353"/>
      <c r="BN37" s="353"/>
      <c r="BO37" s="353"/>
      <c r="BP37" s="353"/>
      <c r="BQ37" s="353"/>
      <c r="BR37" s="353"/>
      <c r="BS37" s="353"/>
      <c r="BT37" s="353"/>
      <c r="BU37" s="353"/>
      <c r="BV37" s="353"/>
      <c r="BW37" s="353"/>
      <c r="BX37" s="353"/>
      <c r="BY37" s="353"/>
      <c r="BZ37" s="353"/>
      <c r="CA37" s="353"/>
      <c r="CB37" s="353"/>
      <c r="CC37" s="353"/>
      <c r="CD37" s="353"/>
      <c r="CE37" s="353"/>
      <c r="CF37" s="353"/>
      <c r="CG37" s="353"/>
      <c r="CH37" s="353"/>
      <c r="CI37" s="353"/>
      <c r="CJ37" s="353"/>
      <c r="CK37" s="353"/>
      <c r="CL37" s="353"/>
      <c r="CM37" s="353"/>
      <c r="CN37" s="353"/>
      <c r="CO37" s="353"/>
      <c r="CP37" s="353"/>
      <c r="CQ37" s="353"/>
      <c r="CR37" s="353"/>
      <c r="CS37" s="353"/>
      <c r="CT37" s="353"/>
      <c r="CU37" s="353"/>
      <c r="CV37" s="353"/>
      <c r="CW37" s="353"/>
      <c r="CX37" s="353"/>
      <c r="CY37" s="354"/>
      <c r="CZ37" s="354"/>
      <c r="DA37" s="354"/>
      <c r="DB37" s="354"/>
      <c r="DC37" s="354"/>
      <c r="DD37" s="354"/>
      <c r="DE37" s="354"/>
      <c r="DF37" s="354"/>
      <c r="DG37" s="354"/>
      <c r="DH37" s="354"/>
      <c r="DI37" s="354"/>
      <c r="DJ37" s="354"/>
      <c r="DK37" s="354"/>
      <c r="DL37" s="354"/>
      <c r="DM37" s="354"/>
      <c r="DN37" s="354"/>
      <c r="DO37" s="354"/>
      <c r="DP37" s="354"/>
      <c r="DQ37" s="354"/>
      <c r="DR37" s="354"/>
      <c r="DS37" s="354"/>
      <c r="DT37" s="354"/>
    </row>
    <row r="38" spans="1:124" s="355" customFormat="1" ht="20.100000000000001" customHeight="1">
      <c r="A38" s="93"/>
      <c r="B38" s="104" t="s">
        <v>53</v>
      </c>
      <c r="C38" s="105">
        <v>0</v>
      </c>
      <c r="D38" s="177">
        <v>0</v>
      </c>
      <c r="E38" s="178">
        <v>0</v>
      </c>
      <c r="F38" s="179" t="s">
        <v>304</v>
      </c>
      <c r="G38" s="180" t="s">
        <v>304</v>
      </c>
      <c r="H38" s="181" t="s">
        <v>304</v>
      </c>
      <c r="I38" s="179" t="s">
        <v>305</v>
      </c>
      <c r="J38" s="180" t="s">
        <v>305</v>
      </c>
      <c r="K38" s="181" t="s">
        <v>305</v>
      </c>
      <c r="L38" s="179" t="s">
        <v>305</v>
      </c>
      <c r="M38" s="180" t="s">
        <v>305</v>
      </c>
      <c r="N38" s="181" t="s">
        <v>305</v>
      </c>
      <c r="O38" s="353"/>
      <c r="P38" s="353"/>
      <c r="Q38" s="353"/>
      <c r="R38" s="353"/>
      <c r="S38" s="353"/>
      <c r="T38" s="353"/>
      <c r="U38" s="353"/>
      <c r="V38" s="353"/>
      <c r="W38" s="353"/>
      <c r="X38" s="353"/>
      <c r="Y38" s="353"/>
      <c r="Z38" s="353"/>
      <c r="AA38" s="353"/>
      <c r="AB38" s="353"/>
      <c r="AC38" s="353"/>
      <c r="AD38" s="353"/>
      <c r="AE38" s="353"/>
      <c r="AF38" s="353"/>
      <c r="AG38" s="353"/>
      <c r="AH38" s="353"/>
      <c r="AI38" s="353"/>
      <c r="AJ38" s="353"/>
      <c r="AK38" s="353"/>
      <c r="AL38" s="353"/>
      <c r="AM38" s="353"/>
      <c r="AN38" s="353"/>
      <c r="AO38" s="353"/>
      <c r="AP38" s="353"/>
      <c r="AQ38" s="353"/>
      <c r="AR38" s="353"/>
      <c r="AS38" s="353"/>
      <c r="AT38" s="353"/>
      <c r="AU38" s="353"/>
      <c r="AV38" s="353"/>
      <c r="AW38" s="353"/>
      <c r="AX38" s="353"/>
      <c r="AY38" s="353"/>
      <c r="AZ38" s="353"/>
      <c r="BA38" s="353"/>
      <c r="BB38" s="353"/>
      <c r="BC38" s="353"/>
      <c r="BD38" s="353"/>
      <c r="BE38" s="353"/>
      <c r="BF38" s="353"/>
      <c r="BG38" s="353"/>
      <c r="BH38" s="353"/>
      <c r="BI38" s="353"/>
      <c r="BJ38" s="353"/>
      <c r="BK38" s="353"/>
      <c r="BL38" s="353"/>
      <c r="BM38" s="353"/>
      <c r="BN38" s="353"/>
      <c r="BO38" s="353"/>
      <c r="BP38" s="353"/>
      <c r="BQ38" s="353"/>
      <c r="BR38" s="353"/>
      <c r="BS38" s="353"/>
      <c r="BT38" s="353"/>
      <c r="BU38" s="353"/>
      <c r="BV38" s="353"/>
      <c r="BW38" s="353"/>
      <c r="BX38" s="353"/>
      <c r="BY38" s="353"/>
      <c r="BZ38" s="353"/>
      <c r="CA38" s="353"/>
      <c r="CB38" s="353"/>
      <c r="CC38" s="353"/>
      <c r="CD38" s="353"/>
      <c r="CE38" s="353"/>
      <c r="CF38" s="353"/>
      <c r="CG38" s="353"/>
      <c r="CH38" s="353"/>
      <c r="CI38" s="353"/>
      <c r="CJ38" s="353"/>
      <c r="CK38" s="353"/>
      <c r="CL38" s="353"/>
      <c r="CM38" s="353"/>
      <c r="CN38" s="353"/>
      <c r="CO38" s="353"/>
      <c r="CP38" s="353"/>
      <c r="CQ38" s="353"/>
      <c r="CR38" s="353"/>
      <c r="CS38" s="353"/>
      <c r="CT38" s="353"/>
      <c r="CU38" s="353"/>
      <c r="CV38" s="353"/>
      <c r="CW38" s="353"/>
      <c r="CX38" s="353"/>
      <c r="CY38" s="354"/>
      <c r="CZ38" s="354"/>
      <c r="DA38" s="354"/>
      <c r="DB38" s="354"/>
      <c r="DC38" s="354"/>
      <c r="DD38" s="354"/>
      <c r="DE38" s="354"/>
      <c r="DF38" s="354"/>
      <c r="DG38" s="354"/>
      <c r="DH38" s="354"/>
      <c r="DI38" s="354"/>
      <c r="DJ38" s="354"/>
      <c r="DK38" s="354"/>
      <c r="DL38" s="354"/>
      <c r="DM38" s="354"/>
      <c r="DN38" s="354"/>
      <c r="DO38" s="354"/>
      <c r="DP38" s="354"/>
      <c r="DQ38" s="354"/>
      <c r="DR38" s="354"/>
      <c r="DS38" s="354"/>
      <c r="DT38" s="354"/>
    </row>
    <row r="39" spans="1:124" s="355" customFormat="1" ht="20.100000000000001" customHeight="1">
      <c r="A39" s="93"/>
      <c r="B39" s="104" t="s">
        <v>61</v>
      </c>
      <c r="C39" s="105">
        <v>0</v>
      </c>
      <c r="D39" s="177">
        <v>0</v>
      </c>
      <c r="E39" s="178">
        <v>0</v>
      </c>
      <c r="F39" s="179" t="s">
        <v>304</v>
      </c>
      <c r="G39" s="180" t="s">
        <v>304</v>
      </c>
      <c r="H39" s="181" t="s">
        <v>304</v>
      </c>
      <c r="I39" s="179" t="s">
        <v>305</v>
      </c>
      <c r="J39" s="180" t="s">
        <v>305</v>
      </c>
      <c r="K39" s="181" t="s">
        <v>305</v>
      </c>
      <c r="L39" s="179" t="s">
        <v>305</v>
      </c>
      <c r="M39" s="180" t="s">
        <v>305</v>
      </c>
      <c r="N39" s="181" t="s">
        <v>305</v>
      </c>
      <c r="O39" s="353"/>
      <c r="P39" s="353"/>
      <c r="Q39" s="353"/>
      <c r="R39" s="353"/>
      <c r="S39" s="353"/>
      <c r="T39" s="353"/>
      <c r="U39" s="353"/>
      <c r="V39" s="353"/>
      <c r="W39" s="353"/>
      <c r="X39" s="353"/>
      <c r="Y39" s="353"/>
      <c r="Z39" s="353"/>
      <c r="AA39" s="353"/>
      <c r="AB39" s="353"/>
      <c r="AC39" s="353"/>
      <c r="AD39" s="353"/>
      <c r="AE39" s="353"/>
      <c r="AF39" s="353"/>
      <c r="AG39" s="353"/>
      <c r="AH39" s="353"/>
      <c r="AI39" s="353"/>
      <c r="AJ39" s="353"/>
      <c r="AK39" s="353"/>
      <c r="AL39" s="353"/>
      <c r="AM39" s="353"/>
      <c r="AN39" s="353"/>
      <c r="AO39" s="353"/>
      <c r="AP39" s="353"/>
      <c r="AQ39" s="353"/>
      <c r="AR39" s="353"/>
      <c r="AS39" s="353"/>
      <c r="AT39" s="353"/>
      <c r="AU39" s="353"/>
      <c r="AV39" s="353"/>
      <c r="AW39" s="353"/>
      <c r="AX39" s="353"/>
      <c r="AY39" s="353"/>
      <c r="AZ39" s="353"/>
      <c r="BA39" s="353"/>
      <c r="BB39" s="353"/>
      <c r="BC39" s="353"/>
      <c r="BD39" s="353"/>
      <c r="BE39" s="353"/>
      <c r="BF39" s="353"/>
      <c r="BG39" s="353"/>
      <c r="BH39" s="353"/>
      <c r="BI39" s="353"/>
      <c r="BJ39" s="353"/>
      <c r="BK39" s="353"/>
      <c r="BL39" s="353"/>
      <c r="BM39" s="353"/>
      <c r="BN39" s="353"/>
      <c r="BO39" s="353"/>
      <c r="BP39" s="353"/>
      <c r="BQ39" s="353"/>
      <c r="BR39" s="353"/>
      <c r="BS39" s="353"/>
      <c r="BT39" s="353"/>
      <c r="BU39" s="353"/>
      <c r="BV39" s="353"/>
      <c r="BW39" s="353"/>
      <c r="BX39" s="353"/>
      <c r="BY39" s="353"/>
      <c r="BZ39" s="353"/>
      <c r="CA39" s="353"/>
      <c r="CB39" s="353"/>
      <c r="CC39" s="353"/>
      <c r="CD39" s="353"/>
      <c r="CE39" s="353"/>
      <c r="CF39" s="353"/>
      <c r="CG39" s="353"/>
      <c r="CH39" s="353"/>
      <c r="CI39" s="353"/>
      <c r="CJ39" s="353"/>
      <c r="CK39" s="353"/>
      <c r="CL39" s="353"/>
      <c r="CM39" s="353"/>
      <c r="CN39" s="353"/>
      <c r="CO39" s="353"/>
      <c r="CP39" s="353"/>
      <c r="CQ39" s="353"/>
      <c r="CR39" s="353"/>
      <c r="CS39" s="353"/>
      <c r="CT39" s="353"/>
      <c r="CU39" s="353"/>
      <c r="CV39" s="353"/>
      <c r="CW39" s="353"/>
      <c r="CX39" s="353"/>
      <c r="CY39" s="354"/>
      <c r="CZ39" s="354"/>
      <c r="DA39" s="354"/>
      <c r="DB39" s="354"/>
      <c r="DC39" s="354"/>
      <c r="DD39" s="354"/>
      <c r="DE39" s="354"/>
      <c r="DF39" s="354"/>
      <c r="DG39" s="354"/>
      <c r="DH39" s="354"/>
      <c r="DI39" s="354"/>
      <c r="DJ39" s="354"/>
      <c r="DK39" s="354"/>
      <c r="DL39" s="354"/>
      <c r="DM39" s="354"/>
      <c r="DN39" s="354"/>
      <c r="DO39" s="354"/>
      <c r="DP39" s="354"/>
      <c r="DQ39" s="354"/>
      <c r="DR39" s="354"/>
      <c r="DS39" s="354"/>
      <c r="DT39" s="354"/>
    </row>
    <row r="40" spans="1:124" s="355" customFormat="1" ht="20.100000000000001" customHeight="1">
      <c r="A40" s="93"/>
      <c r="B40" s="104" t="s">
        <v>33</v>
      </c>
      <c r="C40" s="105">
        <v>66.747209920000003</v>
      </c>
      <c r="D40" s="177">
        <v>113.15353764000001</v>
      </c>
      <c r="E40" s="178">
        <v>126.38929883</v>
      </c>
      <c r="F40" s="179">
        <v>46.034199432197028</v>
      </c>
      <c r="G40" s="180">
        <v>26.678305061960938</v>
      </c>
      <c r="H40" s="181">
        <v>22.700400758287838</v>
      </c>
      <c r="I40" s="179">
        <v>25.562126411020198</v>
      </c>
      <c r="J40" s="180">
        <v>54.131558501678555</v>
      </c>
      <c r="K40" s="181">
        <v>52.009351327835915</v>
      </c>
      <c r="L40" s="179">
        <v>11.767320251159346</v>
      </c>
      <c r="M40" s="180">
        <v>14.441382311871656</v>
      </c>
      <c r="N40" s="181">
        <v>11.80633118320465</v>
      </c>
      <c r="O40" s="353"/>
      <c r="P40" s="353"/>
      <c r="Q40" s="353"/>
      <c r="R40" s="353"/>
      <c r="S40" s="353"/>
      <c r="T40" s="353"/>
      <c r="U40" s="353"/>
      <c r="V40" s="353"/>
      <c r="W40" s="353"/>
      <c r="X40" s="353"/>
      <c r="Y40" s="353"/>
      <c r="Z40" s="353"/>
      <c r="AA40" s="353"/>
      <c r="AB40" s="353"/>
      <c r="AC40" s="353"/>
      <c r="AD40" s="353"/>
      <c r="AE40" s="353"/>
      <c r="AF40" s="353"/>
      <c r="AG40" s="353"/>
      <c r="AH40" s="353"/>
      <c r="AI40" s="353"/>
      <c r="AJ40" s="353"/>
      <c r="AK40" s="353"/>
      <c r="AL40" s="353"/>
      <c r="AM40" s="353"/>
      <c r="AN40" s="353"/>
      <c r="AO40" s="353"/>
      <c r="AP40" s="353"/>
      <c r="AQ40" s="353"/>
      <c r="AR40" s="353"/>
      <c r="AS40" s="353"/>
      <c r="AT40" s="353"/>
      <c r="AU40" s="353"/>
      <c r="AV40" s="353"/>
      <c r="AW40" s="353"/>
      <c r="AX40" s="353"/>
      <c r="AY40" s="353"/>
      <c r="AZ40" s="353"/>
      <c r="BA40" s="353"/>
      <c r="BB40" s="353"/>
      <c r="BC40" s="353"/>
      <c r="BD40" s="353"/>
      <c r="BE40" s="353"/>
      <c r="BF40" s="353"/>
      <c r="BG40" s="353"/>
      <c r="BH40" s="353"/>
      <c r="BI40" s="353"/>
      <c r="BJ40" s="353"/>
      <c r="BK40" s="353"/>
      <c r="BL40" s="353"/>
      <c r="BM40" s="353"/>
      <c r="BN40" s="353"/>
      <c r="BO40" s="353"/>
      <c r="BP40" s="353"/>
      <c r="BQ40" s="353"/>
      <c r="BR40" s="353"/>
      <c r="BS40" s="353"/>
      <c r="BT40" s="353"/>
      <c r="BU40" s="353"/>
      <c r="BV40" s="353"/>
      <c r="BW40" s="353"/>
      <c r="BX40" s="353"/>
      <c r="BY40" s="353"/>
      <c r="BZ40" s="353"/>
      <c r="CA40" s="353"/>
      <c r="CB40" s="353"/>
      <c r="CC40" s="353"/>
      <c r="CD40" s="353"/>
      <c r="CE40" s="353"/>
      <c r="CF40" s="353"/>
      <c r="CG40" s="353"/>
      <c r="CH40" s="353"/>
      <c r="CI40" s="353"/>
      <c r="CJ40" s="353"/>
      <c r="CK40" s="353"/>
      <c r="CL40" s="353"/>
      <c r="CM40" s="353"/>
      <c r="CN40" s="353"/>
      <c r="CO40" s="353"/>
      <c r="CP40" s="353"/>
      <c r="CQ40" s="353"/>
      <c r="CR40" s="353"/>
      <c r="CS40" s="353"/>
      <c r="CT40" s="353"/>
      <c r="CU40" s="353"/>
      <c r="CV40" s="353"/>
      <c r="CW40" s="353"/>
      <c r="CX40" s="353"/>
      <c r="CY40" s="354"/>
      <c r="CZ40" s="354"/>
      <c r="DA40" s="354"/>
      <c r="DB40" s="354"/>
      <c r="DC40" s="354"/>
      <c r="DD40" s="354"/>
      <c r="DE40" s="354"/>
      <c r="DF40" s="354"/>
      <c r="DG40" s="354"/>
      <c r="DH40" s="354"/>
      <c r="DI40" s="354"/>
      <c r="DJ40" s="354"/>
      <c r="DK40" s="354"/>
      <c r="DL40" s="354"/>
      <c r="DM40" s="354"/>
      <c r="DN40" s="354"/>
      <c r="DO40" s="354"/>
      <c r="DP40" s="354"/>
      <c r="DQ40" s="354"/>
      <c r="DR40" s="354"/>
      <c r="DS40" s="354"/>
      <c r="DT40" s="354"/>
    </row>
    <row r="41" spans="1:124" s="355" customFormat="1" ht="20.100000000000001" customHeight="1">
      <c r="A41" s="93"/>
      <c r="B41" s="104" t="s">
        <v>43</v>
      </c>
      <c r="C41" s="105">
        <v>0</v>
      </c>
      <c r="D41" s="177">
        <v>0</v>
      </c>
      <c r="E41" s="178">
        <v>0</v>
      </c>
      <c r="F41" s="179" t="s">
        <v>304</v>
      </c>
      <c r="G41" s="180" t="s">
        <v>304</v>
      </c>
      <c r="H41" s="181" t="s">
        <v>304</v>
      </c>
      <c r="I41" s="179" t="s">
        <v>305</v>
      </c>
      <c r="J41" s="180" t="s">
        <v>305</v>
      </c>
      <c r="K41" s="181" t="s">
        <v>305</v>
      </c>
      <c r="L41" s="179" t="s">
        <v>305</v>
      </c>
      <c r="M41" s="180" t="s">
        <v>305</v>
      </c>
      <c r="N41" s="181" t="s">
        <v>305</v>
      </c>
      <c r="O41" s="353"/>
      <c r="P41" s="353"/>
      <c r="Q41" s="353"/>
      <c r="R41" s="353"/>
      <c r="S41" s="353"/>
      <c r="T41" s="353"/>
      <c r="U41" s="353"/>
      <c r="V41" s="353"/>
      <c r="W41" s="353"/>
      <c r="X41" s="353"/>
      <c r="Y41" s="353"/>
      <c r="Z41" s="353"/>
      <c r="AA41" s="353"/>
      <c r="AB41" s="353"/>
      <c r="AC41" s="353"/>
      <c r="AD41" s="353"/>
      <c r="AE41" s="353"/>
      <c r="AF41" s="353"/>
      <c r="AG41" s="353"/>
      <c r="AH41" s="353"/>
      <c r="AI41" s="353"/>
      <c r="AJ41" s="353"/>
      <c r="AK41" s="353"/>
      <c r="AL41" s="353"/>
      <c r="AM41" s="353"/>
      <c r="AN41" s="353"/>
      <c r="AO41" s="353"/>
      <c r="AP41" s="353"/>
      <c r="AQ41" s="353"/>
      <c r="AR41" s="353"/>
      <c r="AS41" s="353"/>
      <c r="AT41" s="353"/>
      <c r="AU41" s="353"/>
      <c r="AV41" s="353"/>
      <c r="AW41" s="353"/>
      <c r="AX41" s="353"/>
      <c r="AY41" s="353"/>
      <c r="AZ41" s="353"/>
      <c r="BA41" s="353"/>
      <c r="BB41" s="353"/>
      <c r="BC41" s="353"/>
      <c r="BD41" s="353"/>
      <c r="BE41" s="353"/>
      <c r="BF41" s="353"/>
      <c r="BG41" s="353"/>
      <c r="BH41" s="353"/>
      <c r="BI41" s="353"/>
      <c r="BJ41" s="353"/>
      <c r="BK41" s="353"/>
      <c r="BL41" s="353"/>
      <c r="BM41" s="353"/>
      <c r="BN41" s="353"/>
      <c r="BO41" s="353"/>
      <c r="BP41" s="353"/>
      <c r="BQ41" s="353"/>
      <c r="BR41" s="353"/>
      <c r="BS41" s="353"/>
      <c r="BT41" s="353"/>
      <c r="BU41" s="353"/>
      <c r="BV41" s="353"/>
      <c r="BW41" s="353"/>
      <c r="BX41" s="353"/>
      <c r="BY41" s="353"/>
      <c r="BZ41" s="353"/>
      <c r="CA41" s="353"/>
      <c r="CB41" s="353"/>
      <c r="CC41" s="353"/>
      <c r="CD41" s="353"/>
      <c r="CE41" s="353"/>
      <c r="CF41" s="353"/>
      <c r="CG41" s="353"/>
      <c r="CH41" s="353"/>
      <c r="CI41" s="353"/>
      <c r="CJ41" s="353"/>
      <c r="CK41" s="353"/>
      <c r="CL41" s="353"/>
      <c r="CM41" s="353"/>
      <c r="CN41" s="353"/>
      <c r="CO41" s="353"/>
      <c r="CP41" s="353"/>
      <c r="CQ41" s="353"/>
      <c r="CR41" s="353"/>
      <c r="CS41" s="353"/>
      <c r="CT41" s="353"/>
      <c r="CU41" s="353"/>
      <c r="CV41" s="353"/>
      <c r="CW41" s="353"/>
      <c r="CX41" s="353"/>
      <c r="CY41" s="354"/>
      <c r="CZ41" s="354"/>
      <c r="DA41" s="354"/>
      <c r="DB41" s="354"/>
      <c r="DC41" s="354"/>
      <c r="DD41" s="354"/>
      <c r="DE41" s="354"/>
      <c r="DF41" s="354"/>
      <c r="DG41" s="354"/>
      <c r="DH41" s="354"/>
      <c r="DI41" s="354"/>
      <c r="DJ41" s="354"/>
      <c r="DK41" s="354"/>
      <c r="DL41" s="354"/>
      <c r="DM41" s="354"/>
      <c r="DN41" s="354"/>
      <c r="DO41" s="354"/>
      <c r="DP41" s="354"/>
      <c r="DQ41" s="354"/>
      <c r="DR41" s="354"/>
      <c r="DS41" s="354"/>
      <c r="DT41" s="354"/>
    </row>
    <row r="42" spans="1:124" s="355" customFormat="1" ht="20.100000000000001" customHeight="1">
      <c r="A42" s="93"/>
      <c r="B42" s="104" t="s">
        <v>50</v>
      </c>
      <c r="C42" s="105">
        <v>0</v>
      </c>
      <c r="D42" s="177">
        <v>0</v>
      </c>
      <c r="E42" s="178">
        <v>0</v>
      </c>
      <c r="F42" s="179" t="s">
        <v>304</v>
      </c>
      <c r="G42" s="180" t="s">
        <v>304</v>
      </c>
      <c r="H42" s="181" t="s">
        <v>304</v>
      </c>
      <c r="I42" s="179" t="s">
        <v>305</v>
      </c>
      <c r="J42" s="180" t="s">
        <v>305</v>
      </c>
      <c r="K42" s="181" t="s">
        <v>305</v>
      </c>
      <c r="L42" s="179" t="s">
        <v>305</v>
      </c>
      <c r="M42" s="180" t="s">
        <v>305</v>
      </c>
      <c r="N42" s="181" t="s">
        <v>305</v>
      </c>
      <c r="O42" s="353"/>
      <c r="P42" s="353"/>
      <c r="Q42" s="353"/>
      <c r="R42" s="353"/>
      <c r="S42" s="353"/>
      <c r="T42" s="353"/>
      <c r="U42" s="353"/>
      <c r="V42" s="353"/>
      <c r="W42" s="353"/>
      <c r="X42" s="353"/>
      <c r="Y42" s="353"/>
      <c r="Z42" s="353"/>
      <c r="AA42" s="353"/>
      <c r="AB42" s="353"/>
      <c r="AC42" s="353"/>
      <c r="AD42" s="353"/>
      <c r="AE42" s="353"/>
      <c r="AF42" s="353"/>
      <c r="AG42" s="353"/>
      <c r="AH42" s="353"/>
      <c r="AI42" s="353"/>
      <c r="AJ42" s="353"/>
      <c r="AK42" s="353"/>
      <c r="AL42" s="353"/>
      <c r="AM42" s="353"/>
      <c r="AN42" s="353"/>
      <c r="AO42" s="353"/>
      <c r="AP42" s="353"/>
      <c r="AQ42" s="353"/>
      <c r="AR42" s="353"/>
      <c r="AS42" s="353"/>
      <c r="AT42" s="353"/>
      <c r="AU42" s="353"/>
      <c r="AV42" s="353"/>
      <c r="AW42" s="353"/>
      <c r="AX42" s="353"/>
      <c r="AY42" s="353"/>
      <c r="AZ42" s="353"/>
      <c r="BA42" s="353"/>
      <c r="BB42" s="353"/>
      <c r="BC42" s="353"/>
      <c r="BD42" s="353"/>
      <c r="BE42" s="353"/>
      <c r="BF42" s="353"/>
      <c r="BG42" s="353"/>
      <c r="BH42" s="353"/>
      <c r="BI42" s="353"/>
      <c r="BJ42" s="353"/>
      <c r="BK42" s="353"/>
      <c r="BL42" s="353"/>
      <c r="BM42" s="353"/>
      <c r="BN42" s="353"/>
      <c r="BO42" s="353"/>
      <c r="BP42" s="353"/>
      <c r="BQ42" s="353"/>
      <c r="BR42" s="353"/>
      <c r="BS42" s="353"/>
      <c r="BT42" s="353"/>
      <c r="BU42" s="353"/>
      <c r="BV42" s="353"/>
      <c r="BW42" s="353"/>
      <c r="BX42" s="353"/>
      <c r="BY42" s="353"/>
      <c r="BZ42" s="353"/>
      <c r="CA42" s="353"/>
      <c r="CB42" s="353"/>
      <c r="CC42" s="353"/>
      <c r="CD42" s="353"/>
      <c r="CE42" s="353"/>
      <c r="CF42" s="353"/>
      <c r="CG42" s="353"/>
      <c r="CH42" s="353"/>
      <c r="CI42" s="353"/>
      <c r="CJ42" s="353"/>
      <c r="CK42" s="353"/>
      <c r="CL42" s="353"/>
      <c r="CM42" s="353"/>
      <c r="CN42" s="353"/>
      <c r="CO42" s="353"/>
      <c r="CP42" s="353"/>
      <c r="CQ42" s="353"/>
      <c r="CR42" s="353"/>
      <c r="CS42" s="353"/>
      <c r="CT42" s="353"/>
      <c r="CU42" s="353"/>
      <c r="CV42" s="353"/>
      <c r="CW42" s="353"/>
      <c r="CX42" s="353"/>
      <c r="CY42" s="354"/>
      <c r="CZ42" s="354"/>
      <c r="DA42" s="354"/>
      <c r="DB42" s="354"/>
      <c r="DC42" s="354"/>
      <c r="DD42" s="354"/>
      <c r="DE42" s="354"/>
      <c r="DF42" s="354"/>
      <c r="DG42" s="354"/>
      <c r="DH42" s="354"/>
      <c r="DI42" s="354"/>
      <c r="DJ42" s="354"/>
      <c r="DK42" s="354"/>
      <c r="DL42" s="354"/>
      <c r="DM42" s="354"/>
      <c r="DN42" s="354"/>
      <c r="DO42" s="354"/>
      <c r="DP42" s="354"/>
      <c r="DQ42" s="354"/>
      <c r="DR42" s="354"/>
      <c r="DS42" s="354"/>
      <c r="DT42" s="354"/>
    </row>
    <row r="43" spans="1:124" s="355" customFormat="1" ht="20.100000000000001" customHeight="1">
      <c r="A43" s="93"/>
      <c r="B43" s="104" t="s">
        <v>60</v>
      </c>
      <c r="C43" s="105">
        <v>269.76738763999998</v>
      </c>
      <c r="D43" s="177">
        <v>221.40536114999998</v>
      </c>
      <c r="E43" s="178">
        <v>213.43295303000002</v>
      </c>
      <c r="F43" s="179">
        <v>4.4013042472890378</v>
      </c>
      <c r="G43" s="180">
        <v>3.0183324040977051</v>
      </c>
      <c r="H43" s="181">
        <v>1.4418773841204533</v>
      </c>
      <c r="I43" s="179">
        <v>45.318971660466943</v>
      </c>
      <c r="J43" s="180">
        <v>38.325375212014521</v>
      </c>
      <c r="K43" s="181">
        <v>50.112147705242471</v>
      </c>
      <c r="L43" s="179">
        <v>1.9946258245198467</v>
      </c>
      <c r="M43" s="180">
        <v>1.1567872190162638</v>
      </c>
      <c r="N43" s="181">
        <v>0.72255572445892791</v>
      </c>
      <c r="O43" s="353"/>
      <c r="P43" s="353"/>
      <c r="Q43" s="353"/>
      <c r="R43" s="353"/>
      <c r="S43" s="353"/>
      <c r="T43" s="353"/>
      <c r="U43" s="353"/>
      <c r="V43" s="353"/>
      <c r="W43" s="353"/>
      <c r="X43" s="353"/>
      <c r="Y43" s="353"/>
      <c r="Z43" s="353"/>
      <c r="AA43" s="353"/>
      <c r="AB43" s="353"/>
      <c r="AC43" s="353"/>
      <c r="AD43" s="353"/>
      <c r="AE43" s="353"/>
      <c r="AF43" s="353"/>
      <c r="AG43" s="353"/>
      <c r="AH43" s="353"/>
      <c r="AI43" s="353"/>
      <c r="AJ43" s="353"/>
      <c r="AK43" s="353"/>
      <c r="AL43" s="353"/>
      <c r="AM43" s="353"/>
      <c r="AN43" s="353"/>
      <c r="AO43" s="353"/>
      <c r="AP43" s="353"/>
      <c r="AQ43" s="353"/>
      <c r="AR43" s="353"/>
      <c r="AS43" s="353"/>
      <c r="AT43" s="353"/>
      <c r="AU43" s="353"/>
      <c r="AV43" s="353"/>
      <c r="AW43" s="353"/>
      <c r="AX43" s="353"/>
      <c r="AY43" s="353"/>
      <c r="AZ43" s="353"/>
      <c r="BA43" s="353"/>
      <c r="BB43" s="353"/>
      <c r="BC43" s="353"/>
      <c r="BD43" s="353"/>
      <c r="BE43" s="353"/>
      <c r="BF43" s="353"/>
      <c r="BG43" s="353"/>
      <c r="BH43" s="353"/>
      <c r="BI43" s="353"/>
      <c r="BJ43" s="353"/>
      <c r="BK43" s="353"/>
      <c r="BL43" s="353"/>
      <c r="BM43" s="353"/>
      <c r="BN43" s="353"/>
      <c r="BO43" s="353"/>
      <c r="BP43" s="353"/>
      <c r="BQ43" s="353"/>
      <c r="BR43" s="353"/>
      <c r="BS43" s="353"/>
      <c r="BT43" s="353"/>
      <c r="BU43" s="353"/>
      <c r="BV43" s="353"/>
      <c r="BW43" s="353"/>
      <c r="BX43" s="353"/>
      <c r="BY43" s="353"/>
      <c r="BZ43" s="353"/>
      <c r="CA43" s="353"/>
      <c r="CB43" s="353"/>
      <c r="CC43" s="353"/>
      <c r="CD43" s="353"/>
      <c r="CE43" s="353"/>
      <c r="CF43" s="353"/>
      <c r="CG43" s="353"/>
      <c r="CH43" s="353"/>
      <c r="CI43" s="353"/>
      <c r="CJ43" s="353"/>
      <c r="CK43" s="353"/>
      <c r="CL43" s="353"/>
      <c r="CM43" s="353"/>
      <c r="CN43" s="353"/>
      <c r="CO43" s="353"/>
      <c r="CP43" s="353"/>
      <c r="CQ43" s="353"/>
      <c r="CR43" s="353"/>
      <c r="CS43" s="353"/>
      <c r="CT43" s="353"/>
      <c r="CU43" s="353"/>
      <c r="CV43" s="353"/>
      <c r="CW43" s="353"/>
      <c r="CX43" s="353"/>
      <c r="CY43" s="354"/>
      <c r="CZ43" s="354"/>
      <c r="DA43" s="354"/>
      <c r="DB43" s="354"/>
      <c r="DC43" s="354"/>
      <c r="DD43" s="354"/>
      <c r="DE43" s="354"/>
      <c r="DF43" s="354"/>
      <c r="DG43" s="354"/>
      <c r="DH43" s="354"/>
      <c r="DI43" s="354"/>
      <c r="DJ43" s="354"/>
      <c r="DK43" s="354"/>
      <c r="DL43" s="354"/>
      <c r="DM43" s="354"/>
      <c r="DN43" s="354"/>
      <c r="DO43" s="354"/>
      <c r="DP43" s="354"/>
      <c r="DQ43" s="354"/>
      <c r="DR43" s="354"/>
      <c r="DS43" s="354"/>
      <c r="DT43" s="354"/>
    </row>
    <row r="44" spans="1:124" s="355" customFormat="1" ht="20.100000000000001" customHeight="1">
      <c r="A44" s="93"/>
      <c r="B44" s="104" t="s">
        <v>65</v>
      </c>
      <c r="C44" s="105">
        <v>0</v>
      </c>
      <c r="D44" s="177">
        <v>0</v>
      </c>
      <c r="E44" s="178">
        <v>0</v>
      </c>
      <c r="F44" s="179" t="s">
        <v>304</v>
      </c>
      <c r="G44" s="180" t="s">
        <v>304</v>
      </c>
      <c r="H44" s="181" t="s">
        <v>304</v>
      </c>
      <c r="I44" s="179" t="s">
        <v>305</v>
      </c>
      <c r="J44" s="180" t="s">
        <v>305</v>
      </c>
      <c r="K44" s="181" t="s">
        <v>305</v>
      </c>
      <c r="L44" s="179" t="s">
        <v>305</v>
      </c>
      <c r="M44" s="180" t="s">
        <v>305</v>
      </c>
      <c r="N44" s="181" t="s">
        <v>305</v>
      </c>
      <c r="O44" s="353"/>
      <c r="P44" s="353"/>
      <c r="Q44" s="353"/>
      <c r="R44" s="353"/>
      <c r="S44" s="353"/>
      <c r="T44" s="353"/>
      <c r="U44" s="353"/>
      <c r="V44" s="353"/>
      <c r="W44" s="353"/>
      <c r="X44" s="353"/>
      <c r="Y44" s="353"/>
      <c r="Z44" s="353"/>
      <c r="AA44" s="353"/>
      <c r="AB44" s="353"/>
      <c r="AC44" s="353"/>
      <c r="AD44" s="353"/>
      <c r="AE44" s="353"/>
      <c r="AF44" s="353"/>
      <c r="AG44" s="353"/>
      <c r="AH44" s="353"/>
      <c r="AI44" s="353"/>
      <c r="AJ44" s="353"/>
      <c r="AK44" s="353"/>
      <c r="AL44" s="353"/>
      <c r="AM44" s="353"/>
      <c r="AN44" s="353"/>
      <c r="AO44" s="353"/>
      <c r="AP44" s="353"/>
      <c r="AQ44" s="353"/>
      <c r="AR44" s="353"/>
      <c r="AS44" s="353"/>
      <c r="AT44" s="353"/>
      <c r="AU44" s="353"/>
      <c r="AV44" s="353"/>
      <c r="AW44" s="353"/>
      <c r="AX44" s="353"/>
      <c r="AY44" s="353"/>
      <c r="AZ44" s="353"/>
      <c r="BA44" s="353"/>
      <c r="BB44" s="353"/>
      <c r="BC44" s="353"/>
      <c r="BD44" s="353"/>
      <c r="BE44" s="353"/>
      <c r="BF44" s="353"/>
      <c r="BG44" s="353"/>
      <c r="BH44" s="353"/>
      <c r="BI44" s="353"/>
      <c r="BJ44" s="353"/>
      <c r="BK44" s="353"/>
      <c r="BL44" s="353"/>
      <c r="BM44" s="353"/>
      <c r="BN44" s="353"/>
      <c r="BO44" s="353"/>
      <c r="BP44" s="353"/>
      <c r="BQ44" s="353"/>
      <c r="BR44" s="353"/>
      <c r="BS44" s="353"/>
      <c r="BT44" s="353"/>
      <c r="BU44" s="353"/>
      <c r="BV44" s="353"/>
      <c r="BW44" s="353"/>
      <c r="BX44" s="353"/>
      <c r="BY44" s="353"/>
      <c r="BZ44" s="353"/>
      <c r="CA44" s="353"/>
      <c r="CB44" s="353"/>
      <c r="CC44" s="353"/>
      <c r="CD44" s="353"/>
      <c r="CE44" s="353"/>
      <c r="CF44" s="353"/>
      <c r="CG44" s="353"/>
      <c r="CH44" s="353"/>
      <c r="CI44" s="353"/>
      <c r="CJ44" s="353"/>
      <c r="CK44" s="353"/>
      <c r="CL44" s="353"/>
      <c r="CM44" s="353"/>
      <c r="CN44" s="353"/>
      <c r="CO44" s="353"/>
      <c r="CP44" s="353"/>
      <c r="CQ44" s="353"/>
      <c r="CR44" s="353"/>
      <c r="CS44" s="353"/>
      <c r="CT44" s="353"/>
      <c r="CU44" s="353"/>
      <c r="CV44" s="353"/>
      <c r="CW44" s="353"/>
      <c r="CX44" s="353"/>
      <c r="CY44" s="354"/>
      <c r="CZ44" s="354"/>
      <c r="DA44" s="354"/>
      <c r="DB44" s="354"/>
      <c r="DC44" s="354"/>
      <c r="DD44" s="354"/>
      <c r="DE44" s="354"/>
      <c r="DF44" s="354"/>
      <c r="DG44" s="354"/>
      <c r="DH44" s="354"/>
      <c r="DI44" s="354"/>
      <c r="DJ44" s="354"/>
      <c r="DK44" s="354"/>
      <c r="DL44" s="354"/>
      <c r="DM44" s="354"/>
      <c r="DN44" s="354"/>
      <c r="DO44" s="354"/>
      <c r="DP44" s="354"/>
      <c r="DQ44" s="354"/>
      <c r="DR44" s="354"/>
      <c r="DS44" s="354"/>
      <c r="DT44" s="354"/>
    </row>
    <row r="45" spans="1:124" s="355" customFormat="1" ht="20.100000000000001" customHeight="1">
      <c r="A45" s="93"/>
      <c r="B45" s="104" t="s">
        <v>58</v>
      </c>
      <c r="C45" s="105">
        <v>0</v>
      </c>
      <c r="D45" s="177">
        <v>0</v>
      </c>
      <c r="E45" s="178">
        <v>0</v>
      </c>
      <c r="F45" s="179" t="s">
        <v>304</v>
      </c>
      <c r="G45" s="180" t="s">
        <v>304</v>
      </c>
      <c r="H45" s="181" t="s">
        <v>304</v>
      </c>
      <c r="I45" s="179" t="s">
        <v>305</v>
      </c>
      <c r="J45" s="180" t="s">
        <v>305</v>
      </c>
      <c r="K45" s="181" t="s">
        <v>305</v>
      </c>
      <c r="L45" s="179" t="s">
        <v>305</v>
      </c>
      <c r="M45" s="180" t="s">
        <v>305</v>
      </c>
      <c r="N45" s="181" t="s">
        <v>305</v>
      </c>
      <c r="O45" s="353"/>
      <c r="P45" s="353"/>
      <c r="Q45" s="353"/>
      <c r="R45" s="353"/>
      <c r="S45" s="353"/>
      <c r="T45" s="353"/>
      <c r="U45" s="353"/>
      <c r="V45" s="353"/>
      <c r="W45" s="353"/>
      <c r="X45" s="353"/>
      <c r="Y45" s="353"/>
      <c r="Z45" s="353"/>
      <c r="AA45" s="353"/>
      <c r="AB45" s="353"/>
      <c r="AC45" s="353"/>
      <c r="AD45" s="353"/>
      <c r="AE45" s="353"/>
      <c r="AF45" s="353"/>
      <c r="AG45" s="353"/>
      <c r="AH45" s="353"/>
      <c r="AI45" s="353"/>
      <c r="AJ45" s="353"/>
      <c r="AK45" s="353"/>
      <c r="AL45" s="353"/>
      <c r="AM45" s="353"/>
      <c r="AN45" s="353"/>
      <c r="AO45" s="353"/>
      <c r="AP45" s="353"/>
      <c r="AQ45" s="353"/>
      <c r="AR45" s="353"/>
      <c r="AS45" s="353"/>
      <c r="AT45" s="353"/>
      <c r="AU45" s="353"/>
      <c r="AV45" s="353"/>
      <c r="AW45" s="353"/>
      <c r="AX45" s="353"/>
      <c r="AY45" s="353"/>
      <c r="AZ45" s="353"/>
      <c r="BA45" s="353"/>
      <c r="BB45" s="353"/>
      <c r="BC45" s="353"/>
      <c r="BD45" s="353"/>
      <c r="BE45" s="353"/>
      <c r="BF45" s="353"/>
      <c r="BG45" s="353"/>
      <c r="BH45" s="353"/>
      <c r="BI45" s="353"/>
      <c r="BJ45" s="353"/>
      <c r="BK45" s="353"/>
      <c r="BL45" s="353"/>
      <c r="BM45" s="353"/>
      <c r="BN45" s="353"/>
      <c r="BO45" s="353"/>
      <c r="BP45" s="353"/>
      <c r="BQ45" s="353"/>
      <c r="BR45" s="353"/>
      <c r="BS45" s="353"/>
      <c r="BT45" s="353"/>
      <c r="BU45" s="353"/>
      <c r="BV45" s="353"/>
      <c r="BW45" s="353"/>
      <c r="BX45" s="353"/>
      <c r="BY45" s="353"/>
      <c r="BZ45" s="353"/>
      <c r="CA45" s="353"/>
      <c r="CB45" s="353"/>
      <c r="CC45" s="353"/>
      <c r="CD45" s="353"/>
      <c r="CE45" s="353"/>
      <c r="CF45" s="353"/>
      <c r="CG45" s="353"/>
      <c r="CH45" s="353"/>
      <c r="CI45" s="353"/>
      <c r="CJ45" s="353"/>
      <c r="CK45" s="353"/>
      <c r="CL45" s="353"/>
      <c r="CM45" s="353"/>
      <c r="CN45" s="353"/>
      <c r="CO45" s="353"/>
      <c r="CP45" s="353"/>
      <c r="CQ45" s="353"/>
      <c r="CR45" s="353"/>
      <c r="CS45" s="353"/>
      <c r="CT45" s="353"/>
      <c r="CU45" s="353"/>
      <c r="CV45" s="353"/>
      <c r="CW45" s="353"/>
      <c r="CX45" s="353"/>
      <c r="CY45" s="354"/>
      <c r="CZ45" s="354"/>
      <c r="DA45" s="354"/>
      <c r="DB45" s="354"/>
      <c r="DC45" s="354"/>
      <c r="DD45" s="354"/>
      <c r="DE45" s="354"/>
      <c r="DF45" s="354"/>
      <c r="DG45" s="354"/>
      <c r="DH45" s="354"/>
      <c r="DI45" s="354"/>
      <c r="DJ45" s="354"/>
      <c r="DK45" s="354"/>
      <c r="DL45" s="354"/>
      <c r="DM45" s="354"/>
      <c r="DN45" s="354"/>
      <c r="DO45" s="354"/>
      <c r="DP45" s="354"/>
      <c r="DQ45" s="354"/>
      <c r="DR45" s="354"/>
      <c r="DS45" s="354"/>
      <c r="DT45" s="354"/>
    </row>
    <row r="46" spans="1:124" s="355" customFormat="1" ht="20.100000000000001" customHeight="1">
      <c r="A46" s="93"/>
      <c r="B46" s="104" t="s">
        <v>228</v>
      </c>
      <c r="C46" s="105">
        <v>0</v>
      </c>
      <c r="D46" s="177">
        <v>0</v>
      </c>
      <c r="E46" s="178">
        <v>0</v>
      </c>
      <c r="F46" s="179" t="s">
        <v>304</v>
      </c>
      <c r="G46" s="180" t="s">
        <v>304</v>
      </c>
      <c r="H46" s="181" t="s">
        <v>304</v>
      </c>
      <c r="I46" s="179" t="s">
        <v>305</v>
      </c>
      <c r="J46" s="180" t="s">
        <v>305</v>
      </c>
      <c r="K46" s="181" t="s">
        <v>305</v>
      </c>
      <c r="L46" s="179" t="s">
        <v>305</v>
      </c>
      <c r="M46" s="180" t="s">
        <v>305</v>
      </c>
      <c r="N46" s="181" t="s">
        <v>305</v>
      </c>
      <c r="O46" s="353"/>
      <c r="P46" s="353"/>
      <c r="Q46" s="353"/>
      <c r="R46" s="353"/>
      <c r="S46" s="353"/>
      <c r="T46" s="353"/>
      <c r="U46" s="353"/>
      <c r="V46" s="353"/>
      <c r="W46" s="353"/>
      <c r="X46" s="353"/>
      <c r="Y46" s="353"/>
      <c r="Z46" s="353"/>
      <c r="AA46" s="353"/>
      <c r="AB46" s="353"/>
      <c r="AC46" s="353"/>
      <c r="AD46" s="353"/>
      <c r="AE46" s="353"/>
      <c r="AF46" s="353"/>
      <c r="AG46" s="353"/>
      <c r="AH46" s="353"/>
      <c r="AI46" s="353"/>
      <c r="AJ46" s="353"/>
      <c r="AK46" s="353"/>
      <c r="AL46" s="353"/>
      <c r="AM46" s="353"/>
      <c r="AN46" s="353"/>
      <c r="AO46" s="353"/>
      <c r="AP46" s="353"/>
      <c r="AQ46" s="353"/>
      <c r="AR46" s="353"/>
      <c r="AS46" s="353"/>
      <c r="AT46" s="353"/>
      <c r="AU46" s="353"/>
      <c r="AV46" s="353"/>
      <c r="AW46" s="353"/>
      <c r="AX46" s="353"/>
      <c r="AY46" s="353"/>
      <c r="AZ46" s="353"/>
      <c r="BA46" s="353"/>
      <c r="BB46" s="353"/>
      <c r="BC46" s="353"/>
      <c r="BD46" s="353"/>
      <c r="BE46" s="353"/>
      <c r="BF46" s="353"/>
      <c r="BG46" s="353"/>
      <c r="BH46" s="353"/>
      <c r="BI46" s="353"/>
      <c r="BJ46" s="353"/>
      <c r="BK46" s="353"/>
      <c r="BL46" s="353"/>
      <c r="BM46" s="353"/>
      <c r="BN46" s="353"/>
      <c r="BO46" s="353"/>
      <c r="BP46" s="353"/>
      <c r="BQ46" s="353"/>
      <c r="BR46" s="353"/>
      <c r="BS46" s="353"/>
      <c r="BT46" s="353"/>
      <c r="BU46" s="353"/>
      <c r="BV46" s="353"/>
      <c r="BW46" s="353"/>
      <c r="BX46" s="353"/>
      <c r="BY46" s="353"/>
      <c r="BZ46" s="353"/>
      <c r="CA46" s="353"/>
      <c r="CB46" s="353"/>
      <c r="CC46" s="353"/>
      <c r="CD46" s="353"/>
      <c r="CE46" s="353"/>
      <c r="CF46" s="353"/>
      <c r="CG46" s="353"/>
      <c r="CH46" s="353"/>
      <c r="CI46" s="353"/>
      <c r="CJ46" s="353"/>
      <c r="CK46" s="353"/>
      <c r="CL46" s="353"/>
      <c r="CM46" s="353"/>
      <c r="CN46" s="353"/>
      <c r="CO46" s="353"/>
      <c r="CP46" s="353"/>
      <c r="CQ46" s="353"/>
      <c r="CR46" s="353"/>
      <c r="CS46" s="353"/>
      <c r="CT46" s="353"/>
      <c r="CU46" s="353"/>
      <c r="CV46" s="353"/>
      <c r="CW46" s="353"/>
      <c r="CX46" s="353"/>
      <c r="CY46" s="354"/>
      <c r="CZ46" s="354"/>
      <c r="DA46" s="354"/>
      <c r="DB46" s="354"/>
      <c r="DC46" s="354"/>
      <c r="DD46" s="354"/>
      <c r="DE46" s="354"/>
      <c r="DF46" s="354"/>
      <c r="DG46" s="354"/>
      <c r="DH46" s="354"/>
      <c r="DI46" s="354"/>
      <c r="DJ46" s="354"/>
      <c r="DK46" s="354"/>
      <c r="DL46" s="354"/>
      <c r="DM46" s="354"/>
      <c r="DN46" s="354"/>
      <c r="DO46" s="354"/>
      <c r="DP46" s="354"/>
      <c r="DQ46" s="354"/>
      <c r="DR46" s="354"/>
      <c r="DS46" s="354"/>
      <c r="DT46" s="354"/>
    </row>
    <row r="47" spans="1:124" s="355" customFormat="1" ht="20.100000000000001" customHeight="1">
      <c r="A47" s="93"/>
      <c r="B47" s="104" t="s">
        <v>236</v>
      </c>
      <c r="C47" s="105">
        <v>0</v>
      </c>
      <c r="D47" s="177">
        <v>0</v>
      </c>
      <c r="E47" s="178">
        <v>0</v>
      </c>
      <c r="F47" s="179" t="s">
        <v>304</v>
      </c>
      <c r="G47" s="180" t="s">
        <v>304</v>
      </c>
      <c r="H47" s="181" t="s">
        <v>304</v>
      </c>
      <c r="I47" s="179" t="s">
        <v>305</v>
      </c>
      <c r="J47" s="180" t="s">
        <v>305</v>
      </c>
      <c r="K47" s="181" t="s">
        <v>305</v>
      </c>
      <c r="L47" s="179" t="s">
        <v>305</v>
      </c>
      <c r="M47" s="180" t="s">
        <v>305</v>
      </c>
      <c r="N47" s="181" t="s">
        <v>305</v>
      </c>
      <c r="O47" s="353"/>
      <c r="P47" s="353"/>
      <c r="Q47" s="353"/>
      <c r="R47" s="353"/>
      <c r="S47" s="353"/>
      <c r="T47" s="353"/>
      <c r="U47" s="353"/>
      <c r="V47" s="353"/>
      <c r="W47" s="353"/>
      <c r="X47" s="353"/>
      <c r="Y47" s="353"/>
      <c r="Z47" s="353"/>
      <c r="AA47" s="353"/>
      <c r="AB47" s="353"/>
      <c r="AC47" s="353"/>
      <c r="AD47" s="353"/>
      <c r="AE47" s="353"/>
      <c r="AF47" s="353"/>
      <c r="AG47" s="353"/>
      <c r="AH47" s="353"/>
      <c r="AI47" s="353"/>
      <c r="AJ47" s="353"/>
      <c r="AK47" s="353"/>
      <c r="AL47" s="353"/>
      <c r="AM47" s="353"/>
      <c r="AN47" s="353"/>
      <c r="AO47" s="353"/>
      <c r="AP47" s="353"/>
      <c r="AQ47" s="353"/>
      <c r="AR47" s="353"/>
      <c r="AS47" s="353"/>
      <c r="AT47" s="353"/>
      <c r="AU47" s="353"/>
      <c r="AV47" s="353"/>
      <c r="AW47" s="353"/>
      <c r="AX47" s="353"/>
      <c r="AY47" s="353"/>
      <c r="AZ47" s="353"/>
      <c r="BA47" s="353"/>
      <c r="BB47" s="353"/>
      <c r="BC47" s="353"/>
      <c r="BD47" s="353"/>
      <c r="BE47" s="353"/>
      <c r="BF47" s="353"/>
      <c r="BG47" s="353"/>
      <c r="BH47" s="353"/>
      <c r="BI47" s="353"/>
      <c r="BJ47" s="353"/>
      <c r="BK47" s="353"/>
      <c r="BL47" s="353"/>
      <c r="BM47" s="353"/>
      <c r="BN47" s="353"/>
      <c r="BO47" s="353"/>
      <c r="BP47" s="353"/>
      <c r="BQ47" s="353"/>
      <c r="BR47" s="353"/>
      <c r="BS47" s="353"/>
      <c r="BT47" s="353"/>
      <c r="BU47" s="353"/>
      <c r="BV47" s="353"/>
      <c r="BW47" s="353"/>
      <c r="BX47" s="353"/>
      <c r="BY47" s="353"/>
      <c r="BZ47" s="353"/>
      <c r="CA47" s="353"/>
      <c r="CB47" s="353"/>
      <c r="CC47" s="353"/>
      <c r="CD47" s="353"/>
      <c r="CE47" s="353"/>
      <c r="CF47" s="353"/>
      <c r="CG47" s="353"/>
      <c r="CH47" s="353"/>
      <c r="CI47" s="353"/>
      <c r="CJ47" s="353"/>
      <c r="CK47" s="353"/>
      <c r="CL47" s="353"/>
      <c r="CM47" s="353"/>
      <c r="CN47" s="353"/>
      <c r="CO47" s="353"/>
      <c r="CP47" s="353"/>
      <c r="CQ47" s="353"/>
      <c r="CR47" s="353"/>
      <c r="CS47" s="353"/>
      <c r="CT47" s="353"/>
      <c r="CU47" s="353"/>
      <c r="CV47" s="353"/>
      <c r="CW47" s="353"/>
      <c r="CX47" s="353"/>
      <c r="CY47" s="354"/>
      <c r="CZ47" s="354"/>
      <c r="DA47" s="354"/>
      <c r="DB47" s="354"/>
      <c r="DC47" s="354"/>
      <c r="DD47" s="354"/>
      <c r="DE47" s="354"/>
      <c r="DF47" s="354"/>
      <c r="DG47" s="354"/>
      <c r="DH47" s="354"/>
      <c r="DI47" s="354"/>
      <c r="DJ47" s="354"/>
      <c r="DK47" s="354"/>
      <c r="DL47" s="354"/>
      <c r="DM47" s="354"/>
      <c r="DN47" s="354"/>
      <c r="DO47" s="354"/>
      <c r="DP47" s="354"/>
      <c r="DQ47" s="354"/>
      <c r="DR47" s="354"/>
      <c r="DS47" s="354"/>
      <c r="DT47" s="354"/>
    </row>
    <row r="48" spans="1:124" s="355" customFormat="1" ht="20.100000000000001" customHeight="1">
      <c r="A48" s="93"/>
      <c r="B48" s="104" t="s">
        <v>75</v>
      </c>
      <c r="C48" s="105">
        <v>0</v>
      </c>
      <c r="D48" s="177">
        <v>0</v>
      </c>
      <c r="E48" s="178">
        <v>0</v>
      </c>
      <c r="F48" s="179" t="s">
        <v>304</v>
      </c>
      <c r="G48" s="180" t="s">
        <v>304</v>
      </c>
      <c r="H48" s="181" t="s">
        <v>304</v>
      </c>
      <c r="I48" s="179" t="s">
        <v>305</v>
      </c>
      <c r="J48" s="180" t="s">
        <v>305</v>
      </c>
      <c r="K48" s="181" t="s">
        <v>305</v>
      </c>
      <c r="L48" s="179" t="s">
        <v>305</v>
      </c>
      <c r="M48" s="180" t="s">
        <v>305</v>
      </c>
      <c r="N48" s="181" t="s">
        <v>305</v>
      </c>
      <c r="O48" s="353"/>
      <c r="P48" s="353"/>
      <c r="Q48" s="353"/>
      <c r="R48" s="353"/>
      <c r="S48" s="353"/>
      <c r="T48" s="353"/>
      <c r="U48" s="353"/>
      <c r="V48" s="353"/>
      <c r="W48" s="353"/>
      <c r="X48" s="353"/>
      <c r="Y48" s="353"/>
      <c r="Z48" s="353"/>
      <c r="AA48" s="353"/>
      <c r="AB48" s="353"/>
      <c r="AC48" s="353"/>
      <c r="AD48" s="353"/>
      <c r="AE48" s="353"/>
      <c r="AF48" s="353"/>
      <c r="AG48" s="353"/>
      <c r="AH48" s="353"/>
      <c r="AI48" s="353"/>
      <c r="AJ48" s="353"/>
      <c r="AK48" s="353"/>
      <c r="AL48" s="353"/>
      <c r="AM48" s="353"/>
      <c r="AN48" s="353"/>
      <c r="AO48" s="353"/>
      <c r="AP48" s="353"/>
      <c r="AQ48" s="353"/>
      <c r="AR48" s="353"/>
      <c r="AS48" s="353"/>
      <c r="AT48" s="353"/>
      <c r="AU48" s="353"/>
      <c r="AV48" s="353"/>
      <c r="AW48" s="353"/>
      <c r="AX48" s="353"/>
      <c r="AY48" s="353"/>
      <c r="AZ48" s="353"/>
      <c r="BA48" s="353"/>
      <c r="BB48" s="353"/>
      <c r="BC48" s="353"/>
      <c r="BD48" s="353"/>
      <c r="BE48" s="353"/>
      <c r="BF48" s="353"/>
      <c r="BG48" s="353"/>
      <c r="BH48" s="353"/>
      <c r="BI48" s="353"/>
      <c r="BJ48" s="353"/>
      <c r="BK48" s="353"/>
      <c r="BL48" s="353"/>
      <c r="BM48" s="353"/>
      <c r="BN48" s="353"/>
      <c r="BO48" s="353"/>
      <c r="BP48" s="353"/>
      <c r="BQ48" s="353"/>
      <c r="BR48" s="353"/>
      <c r="BS48" s="353"/>
      <c r="BT48" s="353"/>
      <c r="BU48" s="353"/>
      <c r="BV48" s="353"/>
      <c r="BW48" s="353"/>
      <c r="BX48" s="353"/>
      <c r="BY48" s="353"/>
      <c r="BZ48" s="353"/>
      <c r="CA48" s="353"/>
      <c r="CB48" s="353"/>
      <c r="CC48" s="353"/>
      <c r="CD48" s="353"/>
      <c r="CE48" s="353"/>
      <c r="CF48" s="353"/>
      <c r="CG48" s="353"/>
      <c r="CH48" s="353"/>
      <c r="CI48" s="353"/>
      <c r="CJ48" s="353"/>
      <c r="CK48" s="353"/>
      <c r="CL48" s="353"/>
      <c r="CM48" s="353"/>
      <c r="CN48" s="353"/>
      <c r="CO48" s="353"/>
      <c r="CP48" s="353"/>
      <c r="CQ48" s="353"/>
      <c r="CR48" s="353"/>
      <c r="CS48" s="353"/>
      <c r="CT48" s="353"/>
      <c r="CU48" s="353"/>
      <c r="CV48" s="353"/>
      <c r="CW48" s="353"/>
      <c r="CX48" s="353"/>
      <c r="CY48" s="354"/>
      <c r="CZ48" s="354"/>
      <c r="DA48" s="354"/>
      <c r="DB48" s="354"/>
      <c r="DC48" s="354"/>
      <c r="DD48" s="354"/>
      <c r="DE48" s="354"/>
      <c r="DF48" s="354"/>
      <c r="DG48" s="354"/>
      <c r="DH48" s="354"/>
      <c r="DI48" s="354"/>
      <c r="DJ48" s="354"/>
      <c r="DK48" s="354"/>
      <c r="DL48" s="354"/>
      <c r="DM48" s="354"/>
      <c r="DN48" s="354"/>
      <c r="DO48" s="354"/>
      <c r="DP48" s="354"/>
      <c r="DQ48" s="354"/>
      <c r="DR48" s="354"/>
      <c r="DS48" s="354"/>
      <c r="DT48" s="354"/>
    </row>
    <row r="49" spans="1:124" s="355" customFormat="1" ht="20.100000000000001" customHeight="1">
      <c r="A49" s="93"/>
      <c r="B49" s="104" t="s">
        <v>42</v>
      </c>
      <c r="C49" s="105">
        <v>0</v>
      </c>
      <c r="D49" s="177">
        <v>0</v>
      </c>
      <c r="E49" s="178">
        <v>0</v>
      </c>
      <c r="F49" s="179" t="s">
        <v>304</v>
      </c>
      <c r="G49" s="180" t="s">
        <v>304</v>
      </c>
      <c r="H49" s="181" t="s">
        <v>304</v>
      </c>
      <c r="I49" s="179" t="s">
        <v>305</v>
      </c>
      <c r="J49" s="180" t="s">
        <v>305</v>
      </c>
      <c r="K49" s="181" t="s">
        <v>305</v>
      </c>
      <c r="L49" s="179" t="s">
        <v>305</v>
      </c>
      <c r="M49" s="180" t="s">
        <v>305</v>
      </c>
      <c r="N49" s="181" t="s">
        <v>305</v>
      </c>
      <c r="O49" s="353"/>
      <c r="P49" s="353"/>
      <c r="Q49" s="353"/>
      <c r="R49" s="353"/>
      <c r="S49" s="353"/>
      <c r="T49" s="353"/>
      <c r="U49" s="353"/>
      <c r="V49" s="353"/>
      <c r="W49" s="353"/>
      <c r="X49" s="353"/>
      <c r="Y49" s="353"/>
      <c r="Z49" s="353"/>
      <c r="AA49" s="353"/>
      <c r="AB49" s="353"/>
      <c r="AC49" s="353"/>
      <c r="AD49" s="353"/>
      <c r="AE49" s="353"/>
      <c r="AF49" s="353"/>
      <c r="AG49" s="353"/>
      <c r="AH49" s="353"/>
      <c r="AI49" s="353"/>
      <c r="AJ49" s="353"/>
      <c r="AK49" s="353"/>
      <c r="AL49" s="353"/>
      <c r="AM49" s="353"/>
      <c r="AN49" s="353"/>
      <c r="AO49" s="353"/>
      <c r="AP49" s="353"/>
      <c r="AQ49" s="353"/>
      <c r="AR49" s="353"/>
      <c r="AS49" s="353"/>
      <c r="AT49" s="353"/>
      <c r="AU49" s="353"/>
      <c r="AV49" s="353"/>
      <c r="AW49" s="353"/>
      <c r="AX49" s="353"/>
      <c r="AY49" s="353"/>
      <c r="AZ49" s="353"/>
      <c r="BA49" s="353"/>
      <c r="BB49" s="353"/>
      <c r="BC49" s="353"/>
      <c r="BD49" s="353"/>
      <c r="BE49" s="353"/>
      <c r="BF49" s="353"/>
      <c r="BG49" s="353"/>
      <c r="BH49" s="353"/>
      <c r="BI49" s="353"/>
      <c r="BJ49" s="353"/>
      <c r="BK49" s="353"/>
      <c r="BL49" s="353"/>
      <c r="BM49" s="353"/>
      <c r="BN49" s="353"/>
      <c r="BO49" s="353"/>
      <c r="BP49" s="353"/>
      <c r="BQ49" s="353"/>
      <c r="BR49" s="353"/>
      <c r="BS49" s="353"/>
      <c r="BT49" s="353"/>
      <c r="BU49" s="353"/>
      <c r="BV49" s="353"/>
      <c r="BW49" s="353"/>
      <c r="BX49" s="353"/>
      <c r="BY49" s="353"/>
      <c r="BZ49" s="353"/>
      <c r="CA49" s="353"/>
      <c r="CB49" s="353"/>
      <c r="CC49" s="353"/>
      <c r="CD49" s="353"/>
      <c r="CE49" s="353"/>
      <c r="CF49" s="353"/>
      <c r="CG49" s="353"/>
      <c r="CH49" s="353"/>
      <c r="CI49" s="353"/>
      <c r="CJ49" s="353"/>
      <c r="CK49" s="353"/>
      <c r="CL49" s="353"/>
      <c r="CM49" s="353"/>
      <c r="CN49" s="353"/>
      <c r="CO49" s="353"/>
      <c r="CP49" s="353"/>
      <c r="CQ49" s="353"/>
      <c r="CR49" s="353"/>
      <c r="CS49" s="353"/>
      <c r="CT49" s="353"/>
      <c r="CU49" s="353"/>
      <c r="CV49" s="353"/>
      <c r="CW49" s="353"/>
      <c r="CX49" s="353"/>
      <c r="CY49" s="354"/>
      <c r="CZ49" s="354"/>
      <c r="DA49" s="354"/>
      <c r="DB49" s="354"/>
      <c r="DC49" s="354"/>
      <c r="DD49" s="354"/>
      <c r="DE49" s="354"/>
      <c r="DF49" s="354"/>
      <c r="DG49" s="354"/>
      <c r="DH49" s="354"/>
      <c r="DI49" s="354"/>
      <c r="DJ49" s="354"/>
      <c r="DK49" s="354"/>
      <c r="DL49" s="354"/>
      <c r="DM49" s="354"/>
      <c r="DN49" s="354"/>
      <c r="DO49" s="354"/>
      <c r="DP49" s="354"/>
      <c r="DQ49" s="354"/>
      <c r="DR49" s="354"/>
      <c r="DS49" s="354"/>
      <c r="DT49" s="354"/>
    </row>
    <row r="50" spans="1:124" s="355" customFormat="1" ht="20.100000000000001" customHeight="1">
      <c r="A50" s="93"/>
      <c r="B50" s="104" t="s">
        <v>73</v>
      </c>
      <c r="C50" s="105">
        <v>0</v>
      </c>
      <c r="D50" s="180">
        <v>0</v>
      </c>
      <c r="E50" s="181">
        <v>0</v>
      </c>
      <c r="F50" s="179" t="s">
        <v>304</v>
      </c>
      <c r="G50" s="180" t="s">
        <v>304</v>
      </c>
      <c r="H50" s="181" t="s">
        <v>304</v>
      </c>
      <c r="I50" s="179" t="s">
        <v>305</v>
      </c>
      <c r="J50" s="180" t="s">
        <v>305</v>
      </c>
      <c r="K50" s="181" t="s">
        <v>305</v>
      </c>
      <c r="L50" s="179" t="s">
        <v>305</v>
      </c>
      <c r="M50" s="180" t="s">
        <v>305</v>
      </c>
      <c r="N50" s="181" t="s">
        <v>305</v>
      </c>
      <c r="O50" s="353"/>
      <c r="P50" s="353"/>
      <c r="Q50" s="353"/>
      <c r="R50" s="353"/>
      <c r="S50" s="353"/>
      <c r="T50" s="353"/>
      <c r="U50" s="353"/>
      <c r="V50" s="353"/>
      <c r="W50" s="353"/>
      <c r="X50" s="353"/>
      <c r="Y50" s="353"/>
      <c r="Z50" s="353"/>
      <c r="AA50" s="353"/>
      <c r="AB50" s="353"/>
      <c r="AC50" s="353"/>
      <c r="AD50" s="353"/>
      <c r="AE50" s="353"/>
      <c r="AF50" s="353"/>
      <c r="AG50" s="353"/>
      <c r="AH50" s="353"/>
      <c r="AI50" s="353"/>
      <c r="AJ50" s="353"/>
      <c r="AK50" s="353"/>
      <c r="AL50" s="353"/>
      <c r="AM50" s="353"/>
      <c r="AN50" s="353"/>
      <c r="AO50" s="353"/>
      <c r="AP50" s="353"/>
      <c r="AQ50" s="353"/>
      <c r="AR50" s="353"/>
      <c r="AS50" s="353"/>
      <c r="AT50" s="353"/>
      <c r="AU50" s="353"/>
      <c r="AV50" s="353"/>
      <c r="AW50" s="353"/>
      <c r="AX50" s="353"/>
      <c r="AY50" s="353"/>
      <c r="AZ50" s="353"/>
      <c r="BA50" s="353"/>
      <c r="BB50" s="353"/>
      <c r="BC50" s="353"/>
      <c r="BD50" s="353"/>
      <c r="BE50" s="353"/>
      <c r="BF50" s="353"/>
      <c r="BG50" s="353"/>
      <c r="BH50" s="353"/>
      <c r="BI50" s="353"/>
      <c r="BJ50" s="353"/>
      <c r="BK50" s="353"/>
      <c r="BL50" s="353"/>
      <c r="BM50" s="353"/>
      <c r="BN50" s="353"/>
      <c r="BO50" s="353"/>
      <c r="BP50" s="353"/>
      <c r="BQ50" s="353"/>
      <c r="BR50" s="353"/>
      <c r="BS50" s="353"/>
      <c r="BT50" s="353"/>
      <c r="BU50" s="353"/>
      <c r="BV50" s="353"/>
      <c r="BW50" s="353"/>
      <c r="BX50" s="353"/>
      <c r="BY50" s="353"/>
      <c r="BZ50" s="353"/>
      <c r="CA50" s="353"/>
      <c r="CB50" s="353"/>
      <c r="CC50" s="353"/>
      <c r="CD50" s="353"/>
      <c r="CE50" s="353"/>
      <c r="CF50" s="353"/>
      <c r="CG50" s="353"/>
      <c r="CH50" s="353"/>
      <c r="CI50" s="353"/>
      <c r="CJ50" s="353"/>
      <c r="CK50" s="353"/>
      <c r="CL50" s="353"/>
      <c r="CM50" s="353"/>
      <c r="CN50" s="353"/>
      <c r="CO50" s="353"/>
      <c r="CP50" s="353"/>
      <c r="CQ50" s="353"/>
      <c r="CR50" s="353"/>
      <c r="CS50" s="353"/>
      <c r="CT50" s="353"/>
      <c r="CU50" s="353"/>
      <c r="CV50" s="353"/>
      <c r="CW50" s="353"/>
      <c r="CX50" s="353"/>
      <c r="CY50" s="354"/>
      <c r="CZ50" s="354"/>
      <c r="DA50" s="354"/>
      <c r="DB50" s="354"/>
      <c r="DC50" s="354"/>
      <c r="DD50" s="354"/>
      <c r="DE50" s="354"/>
      <c r="DF50" s="354"/>
      <c r="DG50" s="354"/>
      <c r="DH50" s="354"/>
      <c r="DI50" s="354"/>
      <c r="DJ50" s="354"/>
      <c r="DK50" s="354"/>
      <c r="DL50" s="354"/>
      <c r="DM50" s="354"/>
      <c r="DN50" s="354"/>
      <c r="DO50" s="354"/>
      <c r="DP50" s="354"/>
      <c r="DQ50" s="354"/>
      <c r="DR50" s="354"/>
      <c r="DS50" s="354"/>
      <c r="DT50" s="354"/>
    </row>
    <row r="51" spans="1:124" s="355" customFormat="1" ht="20.100000000000001" customHeight="1">
      <c r="A51" s="93"/>
      <c r="B51" s="104" t="s">
        <v>234</v>
      </c>
      <c r="C51" s="105">
        <v>18.580701999999999</v>
      </c>
      <c r="D51" s="177">
        <v>17.799800999999999</v>
      </c>
      <c r="E51" s="178">
        <v>17.774698000000001</v>
      </c>
      <c r="F51" s="179">
        <v>0</v>
      </c>
      <c r="G51" s="180">
        <v>7.5760341365614146</v>
      </c>
      <c r="H51" s="181">
        <v>7.5867336817761961</v>
      </c>
      <c r="I51" s="179" t="s">
        <v>305</v>
      </c>
      <c r="J51" s="180">
        <v>11.205626320430042</v>
      </c>
      <c r="K51" s="181">
        <v>11.203253346819732</v>
      </c>
      <c r="L51" s="179">
        <v>0.22756406081966118</v>
      </c>
      <c r="M51" s="180">
        <v>0.84894207525129073</v>
      </c>
      <c r="N51" s="181">
        <v>0.84996099511789169</v>
      </c>
      <c r="O51" s="353"/>
      <c r="P51" s="353"/>
      <c r="Q51" s="353"/>
      <c r="R51" s="353"/>
      <c r="S51" s="353"/>
      <c r="T51" s="353"/>
      <c r="U51" s="353"/>
      <c r="V51" s="353"/>
      <c r="W51" s="353"/>
      <c r="X51" s="353"/>
      <c r="Y51" s="353"/>
      <c r="Z51" s="353"/>
      <c r="AA51" s="353"/>
      <c r="AB51" s="353"/>
      <c r="AC51" s="353"/>
      <c r="AD51" s="353"/>
      <c r="AE51" s="353"/>
      <c r="AF51" s="353"/>
      <c r="AG51" s="353"/>
      <c r="AH51" s="353"/>
      <c r="AI51" s="353"/>
      <c r="AJ51" s="353"/>
      <c r="AK51" s="353"/>
      <c r="AL51" s="353"/>
      <c r="AM51" s="353"/>
      <c r="AN51" s="353"/>
      <c r="AO51" s="353"/>
      <c r="AP51" s="353"/>
      <c r="AQ51" s="353"/>
      <c r="AR51" s="353"/>
      <c r="AS51" s="353"/>
      <c r="AT51" s="353"/>
      <c r="AU51" s="353"/>
      <c r="AV51" s="353"/>
      <c r="AW51" s="353"/>
      <c r="AX51" s="353"/>
      <c r="AY51" s="353"/>
      <c r="AZ51" s="353"/>
      <c r="BA51" s="353"/>
      <c r="BB51" s="353"/>
      <c r="BC51" s="353"/>
      <c r="BD51" s="353"/>
      <c r="BE51" s="353"/>
      <c r="BF51" s="353"/>
      <c r="BG51" s="353"/>
      <c r="BH51" s="353"/>
      <c r="BI51" s="353"/>
      <c r="BJ51" s="353"/>
      <c r="BK51" s="353"/>
      <c r="BL51" s="353"/>
      <c r="BM51" s="353"/>
      <c r="BN51" s="353"/>
      <c r="BO51" s="353"/>
      <c r="BP51" s="353"/>
      <c r="BQ51" s="353"/>
      <c r="BR51" s="353"/>
      <c r="BS51" s="353"/>
      <c r="BT51" s="353"/>
      <c r="BU51" s="353"/>
      <c r="BV51" s="353"/>
      <c r="BW51" s="353"/>
      <c r="BX51" s="353"/>
      <c r="BY51" s="353"/>
      <c r="BZ51" s="353"/>
      <c r="CA51" s="353"/>
      <c r="CB51" s="353"/>
      <c r="CC51" s="353"/>
      <c r="CD51" s="353"/>
      <c r="CE51" s="353"/>
      <c r="CF51" s="353"/>
      <c r="CG51" s="353"/>
      <c r="CH51" s="353"/>
      <c r="CI51" s="353"/>
      <c r="CJ51" s="353"/>
      <c r="CK51" s="353"/>
      <c r="CL51" s="353"/>
      <c r="CM51" s="353"/>
      <c r="CN51" s="353"/>
      <c r="CO51" s="353"/>
      <c r="CP51" s="353"/>
      <c r="CQ51" s="353"/>
      <c r="CR51" s="353"/>
      <c r="CS51" s="353"/>
      <c r="CT51" s="353"/>
      <c r="CU51" s="353"/>
      <c r="CV51" s="353"/>
      <c r="CW51" s="353"/>
      <c r="CX51" s="353"/>
      <c r="CY51" s="354"/>
      <c r="CZ51" s="354"/>
      <c r="DA51" s="354"/>
      <c r="DB51" s="354"/>
      <c r="DC51" s="354"/>
      <c r="DD51" s="354"/>
      <c r="DE51" s="354"/>
      <c r="DF51" s="354"/>
      <c r="DG51" s="354"/>
      <c r="DH51" s="354"/>
      <c r="DI51" s="354"/>
      <c r="DJ51" s="354"/>
      <c r="DK51" s="354"/>
      <c r="DL51" s="354"/>
      <c r="DM51" s="354"/>
      <c r="DN51" s="354"/>
      <c r="DO51" s="354"/>
      <c r="DP51" s="354"/>
      <c r="DQ51" s="354"/>
      <c r="DR51" s="354"/>
      <c r="DS51" s="354"/>
      <c r="DT51" s="354"/>
    </row>
    <row r="52" spans="1:124" s="355" customFormat="1" ht="20.100000000000001" customHeight="1">
      <c r="A52" s="93"/>
      <c r="B52" s="104" t="s">
        <v>39</v>
      </c>
      <c r="C52" s="105">
        <v>0</v>
      </c>
      <c r="D52" s="180">
        <v>0</v>
      </c>
      <c r="E52" s="181">
        <v>0</v>
      </c>
      <c r="F52" s="179" t="s">
        <v>304</v>
      </c>
      <c r="G52" s="180" t="s">
        <v>304</v>
      </c>
      <c r="H52" s="181" t="s">
        <v>304</v>
      </c>
      <c r="I52" s="179" t="s">
        <v>305</v>
      </c>
      <c r="J52" s="180" t="s">
        <v>305</v>
      </c>
      <c r="K52" s="181" t="s">
        <v>305</v>
      </c>
      <c r="L52" s="179" t="s">
        <v>305</v>
      </c>
      <c r="M52" s="180" t="s">
        <v>305</v>
      </c>
      <c r="N52" s="181" t="s">
        <v>305</v>
      </c>
      <c r="O52" s="353"/>
      <c r="P52" s="353"/>
      <c r="Q52" s="353"/>
      <c r="R52" s="353"/>
      <c r="S52" s="353"/>
      <c r="T52" s="353"/>
      <c r="U52" s="353"/>
      <c r="V52" s="353"/>
      <c r="W52" s="353"/>
      <c r="X52" s="353"/>
      <c r="Y52" s="353"/>
      <c r="Z52" s="353"/>
      <c r="AA52" s="353"/>
      <c r="AB52" s="353"/>
      <c r="AC52" s="353"/>
      <c r="AD52" s="353"/>
      <c r="AE52" s="353"/>
      <c r="AF52" s="353"/>
      <c r="AG52" s="353"/>
      <c r="AH52" s="353"/>
      <c r="AI52" s="353"/>
      <c r="AJ52" s="353"/>
      <c r="AK52" s="353"/>
      <c r="AL52" s="353"/>
      <c r="AM52" s="353"/>
      <c r="AN52" s="353"/>
      <c r="AO52" s="353"/>
      <c r="AP52" s="353"/>
      <c r="AQ52" s="353"/>
      <c r="AR52" s="353"/>
      <c r="AS52" s="353"/>
      <c r="AT52" s="353"/>
      <c r="AU52" s="353"/>
      <c r="AV52" s="353"/>
      <c r="AW52" s="353"/>
      <c r="AX52" s="353"/>
      <c r="AY52" s="353"/>
      <c r="AZ52" s="353"/>
      <c r="BA52" s="353"/>
      <c r="BB52" s="353"/>
      <c r="BC52" s="353"/>
      <c r="BD52" s="353"/>
      <c r="BE52" s="353"/>
      <c r="BF52" s="353"/>
      <c r="BG52" s="353"/>
      <c r="BH52" s="353"/>
      <c r="BI52" s="353"/>
      <c r="BJ52" s="353"/>
      <c r="BK52" s="353"/>
      <c r="BL52" s="353"/>
      <c r="BM52" s="353"/>
      <c r="BN52" s="353"/>
      <c r="BO52" s="353"/>
      <c r="BP52" s="353"/>
      <c r="BQ52" s="353"/>
      <c r="BR52" s="353"/>
      <c r="BS52" s="353"/>
      <c r="BT52" s="353"/>
      <c r="BU52" s="353"/>
      <c r="BV52" s="353"/>
      <c r="BW52" s="353"/>
      <c r="BX52" s="353"/>
      <c r="BY52" s="353"/>
      <c r="BZ52" s="353"/>
      <c r="CA52" s="353"/>
      <c r="CB52" s="353"/>
      <c r="CC52" s="353"/>
      <c r="CD52" s="353"/>
      <c r="CE52" s="353"/>
      <c r="CF52" s="353"/>
      <c r="CG52" s="353"/>
      <c r="CH52" s="353"/>
      <c r="CI52" s="353"/>
      <c r="CJ52" s="353"/>
      <c r="CK52" s="353"/>
      <c r="CL52" s="353"/>
      <c r="CM52" s="353"/>
      <c r="CN52" s="353"/>
      <c r="CO52" s="353"/>
      <c r="CP52" s="353"/>
      <c r="CQ52" s="353"/>
      <c r="CR52" s="353"/>
      <c r="CS52" s="353"/>
      <c r="CT52" s="353"/>
      <c r="CU52" s="353"/>
      <c r="CV52" s="353"/>
      <c r="CW52" s="353"/>
      <c r="CX52" s="353"/>
      <c r="CY52" s="354"/>
      <c r="CZ52" s="354"/>
      <c r="DA52" s="354"/>
      <c r="DB52" s="354"/>
      <c r="DC52" s="354"/>
      <c r="DD52" s="354"/>
      <c r="DE52" s="354"/>
      <c r="DF52" s="354"/>
      <c r="DG52" s="354"/>
      <c r="DH52" s="354"/>
      <c r="DI52" s="354"/>
      <c r="DJ52" s="354"/>
      <c r="DK52" s="354"/>
      <c r="DL52" s="354"/>
      <c r="DM52" s="354"/>
      <c r="DN52" s="354"/>
      <c r="DO52" s="354"/>
      <c r="DP52" s="354"/>
      <c r="DQ52" s="354"/>
      <c r="DR52" s="354"/>
      <c r="DS52" s="354"/>
      <c r="DT52" s="354"/>
    </row>
    <row r="53" spans="1:124" s="355" customFormat="1" ht="19.5" customHeight="1">
      <c r="A53" s="93"/>
      <c r="B53" s="104" t="s">
        <v>64</v>
      </c>
      <c r="C53" s="105">
        <v>0</v>
      </c>
      <c r="D53" s="177">
        <v>0</v>
      </c>
      <c r="E53" s="178">
        <v>0</v>
      </c>
      <c r="F53" s="179" t="s">
        <v>304</v>
      </c>
      <c r="G53" s="180" t="s">
        <v>304</v>
      </c>
      <c r="H53" s="181" t="s">
        <v>304</v>
      </c>
      <c r="I53" s="179" t="s">
        <v>305</v>
      </c>
      <c r="J53" s="180" t="s">
        <v>305</v>
      </c>
      <c r="K53" s="181" t="s">
        <v>305</v>
      </c>
      <c r="L53" s="179" t="s">
        <v>305</v>
      </c>
      <c r="M53" s="180" t="s">
        <v>305</v>
      </c>
      <c r="N53" s="181" t="s">
        <v>305</v>
      </c>
      <c r="O53" s="353"/>
      <c r="P53" s="353"/>
      <c r="Q53" s="353"/>
      <c r="R53" s="353"/>
      <c r="S53" s="353"/>
      <c r="T53" s="353"/>
      <c r="U53" s="353"/>
      <c r="V53" s="353"/>
      <c r="W53" s="353"/>
      <c r="X53" s="353"/>
      <c r="Y53" s="353"/>
      <c r="Z53" s="353"/>
      <c r="AA53" s="353"/>
      <c r="AB53" s="353"/>
      <c r="AC53" s="353"/>
      <c r="AD53" s="353"/>
      <c r="AE53" s="353"/>
      <c r="AF53" s="353"/>
      <c r="AG53" s="353"/>
      <c r="AH53" s="353"/>
      <c r="AI53" s="353"/>
      <c r="AJ53" s="353"/>
      <c r="AK53" s="353"/>
      <c r="AL53" s="353"/>
      <c r="AM53" s="353"/>
      <c r="AN53" s="353"/>
      <c r="AO53" s="353"/>
      <c r="AP53" s="353"/>
      <c r="AQ53" s="353"/>
      <c r="AR53" s="353"/>
      <c r="AS53" s="353"/>
      <c r="AT53" s="353"/>
      <c r="AU53" s="353"/>
      <c r="AV53" s="353"/>
      <c r="AW53" s="353"/>
      <c r="AX53" s="353"/>
      <c r="AY53" s="353"/>
      <c r="AZ53" s="353"/>
      <c r="BA53" s="353"/>
      <c r="BB53" s="353"/>
      <c r="BC53" s="353"/>
      <c r="BD53" s="353"/>
      <c r="BE53" s="353"/>
      <c r="BF53" s="353"/>
      <c r="BG53" s="353"/>
      <c r="BH53" s="353"/>
      <c r="BI53" s="353"/>
      <c r="BJ53" s="353"/>
      <c r="BK53" s="353"/>
      <c r="BL53" s="353"/>
      <c r="BM53" s="353"/>
      <c r="BN53" s="353"/>
      <c r="BO53" s="353"/>
      <c r="BP53" s="353"/>
      <c r="BQ53" s="353"/>
      <c r="BR53" s="353"/>
      <c r="BS53" s="353"/>
      <c r="BT53" s="353"/>
      <c r="BU53" s="353"/>
      <c r="BV53" s="353"/>
      <c r="BW53" s="353"/>
      <c r="BX53" s="353"/>
      <c r="BY53" s="353"/>
      <c r="BZ53" s="353"/>
      <c r="CA53" s="353"/>
      <c r="CB53" s="353"/>
      <c r="CC53" s="353"/>
      <c r="CD53" s="353"/>
      <c r="CE53" s="353"/>
      <c r="CF53" s="353"/>
      <c r="CG53" s="353"/>
      <c r="CH53" s="353"/>
      <c r="CI53" s="353"/>
      <c r="CJ53" s="353"/>
      <c r="CK53" s="353"/>
      <c r="CL53" s="353"/>
      <c r="CM53" s="353"/>
      <c r="CN53" s="353"/>
      <c r="CO53" s="353"/>
      <c r="CP53" s="353"/>
      <c r="CQ53" s="353"/>
      <c r="CR53" s="353"/>
      <c r="CS53" s="353"/>
      <c r="CT53" s="353"/>
      <c r="CU53" s="353"/>
      <c r="CV53" s="353"/>
      <c r="CW53" s="353"/>
      <c r="CX53" s="353"/>
      <c r="CY53" s="354"/>
      <c r="CZ53" s="354"/>
      <c r="DA53" s="354"/>
      <c r="DB53" s="354"/>
      <c r="DC53" s="354"/>
      <c r="DD53" s="354"/>
      <c r="DE53" s="354"/>
      <c r="DF53" s="354"/>
      <c r="DG53" s="354"/>
      <c r="DH53" s="354"/>
      <c r="DI53" s="354"/>
      <c r="DJ53" s="354"/>
      <c r="DK53" s="354"/>
      <c r="DL53" s="354"/>
      <c r="DM53" s="354"/>
      <c r="DN53" s="354"/>
      <c r="DO53" s="354"/>
      <c r="DP53" s="354"/>
      <c r="DQ53" s="354"/>
      <c r="DR53" s="354"/>
      <c r="DS53" s="354"/>
      <c r="DT53" s="354"/>
    </row>
    <row r="54" spans="1:124" s="355" customFormat="1" ht="19.5" customHeight="1">
      <c r="A54" s="93"/>
      <c r="B54" s="104" t="s">
        <v>187</v>
      </c>
      <c r="C54" s="105">
        <v>0</v>
      </c>
      <c r="D54" s="180">
        <v>0</v>
      </c>
      <c r="E54" s="181">
        <v>0</v>
      </c>
      <c r="F54" s="179" t="s">
        <v>304</v>
      </c>
      <c r="G54" s="180" t="s">
        <v>304</v>
      </c>
      <c r="H54" s="181" t="s">
        <v>304</v>
      </c>
      <c r="I54" s="179" t="s">
        <v>305</v>
      </c>
      <c r="J54" s="180" t="s">
        <v>305</v>
      </c>
      <c r="K54" s="181" t="s">
        <v>305</v>
      </c>
      <c r="L54" s="179" t="s">
        <v>305</v>
      </c>
      <c r="M54" s="180" t="s">
        <v>305</v>
      </c>
      <c r="N54" s="181" t="s">
        <v>305</v>
      </c>
      <c r="O54" s="353"/>
      <c r="P54" s="353"/>
      <c r="Q54" s="353"/>
      <c r="R54" s="353"/>
      <c r="S54" s="353"/>
      <c r="T54" s="353"/>
      <c r="U54" s="353"/>
      <c r="V54" s="353"/>
      <c r="W54" s="353"/>
      <c r="X54" s="353"/>
      <c r="Y54" s="353"/>
      <c r="Z54" s="353"/>
      <c r="AA54" s="353"/>
      <c r="AB54" s="353"/>
      <c r="AC54" s="353"/>
      <c r="AD54" s="353"/>
      <c r="AE54" s="353"/>
      <c r="AF54" s="353"/>
      <c r="AG54" s="353"/>
      <c r="AH54" s="353"/>
      <c r="AI54" s="353"/>
      <c r="AJ54" s="353"/>
      <c r="AK54" s="353"/>
      <c r="AL54" s="353"/>
      <c r="AM54" s="353"/>
      <c r="AN54" s="353"/>
      <c r="AO54" s="353"/>
      <c r="AP54" s="353"/>
      <c r="AQ54" s="353"/>
      <c r="AR54" s="353"/>
      <c r="AS54" s="353"/>
      <c r="AT54" s="353"/>
      <c r="AU54" s="353"/>
      <c r="AV54" s="353"/>
      <c r="AW54" s="353"/>
      <c r="AX54" s="353"/>
      <c r="AY54" s="353"/>
      <c r="AZ54" s="353"/>
      <c r="BA54" s="353"/>
      <c r="BB54" s="353"/>
      <c r="BC54" s="353"/>
      <c r="BD54" s="353"/>
      <c r="BE54" s="353"/>
      <c r="BF54" s="353"/>
      <c r="BG54" s="353"/>
      <c r="BH54" s="353"/>
      <c r="BI54" s="353"/>
      <c r="BJ54" s="353"/>
      <c r="BK54" s="353"/>
      <c r="BL54" s="353"/>
      <c r="BM54" s="353"/>
      <c r="BN54" s="353"/>
      <c r="BO54" s="353"/>
      <c r="BP54" s="353"/>
      <c r="BQ54" s="353"/>
      <c r="BR54" s="353"/>
      <c r="BS54" s="353"/>
      <c r="BT54" s="353"/>
      <c r="BU54" s="353"/>
      <c r="BV54" s="353"/>
      <c r="BW54" s="353"/>
      <c r="BX54" s="353"/>
      <c r="BY54" s="353"/>
      <c r="BZ54" s="353"/>
      <c r="CA54" s="353"/>
      <c r="CB54" s="353"/>
      <c r="CC54" s="353"/>
      <c r="CD54" s="353"/>
      <c r="CE54" s="353"/>
      <c r="CF54" s="353"/>
      <c r="CG54" s="353"/>
      <c r="CH54" s="353"/>
      <c r="CI54" s="353"/>
      <c r="CJ54" s="353"/>
      <c r="CK54" s="353"/>
      <c r="CL54" s="353"/>
      <c r="CM54" s="353"/>
      <c r="CN54" s="353"/>
      <c r="CO54" s="353"/>
      <c r="CP54" s="353"/>
      <c r="CQ54" s="353"/>
      <c r="CR54" s="353"/>
      <c r="CS54" s="353"/>
      <c r="CT54" s="353"/>
      <c r="CU54" s="353"/>
      <c r="CV54" s="353"/>
      <c r="CW54" s="353"/>
      <c r="CX54" s="353"/>
      <c r="CY54" s="354"/>
      <c r="CZ54" s="354"/>
      <c r="DA54" s="354"/>
      <c r="DB54" s="354"/>
      <c r="DC54" s="354"/>
      <c r="DD54" s="354"/>
      <c r="DE54" s="354"/>
      <c r="DF54" s="354"/>
      <c r="DG54" s="354"/>
      <c r="DH54" s="354"/>
      <c r="DI54" s="354"/>
      <c r="DJ54" s="354"/>
      <c r="DK54" s="354"/>
      <c r="DL54" s="354"/>
      <c r="DM54" s="354"/>
      <c r="DN54" s="354"/>
      <c r="DO54" s="354"/>
      <c r="DP54" s="354"/>
      <c r="DQ54" s="354"/>
      <c r="DR54" s="354"/>
      <c r="DS54" s="354"/>
      <c r="DT54" s="354"/>
    </row>
    <row r="55" spans="1:124" s="355" customFormat="1" ht="19.5" customHeight="1">
      <c r="A55" s="93"/>
      <c r="B55" s="104" t="s">
        <v>55</v>
      </c>
      <c r="C55" s="105">
        <v>0</v>
      </c>
      <c r="D55" s="180">
        <v>0</v>
      </c>
      <c r="E55" s="181">
        <v>0</v>
      </c>
      <c r="F55" s="179" t="s">
        <v>304</v>
      </c>
      <c r="G55" s="180" t="s">
        <v>304</v>
      </c>
      <c r="H55" s="181" t="s">
        <v>304</v>
      </c>
      <c r="I55" s="179" t="s">
        <v>305</v>
      </c>
      <c r="J55" s="180" t="s">
        <v>305</v>
      </c>
      <c r="K55" s="181" t="s">
        <v>305</v>
      </c>
      <c r="L55" s="179" t="s">
        <v>305</v>
      </c>
      <c r="M55" s="180" t="s">
        <v>305</v>
      </c>
      <c r="N55" s="181" t="s">
        <v>305</v>
      </c>
      <c r="O55" s="353"/>
      <c r="P55" s="353"/>
      <c r="Q55" s="353"/>
      <c r="R55" s="353"/>
      <c r="S55" s="353"/>
      <c r="T55" s="353"/>
      <c r="U55" s="353"/>
      <c r="V55" s="353"/>
      <c r="W55" s="353"/>
      <c r="X55" s="353"/>
      <c r="Y55" s="353"/>
      <c r="Z55" s="353"/>
      <c r="AA55" s="353"/>
      <c r="AB55" s="353"/>
      <c r="AC55" s="353"/>
      <c r="AD55" s="353"/>
      <c r="AE55" s="353"/>
      <c r="AF55" s="353"/>
      <c r="AG55" s="353"/>
      <c r="AH55" s="353"/>
      <c r="AI55" s="353"/>
      <c r="AJ55" s="353"/>
      <c r="AK55" s="353"/>
      <c r="AL55" s="353"/>
      <c r="AM55" s="353"/>
      <c r="AN55" s="353"/>
      <c r="AO55" s="353"/>
      <c r="AP55" s="353"/>
      <c r="AQ55" s="353"/>
      <c r="AR55" s="353"/>
      <c r="AS55" s="353"/>
      <c r="AT55" s="353"/>
      <c r="AU55" s="353"/>
      <c r="AV55" s="353"/>
      <c r="AW55" s="353"/>
      <c r="AX55" s="353"/>
      <c r="AY55" s="353"/>
      <c r="AZ55" s="353"/>
      <c r="BA55" s="353"/>
      <c r="BB55" s="353"/>
      <c r="BC55" s="353"/>
      <c r="BD55" s="353"/>
      <c r="BE55" s="353"/>
      <c r="BF55" s="353"/>
      <c r="BG55" s="353"/>
      <c r="BH55" s="353"/>
      <c r="BI55" s="353"/>
      <c r="BJ55" s="353"/>
      <c r="BK55" s="353"/>
      <c r="BL55" s="353"/>
      <c r="BM55" s="353"/>
      <c r="BN55" s="353"/>
      <c r="BO55" s="353"/>
      <c r="BP55" s="353"/>
      <c r="BQ55" s="353"/>
      <c r="BR55" s="353"/>
      <c r="BS55" s="353"/>
      <c r="BT55" s="353"/>
      <c r="BU55" s="353"/>
      <c r="BV55" s="353"/>
      <c r="BW55" s="353"/>
      <c r="BX55" s="353"/>
      <c r="BY55" s="353"/>
      <c r="BZ55" s="353"/>
      <c r="CA55" s="353"/>
      <c r="CB55" s="353"/>
      <c r="CC55" s="353"/>
      <c r="CD55" s="353"/>
      <c r="CE55" s="353"/>
      <c r="CF55" s="353"/>
      <c r="CG55" s="353"/>
      <c r="CH55" s="353"/>
      <c r="CI55" s="353"/>
      <c r="CJ55" s="353"/>
      <c r="CK55" s="353"/>
      <c r="CL55" s="353"/>
      <c r="CM55" s="353"/>
      <c r="CN55" s="353"/>
      <c r="CO55" s="353"/>
      <c r="CP55" s="353"/>
      <c r="CQ55" s="353"/>
      <c r="CR55" s="353"/>
      <c r="CS55" s="353"/>
      <c r="CT55" s="353"/>
      <c r="CU55" s="353"/>
      <c r="CV55" s="353"/>
      <c r="CW55" s="353"/>
      <c r="CX55" s="353"/>
      <c r="CY55" s="354"/>
      <c r="CZ55" s="354"/>
      <c r="DA55" s="354"/>
      <c r="DB55" s="354"/>
      <c r="DC55" s="354"/>
      <c r="DD55" s="354"/>
      <c r="DE55" s="354"/>
      <c r="DF55" s="354"/>
      <c r="DG55" s="354"/>
      <c r="DH55" s="354"/>
      <c r="DI55" s="354"/>
      <c r="DJ55" s="354"/>
      <c r="DK55" s="354"/>
      <c r="DL55" s="354"/>
      <c r="DM55" s="354"/>
      <c r="DN55" s="354"/>
      <c r="DO55" s="354"/>
      <c r="DP55" s="354"/>
      <c r="DQ55" s="354"/>
      <c r="DR55" s="354"/>
      <c r="DS55" s="354"/>
      <c r="DT55" s="354"/>
    </row>
    <row r="56" spans="1:124" s="355" customFormat="1" ht="19.5" customHeight="1">
      <c r="A56" s="93"/>
      <c r="B56" s="104" t="s">
        <v>54</v>
      </c>
      <c r="C56" s="105">
        <v>0</v>
      </c>
      <c r="D56" s="180">
        <v>0</v>
      </c>
      <c r="E56" s="181">
        <v>0</v>
      </c>
      <c r="F56" s="179" t="s">
        <v>304</v>
      </c>
      <c r="G56" s="180" t="s">
        <v>304</v>
      </c>
      <c r="H56" s="181" t="s">
        <v>304</v>
      </c>
      <c r="I56" s="179" t="s">
        <v>305</v>
      </c>
      <c r="J56" s="180" t="s">
        <v>305</v>
      </c>
      <c r="K56" s="181" t="s">
        <v>305</v>
      </c>
      <c r="L56" s="179" t="s">
        <v>305</v>
      </c>
      <c r="M56" s="180" t="s">
        <v>305</v>
      </c>
      <c r="N56" s="181" t="s">
        <v>305</v>
      </c>
      <c r="O56" s="353"/>
      <c r="P56" s="353"/>
      <c r="Q56" s="353"/>
      <c r="R56" s="353"/>
      <c r="S56" s="353"/>
      <c r="T56" s="353"/>
      <c r="U56" s="353"/>
      <c r="V56" s="353"/>
      <c r="W56" s="353"/>
      <c r="X56" s="353"/>
      <c r="Y56" s="353"/>
      <c r="Z56" s="353"/>
      <c r="AA56" s="353"/>
      <c r="AB56" s="353"/>
      <c r="AC56" s="353"/>
      <c r="AD56" s="353"/>
      <c r="AE56" s="353"/>
      <c r="AF56" s="353"/>
      <c r="AG56" s="353"/>
      <c r="AH56" s="353"/>
      <c r="AI56" s="353"/>
      <c r="AJ56" s="353"/>
      <c r="AK56" s="353"/>
      <c r="AL56" s="353"/>
      <c r="AM56" s="353"/>
      <c r="AN56" s="353"/>
      <c r="AO56" s="353"/>
      <c r="AP56" s="353"/>
      <c r="AQ56" s="353"/>
      <c r="AR56" s="353"/>
      <c r="AS56" s="353"/>
      <c r="AT56" s="353"/>
      <c r="AU56" s="353"/>
      <c r="AV56" s="353"/>
      <c r="AW56" s="353"/>
      <c r="AX56" s="353"/>
      <c r="AY56" s="353"/>
      <c r="AZ56" s="353"/>
      <c r="BA56" s="353"/>
      <c r="BB56" s="353"/>
      <c r="BC56" s="353"/>
      <c r="BD56" s="353"/>
      <c r="BE56" s="353"/>
      <c r="BF56" s="353"/>
      <c r="BG56" s="353"/>
      <c r="BH56" s="353"/>
      <c r="BI56" s="353"/>
      <c r="BJ56" s="353"/>
      <c r="BK56" s="353"/>
      <c r="BL56" s="353"/>
      <c r="BM56" s="353"/>
      <c r="BN56" s="353"/>
      <c r="BO56" s="353"/>
      <c r="BP56" s="353"/>
      <c r="BQ56" s="353"/>
      <c r="BR56" s="353"/>
      <c r="BS56" s="353"/>
      <c r="BT56" s="353"/>
      <c r="BU56" s="353"/>
      <c r="BV56" s="353"/>
      <c r="BW56" s="353"/>
      <c r="BX56" s="353"/>
      <c r="BY56" s="353"/>
      <c r="BZ56" s="353"/>
      <c r="CA56" s="353"/>
      <c r="CB56" s="353"/>
      <c r="CC56" s="353"/>
      <c r="CD56" s="353"/>
      <c r="CE56" s="353"/>
      <c r="CF56" s="353"/>
      <c r="CG56" s="353"/>
      <c r="CH56" s="353"/>
      <c r="CI56" s="353"/>
      <c r="CJ56" s="353"/>
      <c r="CK56" s="353"/>
      <c r="CL56" s="353"/>
      <c r="CM56" s="353"/>
      <c r="CN56" s="353"/>
      <c r="CO56" s="353"/>
      <c r="CP56" s="353"/>
      <c r="CQ56" s="353"/>
      <c r="CR56" s="353"/>
      <c r="CS56" s="353"/>
      <c r="CT56" s="353"/>
      <c r="CU56" s="353"/>
      <c r="CV56" s="353"/>
      <c r="CW56" s="353"/>
      <c r="CX56" s="353"/>
      <c r="CY56" s="354"/>
      <c r="CZ56" s="354"/>
      <c r="DA56" s="354"/>
      <c r="DB56" s="354"/>
      <c r="DC56" s="354"/>
      <c r="DD56" s="354"/>
      <c r="DE56" s="354"/>
      <c r="DF56" s="354"/>
      <c r="DG56" s="354"/>
      <c r="DH56" s="354"/>
      <c r="DI56" s="354"/>
      <c r="DJ56" s="354"/>
      <c r="DK56" s="354"/>
      <c r="DL56" s="354"/>
      <c r="DM56" s="354"/>
      <c r="DN56" s="354"/>
      <c r="DO56" s="354"/>
      <c r="DP56" s="354"/>
      <c r="DQ56" s="354"/>
      <c r="DR56" s="354"/>
      <c r="DS56" s="354"/>
      <c r="DT56" s="354"/>
    </row>
    <row r="57" spans="1:124" s="355" customFormat="1" ht="19.5" customHeight="1">
      <c r="A57" s="93"/>
      <c r="B57" s="104" t="s">
        <v>237</v>
      </c>
      <c r="C57" s="105">
        <v>0</v>
      </c>
      <c r="D57" s="180">
        <v>0</v>
      </c>
      <c r="E57" s="181">
        <v>0</v>
      </c>
      <c r="F57" s="179" t="s">
        <v>304</v>
      </c>
      <c r="G57" s="180" t="s">
        <v>304</v>
      </c>
      <c r="H57" s="181" t="s">
        <v>304</v>
      </c>
      <c r="I57" s="179" t="s">
        <v>305</v>
      </c>
      <c r="J57" s="180" t="s">
        <v>305</v>
      </c>
      <c r="K57" s="181" t="s">
        <v>305</v>
      </c>
      <c r="L57" s="179" t="s">
        <v>305</v>
      </c>
      <c r="M57" s="180" t="s">
        <v>305</v>
      </c>
      <c r="N57" s="181" t="s">
        <v>305</v>
      </c>
      <c r="O57" s="353"/>
      <c r="P57" s="353"/>
      <c r="Q57" s="353"/>
      <c r="R57" s="353"/>
      <c r="S57" s="353"/>
      <c r="T57" s="353"/>
      <c r="U57" s="353"/>
      <c r="V57" s="353"/>
      <c r="W57" s="353"/>
      <c r="X57" s="353"/>
      <c r="Y57" s="353"/>
      <c r="Z57" s="353"/>
      <c r="AA57" s="353"/>
      <c r="AB57" s="353"/>
      <c r="AC57" s="353"/>
      <c r="AD57" s="353"/>
      <c r="AE57" s="353"/>
      <c r="AF57" s="353"/>
      <c r="AG57" s="353"/>
      <c r="AH57" s="353"/>
      <c r="AI57" s="353"/>
      <c r="AJ57" s="353"/>
      <c r="AK57" s="353"/>
      <c r="AL57" s="353"/>
      <c r="AM57" s="353"/>
      <c r="AN57" s="353"/>
      <c r="AO57" s="353"/>
      <c r="AP57" s="353"/>
      <c r="AQ57" s="353"/>
      <c r="AR57" s="353"/>
      <c r="AS57" s="353"/>
      <c r="AT57" s="353"/>
      <c r="AU57" s="353"/>
      <c r="AV57" s="353"/>
      <c r="AW57" s="353"/>
      <c r="AX57" s="353"/>
      <c r="AY57" s="353"/>
      <c r="AZ57" s="353"/>
      <c r="BA57" s="353"/>
      <c r="BB57" s="353"/>
      <c r="BC57" s="353"/>
      <c r="BD57" s="353"/>
      <c r="BE57" s="353"/>
      <c r="BF57" s="353"/>
      <c r="BG57" s="353"/>
      <c r="BH57" s="353"/>
      <c r="BI57" s="353"/>
      <c r="BJ57" s="353"/>
      <c r="BK57" s="353"/>
      <c r="BL57" s="353"/>
      <c r="BM57" s="353"/>
      <c r="BN57" s="353"/>
      <c r="BO57" s="353"/>
      <c r="BP57" s="353"/>
      <c r="BQ57" s="353"/>
      <c r="BR57" s="353"/>
      <c r="BS57" s="353"/>
      <c r="BT57" s="353"/>
      <c r="BU57" s="353"/>
      <c r="BV57" s="353"/>
      <c r="BW57" s="353"/>
      <c r="BX57" s="353"/>
      <c r="BY57" s="353"/>
      <c r="BZ57" s="353"/>
      <c r="CA57" s="353"/>
      <c r="CB57" s="353"/>
      <c r="CC57" s="353"/>
      <c r="CD57" s="353"/>
      <c r="CE57" s="353"/>
      <c r="CF57" s="353"/>
      <c r="CG57" s="353"/>
      <c r="CH57" s="353"/>
      <c r="CI57" s="353"/>
      <c r="CJ57" s="353"/>
      <c r="CK57" s="353"/>
      <c r="CL57" s="353"/>
      <c r="CM57" s="353"/>
      <c r="CN57" s="353"/>
      <c r="CO57" s="353"/>
      <c r="CP57" s="353"/>
      <c r="CQ57" s="353"/>
      <c r="CR57" s="353"/>
      <c r="CS57" s="353"/>
      <c r="CT57" s="353"/>
      <c r="CU57" s="353"/>
      <c r="CV57" s="353"/>
      <c r="CW57" s="353"/>
      <c r="CX57" s="353"/>
      <c r="CY57" s="354"/>
      <c r="CZ57" s="354"/>
      <c r="DA57" s="354"/>
      <c r="DB57" s="354"/>
      <c r="DC57" s="354"/>
      <c r="DD57" s="354"/>
      <c r="DE57" s="354"/>
      <c r="DF57" s="354"/>
      <c r="DG57" s="354"/>
      <c r="DH57" s="354"/>
      <c r="DI57" s="354"/>
      <c r="DJ57" s="354"/>
      <c r="DK57" s="354"/>
      <c r="DL57" s="354"/>
      <c r="DM57" s="354"/>
      <c r="DN57" s="354"/>
      <c r="DO57" s="354"/>
      <c r="DP57" s="354"/>
      <c r="DQ57" s="354"/>
      <c r="DR57" s="354"/>
      <c r="DS57" s="354"/>
      <c r="DT57" s="354"/>
    </row>
    <row r="58" spans="1:124" s="355" customFormat="1" ht="19.5" customHeight="1">
      <c r="A58" s="93"/>
      <c r="B58" s="104" t="s">
        <v>69</v>
      </c>
      <c r="C58" s="105">
        <v>0</v>
      </c>
      <c r="D58" s="180">
        <v>0</v>
      </c>
      <c r="E58" s="181">
        <v>0</v>
      </c>
      <c r="F58" s="179" t="s">
        <v>304</v>
      </c>
      <c r="G58" s="180" t="s">
        <v>304</v>
      </c>
      <c r="H58" s="181" t="s">
        <v>304</v>
      </c>
      <c r="I58" s="179" t="s">
        <v>305</v>
      </c>
      <c r="J58" s="180" t="s">
        <v>305</v>
      </c>
      <c r="K58" s="181" t="s">
        <v>305</v>
      </c>
      <c r="L58" s="179" t="s">
        <v>305</v>
      </c>
      <c r="M58" s="180" t="s">
        <v>305</v>
      </c>
      <c r="N58" s="181" t="s">
        <v>305</v>
      </c>
      <c r="O58" s="353"/>
      <c r="P58" s="353"/>
      <c r="Q58" s="353"/>
      <c r="R58" s="353"/>
      <c r="S58" s="353"/>
      <c r="T58" s="353"/>
      <c r="U58" s="353"/>
      <c r="V58" s="353"/>
      <c r="W58" s="353"/>
      <c r="X58" s="353"/>
      <c r="Y58" s="353"/>
      <c r="Z58" s="353"/>
      <c r="AA58" s="353"/>
      <c r="AB58" s="353"/>
      <c r="AC58" s="353"/>
      <c r="AD58" s="353"/>
      <c r="AE58" s="353"/>
      <c r="AF58" s="353"/>
      <c r="AG58" s="353"/>
      <c r="AH58" s="353"/>
      <c r="AI58" s="353"/>
      <c r="AJ58" s="353"/>
      <c r="AK58" s="353"/>
      <c r="AL58" s="353"/>
      <c r="AM58" s="353"/>
      <c r="AN58" s="353"/>
      <c r="AO58" s="353"/>
      <c r="AP58" s="353"/>
      <c r="AQ58" s="353"/>
      <c r="AR58" s="353"/>
      <c r="AS58" s="353"/>
      <c r="AT58" s="353"/>
      <c r="AU58" s="353"/>
      <c r="AV58" s="353"/>
      <c r="AW58" s="353"/>
      <c r="AX58" s="353"/>
      <c r="AY58" s="353"/>
      <c r="AZ58" s="353"/>
      <c r="BA58" s="353"/>
      <c r="BB58" s="353"/>
      <c r="BC58" s="353"/>
      <c r="BD58" s="353"/>
      <c r="BE58" s="353"/>
      <c r="BF58" s="353"/>
      <c r="BG58" s="353"/>
      <c r="BH58" s="353"/>
      <c r="BI58" s="353"/>
      <c r="BJ58" s="353"/>
      <c r="BK58" s="353"/>
      <c r="BL58" s="353"/>
      <c r="BM58" s="353"/>
      <c r="BN58" s="353"/>
      <c r="BO58" s="353"/>
      <c r="BP58" s="353"/>
      <c r="BQ58" s="353"/>
      <c r="BR58" s="353"/>
      <c r="BS58" s="353"/>
      <c r="BT58" s="353"/>
      <c r="BU58" s="353"/>
      <c r="BV58" s="353"/>
      <c r="BW58" s="353"/>
      <c r="BX58" s="353"/>
      <c r="BY58" s="353"/>
      <c r="BZ58" s="353"/>
      <c r="CA58" s="353"/>
      <c r="CB58" s="353"/>
      <c r="CC58" s="353"/>
      <c r="CD58" s="353"/>
      <c r="CE58" s="353"/>
      <c r="CF58" s="353"/>
      <c r="CG58" s="353"/>
      <c r="CH58" s="353"/>
      <c r="CI58" s="353"/>
      <c r="CJ58" s="353"/>
      <c r="CK58" s="353"/>
      <c r="CL58" s="353"/>
      <c r="CM58" s="353"/>
      <c r="CN58" s="353"/>
      <c r="CO58" s="353"/>
      <c r="CP58" s="353"/>
      <c r="CQ58" s="353"/>
      <c r="CR58" s="353"/>
      <c r="CS58" s="353"/>
      <c r="CT58" s="353"/>
      <c r="CU58" s="353"/>
      <c r="CV58" s="353"/>
      <c r="CW58" s="353"/>
      <c r="CX58" s="353"/>
      <c r="CY58" s="354"/>
      <c r="CZ58" s="354"/>
      <c r="DA58" s="354"/>
      <c r="DB58" s="354"/>
      <c r="DC58" s="354"/>
      <c r="DD58" s="354"/>
      <c r="DE58" s="354"/>
      <c r="DF58" s="354"/>
      <c r="DG58" s="354"/>
      <c r="DH58" s="354"/>
      <c r="DI58" s="354"/>
      <c r="DJ58" s="354"/>
      <c r="DK58" s="354"/>
      <c r="DL58" s="354"/>
      <c r="DM58" s="354"/>
      <c r="DN58" s="354"/>
      <c r="DO58" s="354"/>
      <c r="DP58" s="354"/>
      <c r="DQ58" s="354"/>
      <c r="DR58" s="354"/>
      <c r="DS58" s="354"/>
      <c r="DT58" s="354"/>
    </row>
    <row r="59" spans="1:124" s="355" customFormat="1" ht="19.5" customHeight="1">
      <c r="A59" s="93"/>
      <c r="B59" s="104" t="s">
        <v>56</v>
      </c>
      <c r="C59" s="105">
        <v>0</v>
      </c>
      <c r="D59" s="180">
        <v>0</v>
      </c>
      <c r="E59" s="181">
        <v>0</v>
      </c>
      <c r="F59" s="179" t="s">
        <v>304</v>
      </c>
      <c r="G59" s="180" t="s">
        <v>304</v>
      </c>
      <c r="H59" s="181" t="s">
        <v>304</v>
      </c>
      <c r="I59" s="179" t="s">
        <v>305</v>
      </c>
      <c r="J59" s="180" t="s">
        <v>305</v>
      </c>
      <c r="K59" s="181" t="s">
        <v>305</v>
      </c>
      <c r="L59" s="179" t="s">
        <v>305</v>
      </c>
      <c r="M59" s="180" t="s">
        <v>305</v>
      </c>
      <c r="N59" s="181" t="s">
        <v>305</v>
      </c>
      <c r="O59" s="353"/>
      <c r="P59" s="353"/>
      <c r="Q59" s="353"/>
      <c r="R59" s="353"/>
      <c r="S59" s="353"/>
      <c r="T59" s="353"/>
      <c r="U59" s="353"/>
      <c r="V59" s="353"/>
      <c r="W59" s="353"/>
      <c r="X59" s="353"/>
      <c r="Y59" s="353"/>
      <c r="Z59" s="353"/>
      <c r="AA59" s="353"/>
      <c r="AB59" s="353"/>
      <c r="AC59" s="353"/>
      <c r="AD59" s="353"/>
      <c r="AE59" s="353"/>
      <c r="AF59" s="353"/>
      <c r="AG59" s="353"/>
      <c r="AH59" s="353"/>
      <c r="AI59" s="353"/>
      <c r="AJ59" s="353"/>
      <c r="AK59" s="353"/>
      <c r="AL59" s="353"/>
      <c r="AM59" s="353"/>
      <c r="AN59" s="353"/>
      <c r="AO59" s="353"/>
      <c r="AP59" s="353"/>
      <c r="AQ59" s="353"/>
      <c r="AR59" s="353"/>
      <c r="AS59" s="353"/>
      <c r="AT59" s="353"/>
      <c r="AU59" s="353"/>
      <c r="AV59" s="353"/>
      <c r="AW59" s="353"/>
      <c r="AX59" s="353"/>
      <c r="AY59" s="353"/>
      <c r="AZ59" s="353"/>
      <c r="BA59" s="353"/>
      <c r="BB59" s="353"/>
      <c r="BC59" s="353"/>
      <c r="BD59" s="353"/>
      <c r="BE59" s="353"/>
      <c r="BF59" s="353"/>
      <c r="BG59" s="353"/>
      <c r="BH59" s="353"/>
      <c r="BI59" s="353"/>
      <c r="BJ59" s="353"/>
      <c r="BK59" s="353"/>
      <c r="BL59" s="353"/>
      <c r="BM59" s="353"/>
      <c r="BN59" s="353"/>
      <c r="BO59" s="353"/>
      <c r="BP59" s="353"/>
      <c r="BQ59" s="353"/>
      <c r="BR59" s="353"/>
      <c r="BS59" s="353"/>
      <c r="BT59" s="353"/>
      <c r="BU59" s="353"/>
      <c r="BV59" s="353"/>
      <c r="BW59" s="353"/>
      <c r="BX59" s="353"/>
      <c r="BY59" s="353"/>
      <c r="BZ59" s="353"/>
      <c r="CA59" s="353"/>
      <c r="CB59" s="353"/>
      <c r="CC59" s="353"/>
      <c r="CD59" s="353"/>
      <c r="CE59" s="353"/>
      <c r="CF59" s="353"/>
      <c r="CG59" s="353"/>
      <c r="CH59" s="353"/>
      <c r="CI59" s="353"/>
      <c r="CJ59" s="353"/>
      <c r="CK59" s="353"/>
      <c r="CL59" s="353"/>
      <c r="CM59" s="353"/>
      <c r="CN59" s="353"/>
      <c r="CO59" s="353"/>
      <c r="CP59" s="353"/>
      <c r="CQ59" s="353"/>
      <c r="CR59" s="353"/>
      <c r="CS59" s="353"/>
      <c r="CT59" s="353"/>
      <c r="CU59" s="353"/>
      <c r="CV59" s="353"/>
      <c r="CW59" s="353"/>
      <c r="CX59" s="353"/>
      <c r="CY59" s="354"/>
      <c r="CZ59" s="354"/>
      <c r="DA59" s="354"/>
      <c r="DB59" s="354"/>
      <c r="DC59" s="354"/>
      <c r="DD59" s="354"/>
      <c r="DE59" s="354"/>
      <c r="DF59" s="354"/>
      <c r="DG59" s="354"/>
      <c r="DH59" s="354"/>
      <c r="DI59" s="354"/>
      <c r="DJ59" s="354"/>
      <c r="DK59" s="354"/>
      <c r="DL59" s="354"/>
      <c r="DM59" s="354"/>
      <c r="DN59" s="354"/>
      <c r="DO59" s="354"/>
      <c r="DP59" s="354"/>
      <c r="DQ59" s="354"/>
      <c r="DR59" s="354"/>
      <c r="DS59" s="354"/>
      <c r="DT59" s="354"/>
    </row>
    <row r="60" spans="1:124" s="355" customFormat="1" ht="17.399999999999999">
      <c r="A60" s="356"/>
      <c r="B60" s="184"/>
      <c r="C60" s="185"/>
      <c r="D60" s="186"/>
      <c r="E60" s="187"/>
      <c r="F60" s="188"/>
      <c r="G60" s="189"/>
      <c r="H60" s="190"/>
      <c r="I60" s="188"/>
      <c r="J60" s="189"/>
      <c r="K60" s="190"/>
      <c r="L60" s="188"/>
      <c r="M60" s="189"/>
      <c r="N60" s="190"/>
      <c r="O60" s="353"/>
      <c r="P60" s="353"/>
      <c r="Q60" s="353"/>
      <c r="R60" s="353"/>
      <c r="S60" s="353"/>
      <c r="T60" s="353"/>
      <c r="U60" s="353"/>
      <c r="V60" s="353"/>
      <c r="W60" s="353"/>
      <c r="X60" s="353"/>
      <c r="Y60" s="353"/>
      <c r="Z60" s="353"/>
      <c r="AA60" s="353"/>
      <c r="AB60" s="353"/>
      <c r="AC60" s="353"/>
      <c r="AD60" s="353"/>
      <c r="AE60" s="353"/>
      <c r="AF60" s="353"/>
      <c r="AG60" s="353"/>
      <c r="AH60" s="353"/>
      <c r="AI60" s="353"/>
      <c r="AJ60" s="353"/>
      <c r="AK60" s="353"/>
      <c r="AL60" s="353"/>
      <c r="AM60" s="353"/>
      <c r="AN60" s="353"/>
      <c r="AO60" s="353"/>
      <c r="AP60" s="353"/>
      <c r="AQ60" s="353"/>
      <c r="AR60" s="353"/>
      <c r="AS60" s="353"/>
      <c r="AT60" s="353"/>
      <c r="AU60" s="353"/>
      <c r="AV60" s="353"/>
      <c r="AW60" s="353"/>
      <c r="AX60" s="353"/>
      <c r="AY60" s="353"/>
      <c r="AZ60" s="353"/>
      <c r="BA60" s="353"/>
      <c r="BB60" s="353"/>
      <c r="BC60" s="353"/>
      <c r="BD60" s="353"/>
      <c r="BE60" s="353"/>
      <c r="BF60" s="353"/>
      <c r="BG60" s="353"/>
      <c r="BH60" s="353"/>
      <c r="BI60" s="353"/>
      <c r="BJ60" s="353"/>
      <c r="BK60" s="353"/>
      <c r="BL60" s="353"/>
      <c r="BM60" s="353"/>
      <c r="BN60" s="353"/>
      <c r="BO60" s="353"/>
      <c r="BP60" s="353"/>
      <c r="BQ60" s="353"/>
      <c r="BR60" s="353"/>
      <c r="BS60" s="353"/>
      <c r="BT60" s="353"/>
      <c r="BU60" s="353"/>
      <c r="BV60" s="353"/>
      <c r="BW60" s="353"/>
      <c r="BX60" s="353"/>
      <c r="BY60" s="353"/>
      <c r="BZ60" s="353"/>
      <c r="CA60" s="353"/>
      <c r="CB60" s="353"/>
      <c r="CC60" s="353"/>
      <c r="CD60" s="353"/>
      <c r="CE60" s="353"/>
      <c r="CF60" s="353"/>
      <c r="CG60" s="353"/>
      <c r="CH60" s="353"/>
      <c r="CI60" s="353"/>
      <c r="CJ60" s="353"/>
      <c r="CK60" s="353"/>
      <c r="CL60" s="353"/>
      <c r="CM60" s="353"/>
      <c r="CN60" s="353"/>
      <c r="CO60" s="353"/>
      <c r="CP60" s="353"/>
      <c r="CQ60" s="353"/>
      <c r="CR60" s="353"/>
      <c r="CS60" s="353"/>
      <c r="CT60" s="353"/>
      <c r="CU60" s="353"/>
      <c r="CV60" s="353"/>
      <c r="CW60" s="353"/>
      <c r="CX60" s="353"/>
      <c r="CY60" s="354"/>
      <c r="CZ60" s="354"/>
      <c r="DA60" s="354"/>
      <c r="DB60" s="354"/>
    </row>
    <row r="61" spans="1:124" s="355" customFormat="1" ht="20.100000000000001" customHeight="1">
      <c r="A61" s="356"/>
      <c r="B61" s="356"/>
      <c r="C61" s="357"/>
      <c r="D61" s="356"/>
      <c r="E61" s="357"/>
      <c r="F61" s="356"/>
      <c r="G61" s="356"/>
      <c r="H61" s="356"/>
      <c r="I61" s="356"/>
      <c r="J61" s="356"/>
      <c r="K61" s="356"/>
      <c r="L61" s="356"/>
      <c r="M61" s="356"/>
      <c r="N61" s="356"/>
      <c r="O61" s="356"/>
      <c r="P61" s="356"/>
      <c r="Q61" s="356"/>
      <c r="R61" s="356"/>
      <c r="S61" s="356"/>
      <c r="T61" s="356"/>
      <c r="U61" s="356"/>
      <c r="V61" s="356"/>
      <c r="W61" s="356"/>
      <c r="X61" s="356"/>
      <c r="Y61" s="356"/>
      <c r="Z61" s="356"/>
      <c r="AA61" s="356"/>
      <c r="AB61" s="356"/>
      <c r="AC61" s="356"/>
      <c r="AD61" s="356"/>
      <c r="AE61" s="356"/>
      <c r="AF61" s="356"/>
      <c r="AG61" s="356"/>
      <c r="AH61" s="356"/>
      <c r="AI61" s="356"/>
      <c r="AJ61" s="356"/>
      <c r="AK61" s="356"/>
      <c r="AL61" s="356"/>
      <c r="AM61" s="356"/>
      <c r="AN61" s="356"/>
      <c r="AO61" s="356"/>
      <c r="AP61" s="356"/>
      <c r="AQ61" s="356"/>
      <c r="AR61" s="356"/>
      <c r="AS61" s="356"/>
      <c r="AT61" s="356"/>
      <c r="AU61" s="356"/>
      <c r="AV61" s="356"/>
      <c r="AW61" s="356"/>
      <c r="AX61" s="356"/>
      <c r="AY61" s="356"/>
      <c r="AZ61" s="356"/>
      <c r="BA61" s="356"/>
      <c r="BB61" s="356"/>
      <c r="BC61" s="356"/>
      <c r="BD61" s="356"/>
      <c r="BE61" s="356"/>
      <c r="BF61" s="356"/>
      <c r="BG61" s="356"/>
      <c r="BH61" s="356"/>
      <c r="BI61" s="356"/>
      <c r="BJ61" s="356"/>
      <c r="BK61" s="356"/>
      <c r="BL61" s="356"/>
      <c r="BM61" s="356"/>
      <c r="BN61" s="356"/>
      <c r="BO61" s="356"/>
      <c r="BP61" s="356"/>
      <c r="BQ61" s="356"/>
      <c r="BR61" s="356"/>
      <c r="BS61" s="356"/>
      <c r="BT61" s="356"/>
      <c r="BU61" s="356"/>
      <c r="BV61" s="356"/>
      <c r="BW61" s="356"/>
      <c r="BX61" s="356"/>
      <c r="BY61" s="356"/>
      <c r="BZ61" s="356"/>
      <c r="CA61" s="356"/>
      <c r="CB61" s="356"/>
      <c r="CC61" s="356"/>
      <c r="CD61" s="356"/>
      <c r="CE61" s="356"/>
      <c r="CF61" s="356"/>
      <c r="CG61" s="356"/>
      <c r="CH61" s="356"/>
      <c r="CI61" s="356"/>
      <c r="CJ61" s="356"/>
      <c r="CK61" s="356"/>
      <c r="CL61" s="356"/>
      <c r="CM61" s="356"/>
      <c r="CN61" s="356"/>
      <c r="CO61" s="356"/>
      <c r="CP61" s="356"/>
      <c r="CQ61" s="356"/>
      <c r="CR61" s="356"/>
      <c r="CS61" s="356"/>
      <c r="CT61" s="356"/>
      <c r="CU61" s="356"/>
      <c r="CV61" s="356"/>
      <c r="CW61" s="356"/>
      <c r="CX61" s="356"/>
    </row>
    <row r="62" spans="1:124" ht="20.100000000000001" customHeight="1">
      <c r="B62" s="356"/>
      <c r="C62" s="116"/>
      <c r="D62" s="116"/>
      <c r="E62" s="116"/>
      <c r="F62" s="116"/>
      <c r="G62" s="116"/>
      <c r="H62" s="116"/>
      <c r="I62" s="116"/>
      <c r="J62" s="116"/>
      <c r="K62" s="116"/>
      <c r="L62" s="116"/>
      <c r="M62" s="116"/>
      <c r="N62" s="116"/>
    </row>
    <row r="63" spans="1:124" ht="20.100000000000001" customHeight="1">
      <c r="B63" s="117"/>
      <c r="C63" s="116"/>
      <c r="D63" s="116"/>
      <c r="E63" s="116"/>
      <c r="F63" s="116"/>
      <c r="G63" s="116"/>
      <c r="H63" s="116"/>
      <c r="I63" s="116"/>
      <c r="J63" s="116"/>
      <c r="K63" s="116"/>
      <c r="L63" s="116"/>
      <c r="M63" s="116"/>
      <c r="N63" s="116"/>
    </row>
    <row r="64" spans="1:124" ht="20.100000000000001" customHeight="1">
      <c r="B64" s="117"/>
      <c r="C64" s="117"/>
      <c r="D64" s="117"/>
      <c r="E64" s="117"/>
      <c r="F64" s="117"/>
      <c r="G64" s="358"/>
      <c r="H64" s="117"/>
      <c r="I64" s="117"/>
      <c r="J64" s="117"/>
      <c r="K64" s="117"/>
      <c r="L64" s="117"/>
      <c r="M64" s="117"/>
      <c r="N64" s="117"/>
    </row>
    <row r="65" spans="2:14" ht="20.100000000000001" customHeight="1">
      <c r="B65" s="117"/>
      <c r="C65" s="117"/>
      <c r="D65" s="117"/>
      <c r="E65" s="117"/>
      <c r="F65" s="117"/>
      <c r="G65" s="117"/>
      <c r="H65" s="117"/>
      <c r="I65" s="117"/>
      <c r="J65" s="358"/>
      <c r="K65" s="117"/>
      <c r="L65" s="117"/>
      <c r="M65" s="117"/>
      <c r="N65" s="117"/>
    </row>
    <row r="66" spans="2:14" ht="20.100000000000001" customHeight="1">
      <c r="B66" s="117"/>
      <c r="C66" s="116"/>
      <c r="D66" s="116"/>
      <c r="E66" s="116"/>
      <c r="F66" s="116"/>
      <c r="G66" s="116"/>
      <c r="H66" s="116"/>
      <c r="I66" s="116"/>
      <c r="J66" s="116"/>
      <c r="K66" s="116"/>
      <c r="L66" s="116"/>
      <c r="M66" s="116"/>
      <c r="N66" s="116"/>
    </row>
    <row r="67" spans="2:14" ht="20.100000000000001" customHeight="1">
      <c r="B67" s="117"/>
    </row>
    <row r="68" spans="2:14" ht="20.100000000000001" customHeight="1">
      <c r="B68" s="84"/>
    </row>
    <row r="69" spans="2:14" ht="20.100000000000001" customHeight="1"/>
    <row r="70" spans="2:14" ht="20.100000000000001" customHeight="1">
      <c r="B70" s="44"/>
    </row>
    <row r="71" spans="2:14" ht="13.65" customHeight="1"/>
    <row r="72" spans="2:14" ht="13.65" hidden="1" customHeight="1"/>
    <row r="77" spans="2:14"/>
    <row r="78" spans="2:14"/>
    <row r="79" spans="2:14"/>
    <row r="80" spans="2:14"/>
    <row r="81" ht="15" hidden="1" customHeight="1"/>
    <row r="82"/>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6640625" style="44" customWidth="1"/>
    <col min="2" max="2" width="35.6640625" style="44" customWidth="1"/>
    <col min="3" max="22" width="16.6640625" style="44" customWidth="1"/>
    <col min="23" max="23" width="19" style="44" customWidth="1"/>
    <col min="24" max="24" width="6.6640625" style="44" customWidth="1"/>
    <col min="25" max="25" width="0" style="44" hidden="1" customWidth="1"/>
    <col min="26" max="102" width="11.44140625" style="44" hidden="1" customWidth="1"/>
    <col min="103" max="16384" width="11.44140625" style="52" hidden="1"/>
  </cols>
  <sheetData>
    <row r="1" spans="1:102" ht="95.1" customHeight="1"/>
    <row r="2" spans="1:102" s="230" customFormat="1" ht="20.100000000000001" customHeight="1">
      <c r="A2" s="72"/>
      <c r="B2" s="87" t="s">
        <v>19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0</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51"/>
      <c r="G4" s="51"/>
      <c r="H4" s="51"/>
      <c r="I4" s="51"/>
      <c r="J4" s="51"/>
      <c r="K4" s="51"/>
      <c r="L4" s="51"/>
      <c r="M4" s="51"/>
      <c r="N4" s="51"/>
      <c r="O4" s="51"/>
      <c r="P4" s="51"/>
      <c r="Q4" s="51"/>
      <c r="R4" s="51"/>
      <c r="S4" s="51"/>
      <c r="T4" s="51"/>
      <c r="U4" s="51"/>
      <c r="V4" s="51"/>
      <c r="W4" s="51"/>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361" customFormat="1" ht="42.75" customHeight="1">
      <c r="A5" s="359"/>
      <c r="B5" s="360"/>
      <c r="C5" s="710" t="s">
        <v>20</v>
      </c>
      <c r="D5" s="711"/>
      <c r="E5" s="712"/>
      <c r="F5" s="710" t="s">
        <v>21</v>
      </c>
      <c r="G5" s="711"/>
      <c r="H5" s="712"/>
      <c r="I5" s="710" t="s">
        <v>185</v>
      </c>
      <c r="J5" s="711"/>
      <c r="K5" s="712"/>
      <c r="L5" s="710" t="s">
        <v>186</v>
      </c>
      <c r="M5" s="711"/>
      <c r="N5" s="712"/>
      <c r="O5" s="686" t="s">
        <v>10</v>
      </c>
      <c r="P5" s="687"/>
      <c r="Q5" s="688"/>
      <c r="R5" s="686" t="s">
        <v>11</v>
      </c>
      <c r="S5" s="687"/>
      <c r="T5" s="688"/>
      <c r="U5" s="706" t="s">
        <v>4</v>
      </c>
      <c r="V5" s="707"/>
      <c r="W5" s="708"/>
      <c r="X5" s="93"/>
      <c r="Y5" s="359"/>
      <c r="Z5" s="359"/>
      <c r="AA5" s="359"/>
      <c r="AB5" s="359"/>
      <c r="AC5" s="359"/>
      <c r="AD5" s="359"/>
      <c r="AE5" s="359"/>
      <c r="AF5" s="359"/>
      <c r="AG5" s="359"/>
      <c r="AH5" s="359"/>
      <c r="AI5" s="359"/>
      <c r="AJ5" s="359"/>
      <c r="AK5" s="359"/>
      <c r="AL5" s="359"/>
      <c r="AM5" s="359"/>
      <c r="AN5" s="359"/>
      <c r="AO5" s="359"/>
      <c r="AP5" s="359"/>
      <c r="AQ5" s="359"/>
      <c r="AR5" s="359"/>
      <c r="AS5" s="359"/>
      <c r="AT5" s="359"/>
      <c r="AU5" s="359"/>
      <c r="AV5" s="359"/>
      <c r="AW5" s="359"/>
      <c r="AX5" s="359"/>
      <c r="AY5" s="359"/>
      <c r="AZ5" s="359"/>
      <c r="BA5" s="359"/>
      <c r="BB5" s="359"/>
      <c r="BC5" s="359"/>
      <c r="BD5" s="359"/>
      <c r="BE5" s="359"/>
      <c r="BF5" s="359"/>
      <c r="BG5" s="359"/>
      <c r="BH5" s="359"/>
      <c r="BI5" s="359"/>
      <c r="BJ5" s="359"/>
      <c r="BK5" s="359"/>
      <c r="BL5" s="359"/>
      <c r="BM5" s="359"/>
      <c r="BN5" s="359"/>
      <c r="BO5" s="359"/>
      <c r="BP5" s="359"/>
      <c r="BQ5" s="359"/>
      <c r="BR5" s="359"/>
      <c r="BS5" s="359"/>
      <c r="BT5" s="359"/>
      <c r="BU5" s="359"/>
      <c r="BV5" s="359"/>
      <c r="BW5" s="359"/>
      <c r="BX5" s="359"/>
      <c r="BY5" s="359"/>
      <c r="BZ5" s="359"/>
      <c r="CA5" s="359"/>
      <c r="CB5" s="359"/>
      <c r="CC5" s="359"/>
      <c r="CD5" s="359"/>
      <c r="CE5" s="359"/>
      <c r="CF5" s="359"/>
      <c r="CG5" s="359"/>
      <c r="CH5" s="359"/>
      <c r="CI5" s="359"/>
      <c r="CJ5" s="359"/>
      <c r="CK5" s="359"/>
      <c r="CL5" s="359"/>
      <c r="CM5" s="359"/>
      <c r="CN5" s="359"/>
      <c r="CO5" s="359"/>
      <c r="CP5" s="359"/>
      <c r="CQ5" s="359"/>
      <c r="CR5" s="359"/>
      <c r="CS5" s="359"/>
      <c r="CT5" s="359"/>
      <c r="CU5" s="359"/>
      <c r="CV5" s="359"/>
      <c r="CW5" s="359"/>
      <c r="CX5" s="359"/>
    </row>
    <row r="6" spans="1:102" s="364" customFormat="1" ht="20.100000000000001" customHeight="1">
      <c r="A6" s="93"/>
      <c r="B6" s="362"/>
      <c r="C6" s="134">
        <v>45505</v>
      </c>
      <c r="D6" s="135">
        <v>45839</v>
      </c>
      <c r="E6" s="136">
        <v>45870</v>
      </c>
      <c r="F6" s="134">
        <f>C6</f>
        <v>45505</v>
      </c>
      <c r="G6" s="135">
        <f t="shared" ref="G6" si="0">D6</f>
        <v>45839</v>
      </c>
      <c r="H6" s="136">
        <f>E6</f>
        <v>45870</v>
      </c>
      <c r="I6" s="134">
        <f>C6</f>
        <v>45505</v>
      </c>
      <c r="J6" s="135">
        <f>D6</f>
        <v>45839</v>
      </c>
      <c r="K6" s="136">
        <f>E6</f>
        <v>45870</v>
      </c>
      <c r="L6" s="134">
        <f>C6</f>
        <v>45505</v>
      </c>
      <c r="M6" s="135">
        <f>D6</f>
        <v>45839</v>
      </c>
      <c r="N6" s="136">
        <f>E6</f>
        <v>45870</v>
      </c>
      <c r="O6" s="134">
        <f>C6</f>
        <v>45505</v>
      </c>
      <c r="P6" s="135">
        <f>D6</f>
        <v>45839</v>
      </c>
      <c r="Q6" s="136">
        <f>E6</f>
        <v>45870</v>
      </c>
      <c r="R6" s="134">
        <f>C6</f>
        <v>45505</v>
      </c>
      <c r="S6" s="135">
        <f>D6</f>
        <v>45839</v>
      </c>
      <c r="T6" s="136">
        <f>E6</f>
        <v>45870</v>
      </c>
      <c r="U6" s="134">
        <f>C6</f>
        <v>45505</v>
      </c>
      <c r="V6" s="135">
        <f>D6</f>
        <v>45839</v>
      </c>
      <c r="W6" s="136">
        <f>E6</f>
        <v>45870</v>
      </c>
      <c r="X6" s="93"/>
      <c r="Y6" s="363"/>
      <c r="Z6" s="363"/>
      <c r="AA6" s="363"/>
      <c r="AB6" s="363"/>
      <c r="AC6" s="363"/>
      <c r="AD6" s="363"/>
      <c r="AE6" s="363"/>
      <c r="AF6" s="363"/>
      <c r="AG6" s="363"/>
      <c r="AH6" s="363"/>
      <c r="AI6" s="363"/>
      <c r="AJ6" s="363"/>
      <c r="AK6" s="363"/>
      <c r="AL6" s="363"/>
      <c r="AM6" s="363"/>
      <c r="AN6" s="363"/>
      <c r="AO6" s="363"/>
      <c r="AP6" s="363"/>
      <c r="AQ6" s="363"/>
      <c r="AR6" s="363"/>
      <c r="AS6" s="363"/>
      <c r="AT6" s="363"/>
      <c r="AU6" s="363"/>
      <c r="AV6" s="363"/>
      <c r="AW6" s="363"/>
      <c r="AX6" s="363"/>
      <c r="AY6" s="363"/>
      <c r="AZ6" s="363"/>
      <c r="BA6" s="363"/>
      <c r="BB6" s="363"/>
      <c r="BC6" s="363"/>
      <c r="BD6" s="363"/>
      <c r="BE6" s="363"/>
      <c r="BF6" s="363"/>
      <c r="BG6" s="363"/>
      <c r="BH6" s="363"/>
      <c r="BI6" s="363"/>
      <c r="BJ6" s="363"/>
      <c r="BK6" s="363"/>
      <c r="BL6" s="363"/>
      <c r="BM6" s="363"/>
      <c r="BN6" s="363"/>
      <c r="BO6" s="363"/>
      <c r="BP6" s="363"/>
      <c r="BQ6" s="363"/>
      <c r="BR6" s="363"/>
      <c r="BS6" s="363"/>
      <c r="BT6" s="363"/>
      <c r="BU6" s="363"/>
      <c r="BV6" s="363"/>
      <c r="BW6" s="363"/>
      <c r="BX6" s="363"/>
      <c r="BY6" s="363"/>
      <c r="BZ6" s="363"/>
      <c r="CA6" s="363"/>
      <c r="CB6" s="363"/>
      <c r="CC6" s="363"/>
      <c r="CD6" s="363"/>
      <c r="CE6" s="363"/>
      <c r="CF6" s="363"/>
      <c r="CG6" s="363"/>
      <c r="CH6" s="363"/>
      <c r="CI6" s="363"/>
      <c r="CJ6" s="363"/>
      <c r="CK6" s="363"/>
      <c r="CL6" s="363"/>
      <c r="CM6" s="363"/>
      <c r="CN6" s="363"/>
      <c r="CO6" s="363"/>
      <c r="CP6" s="363"/>
      <c r="CQ6" s="363"/>
      <c r="CR6" s="363"/>
      <c r="CS6" s="363"/>
      <c r="CT6" s="363"/>
      <c r="CU6" s="363"/>
      <c r="CV6" s="363"/>
      <c r="CW6" s="363"/>
      <c r="CX6" s="363"/>
    </row>
    <row r="7" spans="1:102" s="364" customFormat="1" ht="20.100000000000001" customHeight="1">
      <c r="A7" s="93"/>
      <c r="B7" s="365" t="s">
        <v>303</v>
      </c>
      <c r="C7" s="170">
        <v>8556208.0357268117</v>
      </c>
      <c r="D7" s="260">
        <v>9174885.6934360377</v>
      </c>
      <c r="E7" s="301">
        <v>9233014.2163666487</v>
      </c>
      <c r="F7" s="170">
        <v>5388772.6935593802</v>
      </c>
      <c r="G7" s="260">
        <v>5769964.9309301702</v>
      </c>
      <c r="H7" s="301">
        <v>5794950.1931372089</v>
      </c>
      <c r="I7" s="170">
        <v>2018226.5239122401</v>
      </c>
      <c r="J7" s="260">
        <v>2091608.5054160799</v>
      </c>
      <c r="K7" s="301">
        <v>2103129.13251071</v>
      </c>
      <c r="L7" s="170">
        <v>395053.45747445995</v>
      </c>
      <c r="M7" s="260">
        <v>484377.59799287992</v>
      </c>
      <c r="N7" s="301">
        <v>505936.77026891999</v>
      </c>
      <c r="O7" s="170">
        <v>353645.45397852</v>
      </c>
      <c r="P7" s="260">
        <v>366274.29052739998</v>
      </c>
      <c r="Q7" s="301">
        <v>362862.96332239994</v>
      </c>
      <c r="R7" s="170">
        <v>371551.17343268008</v>
      </c>
      <c r="S7" s="260">
        <v>433158.65939259995</v>
      </c>
      <c r="T7" s="301">
        <v>436091.7671995</v>
      </c>
      <c r="U7" s="448">
        <v>28958.73336953</v>
      </c>
      <c r="V7" s="449">
        <v>29501.709176910001</v>
      </c>
      <c r="W7" s="450">
        <v>30043.389927910001</v>
      </c>
      <c r="X7" s="182"/>
      <c r="Y7" s="363"/>
      <c r="Z7" s="363"/>
      <c r="AA7" s="363"/>
      <c r="AB7" s="363"/>
      <c r="AC7" s="363"/>
      <c r="AD7" s="363"/>
      <c r="AE7" s="363"/>
      <c r="AF7" s="363"/>
      <c r="AG7" s="363"/>
      <c r="AH7" s="363"/>
      <c r="AI7" s="363"/>
      <c r="AJ7" s="363"/>
      <c r="AK7" s="363"/>
      <c r="AL7" s="363"/>
      <c r="AM7" s="363"/>
      <c r="AN7" s="363"/>
      <c r="AO7" s="363"/>
      <c r="AP7" s="363"/>
      <c r="AQ7" s="363"/>
      <c r="AR7" s="363"/>
      <c r="AS7" s="363"/>
      <c r="AT7" s="363"/>
      <c r="AU7" s="363"/>
      <c r="AV7" s="363"/>
      <c r="AW7" s="363"/>
      <c r="AX7" s="363"/>
      <c r="AY7" s="363"/>
      <c r="AZ7" s="363"/>
      <c r="BA7" s="363"/>
      <c r="BB7" s="363"/>
      <c r="BC7" s="363"/>
      <c r="BD7" s="363"/>
      <c r="BE7" s="363"/>
      <c r="BF7" s="363"/>
      <c r="BG7" s="363"/>
      <c r="BH7" s="363"/>
      <c r="BI7" s="363"/>
      <c r="BJ7" s="363"/>
      <c r="BK7" s="363"/>
      <c r="BL7" s="363"/>
      <c r="BM7" s="363"/>
      <c r="BN7" s="363"/>
      <c r="BO7" s="363"/>
      <c r="BP7" s="363"/>
      <c r="BQ7" s="363"/>
      <c r="BR7" s="363"/>
      <c r="BS7" s="363"/>
      <c r="BT7" s="363"/>
      <c r="BU7" s="363"/>
      <c r="BV7" s="363"/>
      <c r="BW7" s="363"/>
      <c r="BX7" s="363"/>
      <c r="BY7" s="363"/>
      <c r="BZ7" s="363"/>
      <c r="CA7" s="363"/>
      <c r="CB7" s="363"/>
      <c r="CC7" s="363"/>
      <c r="CD7" s="363"/>
      <c r="CE7" s="363"/>
      <c r="CF7" s="363"/>
      <c r="CG7" s="363"/>
      <c r="CH7" s="363"/>
      <c r="CI7" s="363"/>
      <c r="CJ7" s="363"/>
      <c r="CK7" s="363"/>
      <c r="CL7" s="363"/>
      <c r="CM7" s="363"/>
      <c r="CN7" s="363"/>
      <c r="CO7" s="363"/>
      <c r="CP7" s="363"/>
      <c r="CQ7" s="363"/>
      <c r="CR7" s="363"/>
      <c r="CS7" s="363"/>
      <c r="CT7" s="363"/>
      <c r="CU7" s="363"/>
      <c r="CV7" s="363"/>
      <c r="CW7" s="363"/>
      <c r="CX7" s="363"/>
    </row>
    <row r="8" spans="1:102" s="141" customFormat="1" ht="20.100000000000001" customHeight="1">
      <c r="A8" s="93"/>
      <c r="B8" s="104" t="s">
        <v>48</v>
      </c>
      <c r="C8" s="105">
        <v>1854174.8010255101</v>
      </c>
      <c r="D8" s="177">
        <v>2036733.9416592699</v>
      </c>
      <c r="E8" s="178">
        <v>2053500.29504395</v>
      </c>
      <c r="F8" s="105">
        <v>1446693.98273375</v>
      </c>
      <c r="G8" s="177">
        <v>1543480.39181026</v>
      </c>
      <c r="H8" s="178">
        <v>1550178.2437939099</v>
      </c>
      <c r="I8" s="105">
        <v>248875.36184379001</v>
      </c>
      <c r="J8" s="177">
        <v>293383.71243974002</v>
      </c>
      <c r="K8" s="178">
        <v>299998.05360311997</v>
      </c>
      <c r="L8" s="105">
        <v>20435.362408560002</v>
      </c>
      <c r="M8" s="177">
        <v>26947.908305159999</v>
      </c>
      <c r="N8" s="178">
        <v>28969.200163319998</v>
      </c>
      <c r="O8" s="105">
        <v>107419.37255007001</v>
      </c>
      <c r="P8" s="177">
        <v>149157.33940201998</v>
      </c>
      <c r="Q8" s="178">
        <v>150219.39301872</v>
      </c>
      <c r="R8" s="105">
        <v>23924.601227509997</v>
      </c>
      <c r="S8" s="177">
        <v>16414.324881820001</v>
      </c>
      <c r="T8" s="178">
        <v>16549.135657229999</v>
      </c>
      <c r="U8" s="451">
        <v>6826.1202618300003</v>
      </c>
      <c r="V8" s="452">
        <v>7350.2648202700002</v>
      </c>
      <c r="W8" s="453">
        <v>7586.2688076499999</v>
      </c>
      <c r="X8" s="85"/>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71</v>
      </c>
      <c r="C9" s="105">
        <v>1042644.276523</v>
      </c>
      <c r="D9" s="177">
        <v>1098918.513785</v>
      </c>
      <c r="E9" s="178">
        <v>1104934.0156119999</v>
      </c>
      <c r="F9" s="105">
        <v>624325.83013799996</v>
      </c>
      <c r="G9" s="177">
        <v>663304.68195799994</v>
      </c>
      <c r="H9" s="178">
        <v>663239.62882400001</v>
      </c>
      <c r="I9" s="105">
        <v>253310.008187</v>
      </c>
      <c r="J9" s="177">
        <v>268209.36399300001</v>
      </c>
      <c r="K9" s="178">
        <v>272648.66769099998</v>
      </c>
      <c r="L9" s="105">
        <v>47178.062460000001</v>
      </c>
      <c r="M9" s="177">
        <v>62030.315222999998</v>
      </c>
      <c r="N9" s="178">
        <v>62050.962605000001</v>
      </c>
      <c r="O9" s="105">
        <v>83464.357591000007</v>
      </c>
      <c r="P9" s="177">
        <v>64462.075837999997</v>
      </c>
      <c r="Q9" s="178">
        <v>65677.242647000006</v>
      </c>
      <c r="R9" s="105">
        <v>31886.012167000001</v>
      </c>
      <c r="S9" s="177">
        <v>38195.625261000001</v>
      </c>
      <c r="T9" s="178">
        <v>38606.443824000002</v>
      </c>
      <c r="U9" s="451">
        <v>2480.0059799999999</v>
      </c>
      <c r="V9" s="452">
        <v>2716.4515120000001</v>
      </c>
      <c r="W9" s="453">
        <v>2711.070021</v>
      </c>
      <c r="X9" s="85"/>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44</v>
      </c>
      <c r="C10" s="105">
        <v>1142322.7937361</v>
      </c>
      <c r="D10" s="177">
        <v>1186183.1047258899</v>
      </c>
      <c r="E10" s="178">
        <v>1193359.6036431801</v>
      </c>
      <c r="F10" s="105">
        <v>707999.16814130009</v>
      </c>
      <c r="G10" s="177">
        <v>772141.41611075005</v>
      </c>
      <c r="H10" s="178">
        <v>774270.17109641002</v>
      </c>
      <c r="I10" s="105">
        <v>362550.88392493001</v>
      </c>
      <c r="J10" s="177">
        <v>363755.19280581002</v>
      </c>
      <c r="K10" s="178">
        <v>373200.56058796996</v>
      </c>
      <c r="L10" s="105">
        <v>4013.6934655199998</v>
      </c>
      <c r="M10" s="177">
        <v>5177.8474739799994</v>
      </c>
      <c r="N10" s="178">
        <v>1999.6983429100001</v>
      </c>
      <c r="O10" s="105">
        <v>48688.106643699997</v>
      </c>
      <c r="P10" s="177">
        <v>32108.669576910001</v>
      </c>
      <c r="Q10" s="178">
        <v>31898.652992660001</v>
      </c>
      <c r="R10" s="105">
        <v>13092.134537209999</v>
      </c>
      <c r="S10" s="177">
        <v>8717.6055034799992</v>
      </c>
      <c r="T10" s="178">
        <v>7530.1051495200009</v>
      </c>
      <c r="U10" s="451">
        <v>5978.8070234399993</v>
      </c>
      <c r="V10" s="452">
        <v>4282.3732549599999</v>
      </c>
      <c r="W10" s="453">
        <v>4460.4154737099998</v>
      </c>
      <c r="X10" s="85"/>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34</v>
      </c>
      <c r="C11" s="105">
        <v>975268.78938752995</v>
      </c>
      <c r="D11" s="177">
        <v>763127.05811712006</v>
      </c>
      <c r="E11" s="178">
        <v>773161.29672955011</v>
      </c>
      <c r="F11" s="105">
        <v>727389.15935559</v>
      </c>
      <c r="G11" s="177">
        <v>537405.92709205998</v>
      </c>
      <c r="H11" s="178">
        <v>535793.15308065992</v>
      </c>
      <c r="I11" s="105">
        <v>119113.34896964001</v>
      </c>
      <c r="J11" s="177">
        <v>121299.02704891001</v>
      </c>
      <c r="K11" s="178">
        <v>118824.19961198</v>
      </c>
      <c r="L11" s="105">
        <v>109747.68806468</v>
      </c>
      <c r="M11" s="177">
        <v>71137.908840420001</v>
      </c>
      <c r="N11" s="178">
        <v>90941.379389499998</v>
      </c>
      <c r="O11" s="105">
        <v>4149.7361720999997</v>
      </c>
      <c r="P11" s="177">
        <v>0</v>
      </c>
      <c r="Q11" s="178">
        <v>0</v>
      </c>
      <c r="R11" s="105">
        <v>6678.5180524799998</v>
      </c>
      <c r="S11" s="177">
        <v>24560.443276710001</v>
      </c>
      <c r="T11" s="178">
        <v>18817.974720770002</v>
      </c>
      <c r="U11" s="451">
        <v>8190.33877304</v>
      </c>
      <c r="V11" s="452">
        <v>8723.7518590199998</v>
      </c>
      <c r="W11" s="453">
        <v>8784.5899266399992</v>
      </c>
      <c r="X11" s="85"/>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57</v>
      </c>
      <c r="C12" s="105">
        <v>607280.22159199999</v>
      </c>
      <c r="D12" s="177">
        <v>574253.190283</v>
      </c>
      <c r="E12" s="178">
        <v>560878.44368800009</v>
      </c>
      <c r="F12" s="105">
        <v>377841.81370200001</v>
      </c>
      <c r="G12" s="177">
        <v>379318.61618499999</v>
      </c>
      <c r="H12" s="178">
        <v>365953.09824600001</v>
      </c>
      <c r="I12" s="105">
        <v>172236.20590199999</v>
      </c>
      <c r="J12" s="177">
        <v>154260.286387</v>
      </c>
      <c r="K12" s="178">
        <v>154290.981749</v>
      </c>
      <c r="L12" s="105">
        <v>16288.449274000001</v>
      </c>
      <c r="M12" s="177">
        <v>9338.3367479999997</v>
      </c>
      <c r="N12" s="178">
        <v>9343.5931010000004</v>
      </c>
      <c r="O12" s="105">
        <v>19292.941309000002</v>
      </c>
      <c r="P12" s="177">
        <v>19062.749469999999</v>
      </c>
      <c r="Q12" s="178">
        <v>19128.509767</v>
      </c>
      <c r="R12" s="105">
        <v>19482.637573</v>
      </c>
      <c r="S12" s="177">
        <v>9639.6460310000002</v>
      </c>
      <c r="T12" s="178">
        <v>9486.2770380000002</v>
      </c>
      <c r="U12" s="451">
        <v>2138.1738319999999</v>
      </c>
      <c r="V12" s="452">
        <v>2633.5554619999998</v>
      </c>
      <c r="W12" s="453">
        <v>2675.9837870000001</v>
      </c>
      <c r="X12" s="85"/>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72</v>
      </c>
      <c r="C13" s="105">
        <v>573306.69335299998</v>
      </c>
      <c r="D13" s="177">
        <v>589058.65425399994</v>
      </c>
      <c r="E13" s="178">
        <v>591248.13685599994</v>
      </c>
      <c r="F13" s="105">
        <v>276946.38643800002</v>
      </c>
      <c r="G13" s="177">
        <v>293224.857174</v>
      </c>
      <c r="H13" s="178">
        <v>293570.23040599999</v>
      </c>
      <c r="I13" s="105">
        <v>209137.245914</v>
      </c>
      <c r="J13" s="177">
        <v>190988.51163200001</v>
      </c>
      <c r="K13" s="178">
        <v>189826.924799</v>
      </c>
      <c r="L13" s="105">
        <v>25204.036927000001</v>
      </c>
      <c r="M13" s="177">
        <v>28393.797003</v>
      </c>
      <c r="N13" s="178">
        <v>31315.977896</v>
      </c>
      <c r="O13" s="105">
        <v>20521.481924</v>
      </c>
      <c r="P13" s="177">
        <v>30903.489603000002</v>
      </c>
      <c r="Q13" s="178">
        <v>30682.467883000001</v>
      </c>
      <c r="R13" s="105">
        <v>40034.522517999998</v>
      </c>
      <c r="S13" s="177">
        <v>43918.854326000001</v>
      </c>
      <c r="T13" s="178">
        <v>44201.873713000001</v>
      </c>
      <c r="U13" s="451">
        <v>1463.019632</v>
      </c>
      <c r="V13" s="452">
        <v>1629.1445160000001</v>
      </c>
      <c r="W13" s="453">
        <v>1650.662159</v>
      </c>
      <c r="X13" s="85"/>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59</v>
      </c>
      <c r="C14" s="105">
        <v>418068.73031199997</v>
      </c>
      <c r="D14" s="177">
        <v>465217.12940500001</v>
      </c>
      <c r="E14" s="178">
        <v>466616.410218</v>
      </c>
      <c r="F14" s="105">
        <v>303427.06611499999</v>
      </c>
      <c r="G14" s="177">
        <v>349821.50321400003</v>
      </c>
      <c r="H14" s="178">
        <v>352020.94380900002</v>
      </c>
      <c r="I14" s="105">
        <v>50828.872617000001</v>
      </c>
      <c r="J14" s="177">
        <v>56003.190224999998</v>
      </c>
      <c r="K14" s="178">
        <v>55323.381009999997</v>
      </c>
      <c r="L14" s="105">
        <v>1544.5312489999999</v>
      </c>
      <c r="M14" s="177">
        <v>1876.419621</v>
      </c>
      <c r="N14" s="178">
        <v>1890.6034520000001</v>
      </c>
      <c r="O14" s="105">
        <v>34612.045834999997</v>
      </c>
      <c r="P14" s="177">
        <v>29269.710647</v>
      </c>
      <c r="Q14" s="178">
        <v>24740.727337</v>
      </c>
      <c r="R14" s="105">
        <v>27185.323085</v>
      </c>
      <c r="S14" s="177">
        <v>27764.475838999999</v>
      </c>
      <c r="T14" s="178">
        <v>32157.864081</v>
      </c>
      <c r="U14" s="451">
        <v>470.89141100000001</v>
      </c>
      <c r="V14" s="452">
        <v>481.829859</v>
      </c>
      <c r="W14" s="453">
        <v>482.89052900000002</v>
      </c>
      <c r="X14" s="85"/>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230</v>
      </c>
      <c r="C15" s="105">
        <v>1.0005999999999999E-3</v>
      </c>
      <c r="D15" s="177">
        <v>339318.51410509</v>
      </c>
      <c r="E15" s="178">
        <v>334183.08884128998</v>
      </c>
      <c r="F15" s="105">
        <v>0</v>
      </c>
      <c r="G15" s="177">
        <v>210780.99901017002</v>
      </c>
      <c r="H15" s="178">
        <v>209529.03767523001</v>
      </c>
      <c r="I15" s="105">
        <v>0</v>
      </c>
      <c r="J15" s="177">
        <v>0</v>
      </c>
      <c r="K15" s="178">
        <v>0</v>
      </c>
      <c r="L15" s="105">
        <v>0</v>
      </c>
      <c r="M15" s="177">
        <v>68449.708644810002</v>
      </c>
      <c r="N15" s="178">
        <v>65566.043320669996</v>
      </c>
      <c r="O15" s="105">
        <v>0</v>
      </c>
      <c r="P15" s="177">
        <v>3426.0509706599996</v>
      </c>
      <c r="Q15" s="178">
        <v>2784.0328568099999</v>
      </c>
      <c r="R15" s="105">
        <v>1.0005999999999999E-3</v>
      </c>
      <c r="S15" s="177">
        <v>56621.041957529997</v>
      </c>
      <c r="T15" s="178">
        <v>56263.023394620002</v>
      </c>
      <c r="U15" s="451">
        <v>0</v>
      </c>
      <c r="V15" s="452">
        <v>40.713521920000005</v>
      </c>
      <c r="W15" s="453">
        <v>40.951593960000004</v>
      </c>
      <c r="X15" s="85"/>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38</v>
      </c>
      <c r="C16" s="105">
        <v>283896.69545697002</v>
      </c>
      <c r="D16" s="177">
        <v>310533.69128957001</v>
      </c>
      <c r="E16" s="178">
        <v>316482.61115022999</v>
      </c>
      <c r="F16" s="105">
        <v>120767.85318632</v>
      </c>
      <c r="G16" s="177">
        <v>137670.74019392001</v>
      </c>
      <c r="H16" s="178">
        <v>138995.67529019</v>
      </c>
      <c r="I16" s="105">
        <v>69761.722522669996</v>
      </c>
      <c r="J16" s="177">
        <v>78221.176506219999</v>
      </c>
      <c r="K16" s="178">
        <v>81038.969691949998</v>
      </c>
      <c r="L16" s="105">
        <v>47895.936637040002</v>
      </c>
      <c r="M16" s="177">
        <v>50021.145085029995</v>
      </c>
      <c r="N16" s="178">
        <v>51956.829170419995</v>
      </c>
      <c r="O16" s="105">
        <v>0</v>
      </c>
      <c r="P16" s="177">
        <v>0</v>
      </c>
      <c r="Q16" s="178">
        <v>0</v>
      </c>
      <c r="R16" s="105">
        <v>45250.54871653</v>
      </c>
      <c r="S16" s="177">
        <v>44417.326815839995</v>
      </c>
      <c r="T16" s="178">
        <v>44288.780387179999</v>
      </c>
      <c r="U16" s="451">
        <v>220.63439441</v>
      </c>
      <c r="V16" s="452">
        <v>203.30268856000001</v>
      </c>
      <c r="W16" s="453">
        <v>202.35661049000001</v>
      </c>
      <c r="X16" s="85"/>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36</v>
      </c>
      <c r="C17" s="105">
        <v>223119.72070073002</v>
      </c>
      <c r="D17" s="177">
        <v>242117.71218346999</v>
      </c>
      <c r="E17" s="178">
        <v>247637.47443345998</v>
      </c>
      <c r="F17" s="105">
        <v>170893.50770531999</v>
      </c>
      <c r="G17" s="177">
        <v>186891.20313754</v>
      </c>
      <c r="H17" s="178">
        <v>192292.94465058</v>
      </c>
      <c r="I17" s="105">
        <v>52226.212995410002</v>
      </c>
      <c r="J17" s="177">
        <v>55226.509045929997</v>
      </c>
      <c r="K17" s="178">
        <v>55344.529782879996</v>
      </c>
      <c r="L17" s="105">
        <v>0</v>
      </c>
      <c r="M17" s="177">
        <v>0</v>
      </c>
      <c r="N17" s="178">
        <v>0</v>
      </c>
      <c r="O17" s="105">
        <v>0</v>
      </c>
      <c r="P17" s="177">
        <v>0</v>
      </c>
      <c r="Q17" s="178">
        <v>0</v>
      </c>
      <c r="R17" s="105">
        <v>0</v>
      </c>
      <c r="S17" s="177">
        <v>0</v>
      </c>
      <c r="T17" s="178">
        <v>0</v>
      </c>
      <c r="U17" s="451">
        <v>0</v>
      </c>
      <c r="V17" s="452">
        <v>0</v>
      </c>
      <c r="W17" s="453">
        <v>0</v>
      </c>
      <c r="X17" s="85"/>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32</v>
      </c>
      <c r="C18" s="105">
        <v>92792.454604999992</v>
      </c>
      <c r="D18" s="177">
        <v>84558.258358999999</v>
      </c>
      <c r="E18" s="178">
        <v>87043.479397000003</v>
      </c>
      <c r="F18" s="105">
        <v>42259.125808999997</v>
      </c>
      <c r="G18" s="177">
        <v>43282.248058999998</v>
      </c>
      <c r="H18" s="178">
        <v>44938.360587000003</v>
      </c>
      <c r="I18" s="105">
        <v>45129.050456999998</v>
      </c>
      <c r="J18" s="177">
        <v>37522.185825</v>
      </c>
      <c r="K18" s="178">
        <v>38318.306355000001</v>
      </c>
      <c r="L18" s="105">
        <v>0</v>
      </c>
      <c r="M18" s="177">
        <v>0</v>
      </c>
      <c r="N18" s="178">
        <v>0</v>
      </c>
      <c r="O18" s="105">
        <v>1200.6289409999999</v>
      </c>
      <c r="P18" s="177">
        <v>886.80225499999995</v>
      </c>
      <c r="Q18" s="178">
        <v>886.17999799999996</v>
      </c>
      <c r="R18" s="105">
        <v>4036.3718290000002</v>
      </c>
      <c r="S18" s="177">
        <v>2646.0041449999999</v>
      </c>
      <c r="T18" s="178">
        <v>2678.8057239999998</v>
      </c>
      <c r="U18" s="451">
        <v>167.277569</v>
      </c>
      <c r="V18" s="452">
        <v>221.01807500000001</v>
      </c>
      <c r="W18" s="453">
        <v>221.82673299999999</v>
      </c>
      <c r="X18" s="85"/>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66</v>
      </c>
      <c r="C19" s="105">
        <v>69679.272433459992</v>
      </c>
      <c r="D19" s="177">
        <v>82268.249674719991</v>
      </c>
      <c r="E19" s="178">
        <v>84563.42334465</v>
      </c>
      <c r="F19" s="105">
        <v>34926.357417070001</v>
      </c>
      <c r="G19" s="177">
        <v>34055.884274960001</v>
      </c>
      <c r="H19" s="178">
        <v>34952.60853166</v>
      </c>
      <c r="I19" s="105">
        <v>23739.121713509998</v>
      </c>
      <c r="J19" s="177">
        <v>34187.043225169997</v>
      </c>
      <c r="K19" s="178">
        <v>34843.300898239999</v>
      </c>
      <c r="L19" s="105">
        <v>8194.0509844499993</v>
      </c>
      <c r="M19" s="177">
        <v>10983.400874110001</v>
      </c>
      <c r="N19" s="178">
        <v>11784.08972717</v>
      </c>
      <c r="O19" s="105">
        <v>1100.9722663699999</v>
      </c>
      <c r="P19" s="177">
        <v>1476.1736203800001</v>
      </c>
      <c r="Q19" s="178">
        <v>1446.66529152</v>
      </c>
      <c r="R19" s="105">
        <v>1715.2532303199998</v>
      </c>
      <c r="S19" s="177">
        <v>1562.4187192500001</v>
      </c>
      <c r="T19" s="178">
        <v>1533.45475182</v>
      </c>
      <c r="U19" s="451">
        <v>3.5168217400000001</v>
      </c>
      <c r="V19" s="452">
        <v>3.3289608500000001</v>
      </c>
      <c r="W19" s="453">
        <v>3.3041442400000003</v>
      </c>
      <c r="X19" s="85"/>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45</v>
      </c>
      <c r="C20" s="105">
        <v>171375.98818488</v>
      </c>
      <c r="D20" s="177">
        <v>189514.89846281998</v>
      </c>
      <c r="E20" s="178">
        <v>187213.42935698002</v>
      </c>
      <c r="F20" s="105">
        <v>76796.826532559993</v>
      </c>
      <c r="G20" s="177">
        <v>82267.426049300004</v>
      </c>
      <c r="H20" s="178">
        <v>83750.317826820014</v>
      </c>
      <c r="I20" s="105">
        <v>87226.000643699997</v>
      </c>
      <c r="J20" s="177">
        <v>97684.818428850005</v>
      </c>
      <c r="K20" s="178">
        <v>93729.968709990004</v>
      </c>
      <c r="L20" s="105">
        <v>756.46027744000003</v>
      </c>
      <c r="M20" s="177">
        <v>850.26971897999999</v>
      </c>
      <c r="N20" s="178">
        <v>1160.94581655</v>
      </c>
      <c r="O20" s="105">
        <v>2727.2655652800004</v>
      </c>
      <c r="P20" s="177">
        <v>5111.0768844300001</v>
      </c>
      <c r="Q20" s="178">
        <v>4950.7808716899999</v>
      </c>
      <c r="R20" s="105">
        <v>3852.9439297700001</v>
      </c>
      <c r="S20" s="177">
        <v>3535.8392319600002</v>
      </c>
      <c r="T20" s="178">
        <v>3565.8051483099998</v>
      </c>
      <c r="U20" s="451">
        <v>16.491236130000001</v>
      </c>
      <c r="V20" s="452">
        <v>65.468149299999993</v>
      </c>
      <c r="W20" s="453">
        <v>55.610983619999999</v>
      </c>
      <c r="X20" s="85"/>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63</v>
      </c>
      <c r="C21" s="105">
        <v>56680.831624999999</v>
      </c>
      <c r="D21" s="177">
        <v>75668.219404000003</v>
      </c>
      <c r="E21" s="178">
        <v>82874.920131999999</v>
      </c>
      <c r="F21" s="105">
        <v>51099.203496000002</v>
      </c>
      <c r="G21" s="177">
        <v>61888.773088000002</v>
      </c>
      <c r="H21" s="178">
        <v>66268.976766000007</v>
      </c>
      <c r="I21" s="105">
        <v>0</v>
      </c>
      <c r="J21" s="177">
        <v>0</v>
      </c>
      <c r="K21" s="178">
        <v>0</v>
      </c>
      <c r="L21" s="105">
        <v>0</v>
      </c>
      <c r="M21" s="177">
        <v>4986.0051009999997</v>
      </c>
      <c r="N21" s="178">
        <v>4988.5358969999997</v>
      </c>
      <c r="O21" s="105">
        <v>0</v>
      </c>
      <c r="P21" s="177">
        <v>0</v>
      </c>
      <c r="Q21" s="178">
        <v>0</v>
      </c>
      <c r="R21" s="105">
        <v>5581.6281289999997</v>
      </c>
      <c r="S21" s="177">
        <v>8793.4412150000007</v>
      </c>
      <c r="T21" s="178">
        <v>11617.407469</v>
      </c>
      <c r="U21" s="451">
        <v>0</v>
      </c>
      <c r="V21" s="452">
        <v>0</v>
      </c>
      <c r="W21" s="453">
        <v>0</v>
      </c>
      <c r="X21" s="85"/>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41</v>
      </c>
      <c r="C22" s="105">
        <v>113501.138463</v>
      </c>
      <c r="D22" s="177">
        <v>125573.269623</v>
      </c>
      <c r="E22" s="178">
        <v>127887.00110199999</v>
      </c>
      <c r="F22" s="105">
        <v>43378.839505999997</v>
      </c>
      <c r="G22" s="177">
        <v>39465.210460000002</v>
      </c>
      <c r="H22" s="178">
        <v>41612.627379999998</v>
      </c>
      <c r="I22" s="105">
        <v>2427.9387489999999</v>
      </c>
      <c r="J22" s="177">
        <v>1028.627978</v>
      </c>
      <c r="K22" s="178">
        <v>1102.527323</v>
      </c>
      <c r="L22" s="105">
        <v>67694.360207999998</v>
      </c>
      <c r="M22" s="177">
        <v>85079.431184999994</v>
      </c>
      <c r="N22" s="178">
        <v>85171.846399000002</v>
      </c>
      <c r="O22" s="105">
        <v>0</v>
      </c>
      <c r="P22" s="177">
        <v>0</v>
      </c>
      <c r="Q22" s="178">
        <v>0</v>
      </c>
      <c r="R22" s="105">
        <v>0</v>
      </c>
      <c r="S22" s="177">
        <v>0</v>
      </c>
      <c r="T22" s="178">
        <v>0</v>
      </c>
      <c r="U22" s="451">
        <v>0</v>
      </c>
      <c r="V22" s="452">
        <v>0</v>
      </c>
      <c r="W22" s="453">
        <v>0</v>
      </c>
      <c r="X22" s="85"/>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62</v>
      </c>
      <c r="C23" s="105">
        <v>46737.710868000002</v>
      </c>
      <c r="D23" s="177">
        <v>60711.451896000006</v>
      </c>
      <c r="E23" s="178">
        <v>56044.468711000001</v>
      </c>
      <c r="F23" s="105">
        <v>7521.1271969999998</v>
      </c>
      <c r="G23" s="177">
        <v>7403.3816870000001</v>
      </c>
      <c r="H23" s="178">
        <v>10078.127915999999</v>
      </c>
      <c r="I23" s="105">
        <v>10676.990435</v>
      </c>
      <c r="J23" s="177">
        <v>17740.276912000001</v>
      </c>
      <c r="K23" s="178">
        <v>11171.025229000001</v>
      </c>
      <c r="L23" s="105">
        <v>23632.475306</v>
      </c>
      <c r="M23" s="177">
        <v>30691.274993999999</v>
      </c>
      <c r="N23" s="178">
        <v>30046.291184000002</v>
      </c>
      <c r="O23" s="105">
        <v>474.77727499999997</v>
      </c>
      <c r="P23" s="177">
        <v>453.68231800000001</v>
      </c>
      <c r="Q23" s="178">
        <v>449.68741</v>
      </c>
      <c r="R23" s="105">
        <v>4431.6532619999998</v>
      </c>
      <c r="S23" s="177">
        <v>4422.177385</v>
      </c>
      <c r="T23" s="178">
        <v>4298.6782659999999</v>
      </c>
      <c r="U23" s="451">
        <v>0.68739300000000003</v>
      </c>
      <c r="V23" s="452">
        <v>0.65859999999999996</v>
      </c>
      <c r="W23" s="453">
        <v>0.65870600000000001</v>
      </c>
      <c r="X23" s="85"/>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229</v>
      </c>
      <c r="C24" s="105">
        <v>136649.99533306001</v>
      </c>
      <c r="D24" s="177">
        <v>146717.33215336001</v>
      </c>
      <c r="E24" s="178">
        <v>147721.70135816</v>
      </c>
      <c r="F24" s="105">
        <v>128643.37958194</v>
      </c>
      <c r="G24" s="177">
        <v>136267.93774706</v>
      </c>
      <c r="H24" s="178">
        <v>137312.53749764001</v>
      </c>
      <c r="I24" s="105">
        <v>3961.9474218099999</v>
      </c>
      <c r="J24" s="177">
        <v>4867.4219705600008</v>
      </c>
      <c r="K24" s="178">
        <v>4892.68994957</v>
      </c>
      <c r="L24" s="105">
        <v>0</v>
      </c>
      <c r="M24" s="177">
        <v>0</v>
      </c>
      <c r="N24" s="178">
        <v>0</v>
      </c>
      <c r="O24" s="105">
        <v>0</v>
      </c>
      <c r="P24" s="177">
        <v>0</v>
      </c>
      <c r="Q24" s="178">
        <v>0</v>
      </c>
      <c r="R24" s="105">
        <v>3454.0321668500001</v>
      </c>
      <c r="S24" s="177">
        <v>4883.14883964</v>
      </c>
      <c r="T24" s="178">
        <v>4801.5699369599997</v>
      </c>
      <c r="U24" s="451">
        <v>590.63616246000004</v>
      </c>
      <c r="V24" s="452">
        <v>698.82359610000003</v>
      </c>
      <c r="W24" s="453">
        <v>714.90397399000005</v>
      </c>
      <c r="X24" s="85"/>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68</v>
      </c>
      <c r="C25" s="105">
        <v>82325.458312999996</v>
      </c>
      <c r="D25" s="177">
        <v>98229.440713999997</v>
      </c>
      <c r="E25" s="178">
        <v>115076.15007100001</v>
      </c>
      <c r="F25" s="105">
        <v>31186.321672999999</v>
      </c>
      <c r="G25" s="177">
        <v>44714.542114000003</v>
      </c>
      <c r="H25" s="178">
        <v>44793.729051000002</v>
      </c>
      <c r="I25" s="105">
        <v>29575.086423000001</v>
      </c>
      <c r="J25" s="177">
        <v>34006.201733000002</v>
      </c>
      <c r="K25" s="178">
        <v>50619.503457999999</v>
      </c>
      <c r="L25" s="105">
        <v>10273.372128999999</v>
      </c>
      <c r="M25" s="177">
        <v>10629.605014000001</v>
      </c>
      <c r="N25" s="178">
        <v>10544.181272</v>
      </c>
      <c r="O25" s="105">
        <v>0</v>
      </c>
      <c r="P25" s="177">
        <v>0</v>
      </c>
      <c r="Q25" s="178">
        <v>0</v>
      </c>
      <c r="R25" s="105">
        <v>11251.298912</v>
      </c>
      <c r="S25" s="177">
        <v>8835.4206169999998</v>
      </c>
      <c r="T25" s="178">
        <v>9074.525114</v>
      </c>
      <c r="U25" s="451">
        <v>39.379176000000001</v>
      </c>
      <c r="V25" s="452">
        <v>43.671236</v>
      </c>
      <c r="W25" s="453">
        <v>44.211176000000002</v>
      </c>
      <c r="X25" s="85"/>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35</v>
      </c>
      <c r="C26" s="105">
        <v>90882.369787999996</v>
      </c>
      <c r="D26" s="177">
        <v>100213.87682800001</v>
      </c>
      <c r="E26" s="178">
        <v>103623.20771</v>
      </c>
      <c r="F26" s="105">
        <v>27396.531383000001</v>
      </c>
      <c r="G26" s="177">
        <v>31609.253833999999</v>
      </c>
      <c r="H26" s="178">
        <v>36083.450772999997</v>
      </c>
      <c r="I26" s="105">
        <v>42258.423188000001</v>
      </c>
      <c r="J26" s="177">
        <v>47838.553502000002</v>
      </c>
      <c r="K26" s="178">
        <v>47050.483189999999</v>
      </c>
      <c r="L26" s="105">
        <v>428.45228900000001</v>
      </c>
      <c r="M26" s="177">
        <v>209.940934</v>
      </c>
      <c r="N26" s="178">
        <v>85.570986000000005</v>
      </c>
      <c r="O26" s="105">
        <v>1839.074789</v>
      </c>
      <c r="P26" s="177">
        <v>1740.2202569999999</v>
      </c>
      <c r="Q26" s="178">
        <v>1799.7385240000001</v>
      </c>
      <c r="R26" s="105">
        <v>18959.184584999999</v>
      </c>
      <c r="S26" s="177">
        <v>18815.48359</v>
      </c>
      <c r="T26" s="178">
        <v>18603.491141999999</v>
      </c>
      <c r="U26" s="451">
        <v>0.70355400000000001</v>
      </c>
      <c r="V26" s="452">
        <v>0.42471100000000001</v>
      </c>
      <c r="W26" s="453">
        <v>0.47309499999999999</v>
      </c>
      <c r="X26" s="85"/>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47</v>
      </c>
      <c r="C27" s="105">
        <v>888.48019599999998</v>
      </c>
      <c r="D27" s="177">
        <v>0</v>
      </c>
      <c r="E27" s="178">
        <v>0</v>
      </c>
      <c r="F27" s="105">
        <v>0</v>
      </c>
      <c r="G27" s="177">
        <v>0</v>
      </c>
      <c r="H27" s="178">
        <v>0</v>
      </c>
      <c r="I27" s="105">
        <v>0</v>
      </c>
      <c r="J27" s="177">
        <v>0</v>
      </c>
      <c r="K27" s="178">
        <v>0</v>
      </c>
      <c r="L27" s="105">
        <v>0</v>
      </c>
      <c r="M27" s="177">
        <v>0</v>
      </c>
      <c r="N27" s="178">
        <v>0</v>
      </c>
      <c r="O27" s="105">
        <v>0</v>
      </c>
      <c r="P27" s="177">
        <v>0</v>
      </c>
      <c r="Q27" s="178">
        <v>0</v>
      </c>
      <c r="R27" s="105">
        <v>888.48019599999998</v>
      </c>
      <c r="S27" s="177">
        <v>0</v>
      </c>
      <c r="T27" s="178">
        <v>0</v>
      </c>
      <c r="U27" s="451">
        <v>0</v>
      </c>
      <c r="V27" s="452">
        <v>0</v>
      </c>
      <c r="W27" s="453">
        <v>0</v>
      </c>
      <c r="X27" s="85"/>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37</v>
      </c>
      <c r="C28" s="105">
        <v>33093.763266999995</v>
      </c>
      <c r="D28" s="177">
        <v>33850.293636000002</v>
      </c>
      <c r="E28" s="178">
        <v>34646.758133999996</v>
      </c>
      <c r="F28" s="105">
        <v>18011.604074999999</v>
      </c>
      <c r="G28" s="177">
        <v>19560.527758</v>
      </c>
      <c r="H28" s="178">
        <v>20484.464631999999</v>
      </c>
      <c r="I28" s="105">
        <v>12691.769118</v>
      </c>
      <c r="J28" s="177">
        <v>12304.282773000001</v>
      </c>
      <c r="K28" s="178">
        <v>12169.536845000001</v>
      </c>
      <c r="L28" s="105">
        <v>2091.9530329999998</v>
      </c>
      <c r="M28" s="177">
        <v>1858.429044</v>
      </c>
      <c r="N28" s="178">
        <v>1858.2074660000001</v>
      </c>
      <c r="O28" s="105">
        <v>113.80075600000001</v>
      </c>
      <c r="P28" s="177">
        <v>0</v>
      </c>
      <c r="Q28" s="178">
        <v>0</v>
      </c>
      <c r="R28" s="105">
        <v>158.348749</v>
      </c>
      <c r="S28" s="177">
        <v>85.445002000000002</v>
      </c>
      <c r="T28" s="178">
        <v>93.390212000000005</v>
      </c>
      <c r="U28" s="451">
        <v>26.287535999999999</v>
      </c>
      <c r="V28" s="452">
        <v>41.609059000000002</v>
      </c>
      <c r="W28" s="453">
        <v>41.158979000000002</v>
      </c>
      <c r="X28" s="85"/>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70</v>
      </c>
      <c r="C29" s="105">
        <v>119459.74604</v>
      </c>
      <c r="D29" s="177">
        <v>121383.01152500001</v>
      </c>
      <c r="E29" s="178">
        <v>123074.17771600001</v>
      </c>
      <c r="F29" s="105">
        <v>32519.803446999998</v>
      </c>
      <c r="G29" s="177">
        <v>40732.843372000003</v>
      </c>
      <c r="H29" s="178">
        <v>41608.909624</v>
      </c>
      <c r="I29" s="105">
        <v>27700.753680000002</v>
      </c>
      <c r="J29" s="177">
        <v>23573.762234999998</v>
      </c>
      <c r="K29" s="178">
        <v>24101.235379000002</v>
      </c>
      <c r="L29" s="105">
        <v>3748.259779</v>
      </c>
      <c r="M29" s="177">
        <v>2738.9050649999999</v>
      </c>
      <c r="N29" s="178">
        <v>3287.0237739999998</v>
      </c>
      <c r="O29" s="105">
        <v>0</v>
      </c>
      <c r="P29" s="177">
        <v>0</v>
      </c>
      <c r="Q29" s="178">
        <v>0</v>
      </c>
      <c r="R29" s="105">
        <v>55488.077281999998</v>
      </c>
      <c r="S29" s="177">
        <v>54334.960611000002</v>
      </c>
      <c r="T29" s="178">
        <v>54074.462850000004</v>
      </c>
      <c r="U29" s="451">
        <v>2.8518520000000001</v>
      </c>
      <c r="V29" s="452">
        <v>2.5402420000000001</v>
      </c>
      <c r="W29" s="453">
        <v>2.5460889999999998</v>
      </c>
      <c r="X29" s="85"/>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74</v>
      </c>
      <c r="C30" s="105">
        <v>60164.759358000003</v>
      </c>
      <c r="D30" s="177">
        <v>64188.549272999997</v>
      </c>
      <c r="E30" s="178">
        <v>62064.545450999998</v>
      </c>
      <c r="F30" s="105">
        <v>35993.476486</v>
      </c>
      <c r="G30" s="177">
        <v>42026.455725</v>
      </c>
      <c r="H30" s="178">
        <v>38258.542951000003</v>
      </c>
      <c r="I30" s="105">
        <v>18498.724022999999</v>
      </c>
      <c r="J30" s="177">
        <v>18110.844422999999</v>
      </c>
      <c r="K30" s="178">
        <v>20092.787979000001</v>
      </c>
      <c r="L30" s="105">
        <v>160.829668</v>
      </c>
      <c r="M30" s="177">
        <v>321.75572599999998</v>
      </c>
      <c r="N30" s="178">
        <v>321.75030199999998</v>
      </c>
      <c r="O30" s="105">
        <v>0</v>
      </c>
      <c r="P30" s="177">
        <v>0</v>
      </c>
      <c r="Q30" s="178">
        <v>0</v>
      </c>
      <c r="R30" s="105">
        <v>5501.6400460000004</v>
      </c>
      <c r="S30" s="177">
        <v>3715.1235069999998</v>
      </c>
      <c r="T30" s="178">
        <v>3376.789127</v>
      </c>
      <c r="U30" s="451">
        <v>10.089135000000001</v>
      </c>
      <c r="V30" s="452">
        <v>14.369892</v>
      </c>
      <c r="W30" s="453">
        <v>14.675091999999999</v>
      </c>
      <c r="X30" s="85"/>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31</v>
      </c>
      <c r="C31" s="105">
        <v>36900.619612999995</v>
      </c>
      <c r="D31" s="177">
        <v>42128.207198000004</v>
      </c>
      <c r="E31" s="178">
        <v>48138.239093000004</v>
      </c>
      <c r="F31" s="105">
        <v>14737.228327000001</v>
      </c>
      <c r="G31" s="177">
        <v>13098.513977000001</v>
      </c>
      <c r="H31" s="178">
        <v>17862.806151000001</v>
      </c>
      <c r="I31" s="105">
        <v>7297.7655629999999</v>
      </c>
      <c r="J31" s="177">
        <v>9421.3284170000006</v>
      </c>
      <c r="K31" s="178">
        <v>9904.8272159999997</v>
      </c>
      <c r="L31" s="105">
        <v>2943.7820379999998</v>
      </c>
      <c r="M31" s="177">
        <v>7608.4167109999999</v>
      </c>
      <c r="N31" s="178">
        <v>8380.1250540000001</v>
      </c>
      <c r="O31" s="105">
        <v>11780.952719000001</v>
      </c>
      <c r="P31" s="177">
        <v>11783.147107000001</v>
      </c>
      <c r="Q31" s="178">
        <v>11765.513369</v>
      </c>
      <c r="R31" s="105">
        <v>103.725962</v>
      </c>
      <c r="S31" s="177">
        <v>184.68116000000001</v>
      </c>
      <c r="T31" s="178">
        <v>194.341992</v>
      </c>
      <c r="U31" s="451">
        <v>37.165004000000003</v>
      </c>
      <c r="V31" s="452">
        <v>32.119826000000003</v>
      </c>
      <c r="W31" s="453">
        <v>30.625311</v>
      </c>
      <c r="X31" s="85"/>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46</v>
      </c>
      <c r="C32" s="105">
        <v>37505.362836</v>
      </c>
      <c r="D32" s="177">
        <v>47707.007401999996</v>
      </c>
      <c r="E32" s="178">
        <v>46987.617406000005</v>
      </c>
      <c r="F32" s="105">
        <v>12204.119229</v>
      </c>
      <c r="G32" s="177">
        <v>17933.029127999998</v>
      </c>
      <c r="H32" s="178">
        <v>19048.990976000001</v>
      </c>
      <c r="I32" s="105">
        <v>24836.251155000002</v>
      </c>
      <c r="J32" s="177">
        <v>29568.250909999999</v>
      </c>
      <c r="K32" s="178">
        <v>27775.905726000001</v>
      </c>
      <c r="L32" s="105">
        <v>245.41720000000001</v>
      </c>
      <c r="M32" s="177">
        <v>0</v>
      </c>
      <c r="N32" s="178">
        <v>0</v>
      </c>
      <c r="O32" s="105">
        <v>0</v>
      </c>
      <c r="P32" s="177">
        <v>0</v>
      </c>
      <c r="Q32" s="178">
        <v>0</v>
      </c>
      <c r="R32" s="105">
        <v>219.33007000000001</v>
      </c>
      <c r="S32" s="177">
        <v>205.42380199999999</v>
      </c>
      <c r="T32" s="178">
        <v>162.41736800000001</v>
      </c>
      <c r="U32" s="451">
        <v>0.24518200000000001</v>
      </c>
      <c r="V32" s="452">
        <v>0.303562</v>
      </c>
      <c r="W32" s="453">
        <v>0.30333599999999999</v>
      </c>
      <c r="X32" s="85"/>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02" s="141" customFormat="1" ht="20.100000000000001" customHeight="1">
      <c r="A33" s="93"/>
      <c r="B33" s="104" t="s">
        <v>51</v>
      </c>
      <c r="C33" s="105">
        <v>52643.466597000006</v>
      </c>
      <c r="D33" s="177">
        <v>28369.049625</v>
      </c>
      <c r="E33" s="178">
        <v>11931.171426000001</v>
      </c>
      <c r="F33" s="105">
        <v>13822.363031000001</v>
      </c>
      <c r="G33" s="177">
        <v>5163.5887640000001</v>
      </c>
      <c r="H33" s="178">
        <v>3194.6618629999998</v>
      </c>
      <c r="I33" s="105">
        <v>38712.054751000003</v>
      </c>
      <c r="J33" s="177">
        <v>23011.373431</v>
      </c>
      <c r="K33" s="178">
        <v>6546.6458700000003</v>
      </c>
      <c r="L33" s="105">
        <v>0</v>
      </c>
      <c r="M33" s="177">
        <v>0</v>
      </c>
      <c r="N33" s="178">
        <v>0</v>
      </c>
      <c r="O33" s="105">
        <v>0</v>
      </c>
      <c r="P33" s="177">
        <v>0</v>
      </c>
      <c r="Q33" s="178">
        <v>0</v>
      </c>
      <c r="R33" s="105">
        <v>30.153379999999999</v>
      </c>
      <c r="S33" s="177">
        <v>91.792500000000004</v>
      </c>
      <c r="T33" s="178">
        <v>2089.4600989999999</v>
      </c>
      <c r="U33" s="451">
        <v>78.895435000000006</v>
      </c>
      <c r="V33" s="452">
        <v>102.29492999999999</v>
      </c>
      <c r="W33" s="453">
        <v>100.403594</v>
      </c>
      <c r="X33" s="85"/>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02" s="141" customFormat="1" ht="20.100000000000001" customHeight="1">
      <c r="A34" s="93"/>
      <c r="B34" s="104" t="s">
        <v>52</v>
      </c>
      <c r="C34" s="105">
        <v>34501.726582000003</v>
      </c>
      <c r="D34" s="177">
        <v>41025.303769999999</v>
      </c>
      <c r="E34" s="178">
        <v>41956.622742</v>
      </c>
      <c r="F34" s="105">
        <v>2302.4928140000002</v>
      </c>
      <c r="G34" s="177">
        <v>3674.4761090000002</v>
      </c>
      <c r="H34" s="178">
        <v>3411.3907829999998</v>
      </c>
      <c r="I34" s="105">
        <v>1990.964209</v>
      </c>
      <c r="J34" s="177">
        <v>2308.736488</v>
      </c>
      <c r="K34" s="178">
        <v>2359.1902</v>
      </c>
      <c r="L34" s="105">
        <v>0</v>
      </c>
      <c r="M34" s="177">
        <v>0</v>
      </c>
      <c r="N34" s="178">
        <v>0</v>
      </c>
      <c r="O34" s="105">
        <v>13387.930447000001</v>
      </c>
      <c r="P34" s="177">
        <v>13325.879599</v>
      </c>
      <c r="Q34" s="178">
        <v>13320.92146</v>
      </c>
      <c r="R34" s="105">
        <v>16666.222722999999</v>
      </c>
      <c r="S34" s="177">
        <v>21587.417126</v>
      </c>
      <c r="T34" s="178">
        <v>22734.821491999999</v>
      </c>
      <c r="U34" s="451">
        <v>154.116389</v>
      </c>
      <c r="V34" s="452">
        <v>128.79444799999999</v>
      </c>
      <c r="W34" s="453">
        <v>130.29880700000001</v>
      </c>
      <c r="X34" s="85"/>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02" s="141" customFormat="1" ht="20.100000000000001" customHeight="1">
      <c r="A35" s="93"/>
      <c r="B35" s="104" t="s">
        <v>49</v>
      </c>
      <c r="C35" s="105">
        <v>22.197168999999999</v>
      </c>
      <c r="D35" s="177">
        <v>21.262708</v>
      </c>
      <c r="E35" s="178">
        <v>21.030542000000001</v>
      </c>
      <c r="F35" s="105">
        <v>22.197168999999999</v>
      </c>
      <c r="G35" s="177">
        <v>21.262708</v>
      </c>
      <c r="H35" s="178">
        <v>21.030542000000001</v>
      </c>
      <c r="I35" s="105">
        <v>0</v>
      </c>
      <c r="J35" s="177">
        <v>0</v>
      </c>
      <c r="K35" s="178">
        <v>0</v>
      </c>
      <c r="L35" s="105">
        <v>0</v>
      </c>
      <c r="M35" s="177">
        <v>0</v>
      </c>
      <c r="N35" s="178">
        <v>0</v>
      </c>
      <c r="O35" s="105">
        <v>0</v>
      </c>
      <c r="P35" s="177">
        <v>0</v>
      </c>
      <c r="Q35" s="178">
        <v>0</v>
      </c>
      <c r="R35" s="105">
        <v>0</v>
      </c>
      <c r="S35" s="177">
        <v>0</v>
      </c>
      <c r="T35" s="178">
        <v>0</v>
      </c>
      <c r="U35" s="451">
        <v>0</v>
      </c>
      <c r="V35" s="452">
        <v>0</v>
      </c>
      <c r="W35" s="453">
        <v>0</v>
      </c>
      <c r="X35" s="85"/>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02" s="141" customFormat="1" ht="20.100000000000001" customHeight="1">
      <c r="A36" s="93"/>
      <c r="B36" s="104" t="s">
        <v>40</v>
      </c>
      <c r="C36" s="105">
        <v>39355.024865109997</v>
      </c>
      <c r="D36" s="177">
        <v>46300.56786173</v>
      </c>
      <c r="E36" s="178">
        <v>46782.148895139995</v>
      </c>
      <c r="F36" s="105">
        <v>4989.8018400399997</v>
      </c>
      <c r="G36" s="177">
        <v>6394.7345961400006</v>
      </c>
      <c r="H36" s="178">
        <v>5573.5672124700004</v>
      </c>
      <c r="I36" s="105">
        <v>28289.07293862</v>
      </c>
      <c r="J36" s="177">
        <v>32948.376337099995</v>
      </c>
      <c r="K36" s="178">
        <v>33271.877427660002</v>
      </c>
      <c r="L36" s="105">
        <v>0</v>
      </c>
      <c r="M36" s="177">
        <v>0</v>
      </c>
      <c r="N36" s="178">
        <v>0</v>
      </c>
      <c r="O36" s="105">
        <v>0</v>
      </c>
      <c r="P36" s="177">
        <v>0</v>
      </c>
      <c r="Q36" s="178">
        <v>0</v>
      </c>
      <c r="R36" s="105">
        <v>6076.1500864499994</v>
      </c>
      <c r="S36" s="177">
        <v>6957.4569284899999</v>
      </c>
      <c r="T36" s="178">
        <v>7936.7042550100005</v>
      </c>
      <c r="U36" s="451">
        <v>0</v>
      </c>
      <c r="V36" s="452">
        <v>0</v>
      </c>
      <c r="W36" s="453">
        <v>0</v>
      </c>
      <c r="X36" s="85"/>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02" s="141" customFormat="1" ht="20.100000000000001" customHeight="1">
      <c r="A37" s="93"/>
      <c r="B37" s="104" t="s">
        <v>67</v>
      </c>
      <c r="C37" s="105">
        <v>28658.787412999998</v>
      </c>
      <c r="D37" s="177">
        <v>28621.285908000002</v>
      </c>
      <c r="E37" s="178">
        <v>28967.286203</v>
      </c>
      <c r="F37" s="105">
        <v>15412.585427</v>
      </c>
      <c r="G37" s="177">
        <v>16324.09798</v>
      </c>
      <c r="H37" s="178">
        <v>16387.149812</v>
      </c>
      <c r="I37" s="105">
        <v>13246.201986</v>
      </c>
      <c r="J37" s="177">
        <v>12297.187927999999</v>
      </c>
      <c r="K37" s="178">
        <v>12580.136391</v>
      </c>
      <c r="L37" s="105">
        <v>0</v>
      </c>
      <c r="M37" s="177">
        <v>0</v>
      </c>
      <c r="N37" s="178">
        <v>0</v>
      </c>
      <c r="O37" s="105">
        <v>0</v>
      </c>
      <c r="P37" s="177">
        <v>0</v>
      </c>
      <c r="Q37" s="178">
        <v>0</v>
      </c>
      <c r="R37" s="105">
        <v>0</v>
      </c>
      <c r="S37" s="177">
        <v>0</v>
      </c>
      <c r="T37" s="178">
        <v>0</v>
      </c>
      <c r="U37" s="451">
        <v>0</v>
      </c>
      <c r="V37" s="452">
        <v>0</v>
      </c>
      <c r="W37" s="453">
        <v>0</v>
      </c>
      <c r="X37" s="85"/>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02" s="141" customFormat="1" ht="20.100000000000001" customHeight="1">
      <c r="A38" s="93"/>
      <c r="B38" s="104" t="s">
        <v>53</v>
      </c>
      <c r="C38" s="105">
        <v>17297.573482</v>
      </c>
      <c r="D38" s="177">
        <v>20881.434848000001</v>
      </c>
      <c r="E38" s="178">
        <v>21062.608577999999</v>
      </c>
      <c r="F38" s="105">
        <v>318.14509099999998</v>
      </c>
      <c r="G38" s="177">
        <v>555.46255499999995</v>
      </c>
      <c r="H38" s="178">
        <v>545.44950600000004</v>
      </c>
      <c r="I38" s="105">
        <v>12076.184861</v>
      </c>
      <c r="J38" s="177">
        <v>13635.303115000001</v>
      </c>
      <c r="K38" s="178">
        <v>13953.068771</v>
      </c>
      <c r="L38" s="105">
        <v>2030.8174630000001</v>
      </c>
      <c r="M38" s="177">
        <v>3182.9682480000001</v>
      </c>
      <c r="N38" s="178">
        <v>3048.0963379999998</v>
      </c>
      <c r="O38" s="105">
        <v>2872.0091950000001</v>
      </c>
      <c r="P38" s="177">
        <v>3107.2229790000001</v>
      </c>
      <c r="Q38" s="178">
        <v>3112.4498960000001</v>
      </c>
      <c r="R38" s="105">
        <v>0</v>
      </c>
      <c r="S38" s="177">
        <v>400.06947200000002</v>
      </c>
      <c r="T38" s="178">
        <v>403.13788099999999</v>
      </c>
      <c r="U38" s="451">
        <v>0.41687200000000002</v>
      </c>
      <c r="V38" s="452">
        <v>0.40847899999999998</v>
      </c>
      <c r="W38" s="453">
        <v>0.40618599999999999</v>
      </c>
      <c r="X38" s="85"/>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02" s="141" customFormat="1" ht="20.100000000000001" customHeight="1">
      <c r="A39" s="93"/>
      <c r="B39" s="104" t="s">
        <v>61</v>
      </c>
      <c r="C39" s="105">
        <v>40658.402935000006</v>
      </c>
      <c r="D39" s="177">
        <v>23960.391586999998</v>
      </c>
      <c r="E39" s="178">
        <v>18720.003992000002</v>
      </c>
      <c r="F39" s="105">
        <v>23372.323439</v>
      </c>
      <c r="G39" s="177">
        <v>13503.463268</v>
      </c>
      <c r="H39" s="178">
        <v>9438.3888640000005</v>
      </c>
      <c r="I39" s="105">
        <v>16284.760383000001</v>
      </c>
      <c r="J39" s="177">
        <v>10367.405454</v>
      </c>
      <c r="K39" s="178">
        <v>9205.6871080000001</v>
      </c>
      <c r="L39" s="105">
        <v>100.86624999999999</v>
      </c>
      <c r="M39" s="177">
        <v>0</v>
      </c>
      <c r="N39" s="178">
        <v>0</v>
      </c>
      <c r="O39" s="105">
        <v>0</v>
      </c>
      <c r="P39" s="177">
        <v>0</v>
      </c>
      <c r="Q39" s="178">
        <v>0</v>
      </c>
      <c r="R39" s="105">
        <v>840.50022100000001</v>
      </c>
      <c r="S39" s="177">
        <v>15.792745999999999</v>
      </c>
      <c r="T39" s="178">
        <v>0</v>
      </c>
      <c r="U39" s="451">
        <v>59.952641999999997</v>
      </c>
      <c r="V39" s="452">
        <v>73.730119000000002</v>
      </c>
      <c r="W39" s="453">
        <v>75.928020000000004</v>
      </c>
      <c r="X39" s="85"/>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02" s="141" customFormat="1" ht="20.100000000000001" customHeight="1">
      <c r="A40" s="93"/>
      <c r="B40" s="104" t="s">
        <v>33</v>
      </c>
      <c r="C40" s="105">
        <v>8078.86726</v>
      </c>
      <c r="D40" s="177">
        <v>18810.475677959999</v>
      </c>
      <c r="E40" s="178">
        <v>24515.15924248</v>
      </c>
      <c r="F40" s="105">
        <v>1939.87537021</v>
      </c>
      <c r="G40" s="177">
        <v>6673.1167659799994</v>
      </c>
      <c r="H40" s="178">
        <v>11717.84082175</v>
      </c>
      <c r="I40" s="105">
        <v>6022.05742551</v>
      </c>
      <c r="J40" s="177">
        <v>12129.778216389999</v>
      </c>
      <c r="K40" s="178">
        <v>12789.733106549998</v>
      </c>
      <c r="L40" s="105">
        <v>0</v>
      </c>
      <c r="M40" s="177">
        <v>0</v>
      </c>
      <c r="N40" s="178">
        <v>0</v>
      </c>
      <c r="O40" s="105">
        <v>0</v>
      </c>
      <c r="P40" s="177">
        <v>0</v>
      </c>
      <c r="Q40" s="178">
        <v>0</v>
      </c>
      <c r="R40" s="105">
        <v>116.74188718000001</v>
      </c>
      <c r="S40" s="177">
        <v>0</v>
      </c>
      <c r="T40" s="178">
        <v>0</v>
      </c>
      <c r="U40" s="451">
        <v>0.1925771</v>
      </c>
      <c r="V40" s="452">
        <v>7.5806955899999995</v>
      </c>
      <c r="W40" s="453">
        <v>7.5853141800000001</v>
      </c>
      <c r="X40" s="85"/>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02" s="141" customFormat="1" ht="20.100000000000001" customHeight="1">
      <c r="A41" s="93"/>
      <c r="B41" s="104" t="s">
        <v>43</v>
      </c>
      <c r="C41" s="105">
        <v>9861.2780289999992</v>
      </c>
      <c r="D41" s="177">
        <v>16301.565533000001</v>
      </c>
      <c r="E41" s="178">
        <v>16499.627350999999</v>
      </c>
      <c r="F41" s="105">
        <v>2736.978122</v>
      </c>
      <c r="G41" s="177">
        <v>8033.5281809999997</v>
      </c>
      <c r="H41" s="178">
        <v>7845.6050489999998</v>
      </c>
      <c r="I41" s="105">
        <v>7070.6995429999997</v>
      </c>
      <c r="J41" s="177">
        <v>8242.7390090000008</v>
      </c>
      <c r="K41" s="178">
        <v>8627.8595879999993</v>
      </c>
      <c r="L41" s="105">
        <v>0</v>
      </c>
      <c r="M41" s="177">
        <v>0</v>
      </c>
      <c r="N41" s="178">
        <v>0</v>
      </c>
      <c r="O41" s="105">
        <v>0</v>
      </c>
      <c r="P41" s="177">
        <v>0</v>
      </c>
      <c r="Q41" s="178">
        <v>0</v>
      </c>
      <c r="R41" s="105">
        <v>53.600363999999999</v>
      </c>
      <c r="S41" s="177">
        <v>25.298342999999999</v>
      </c>
      <c r="T41" s="178">
        <v>26.162714000000001</v>
      </c>
      <c r="U41" s="451">
        <v>0</v>
      </c>
      <c r="V41" s="452">
        <v>0</v>
      </c>
      <c r="W41" s="453">
        <v>0</v>
      </c>
      <c r="X41" s="85"/>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02" s="141" customFormat="1" ht="20.100000000000001" customHeight="1">
      <c r="A42" s="93"/>
      <c r="B42" s="104" t="s">
        <v>50</v>
      </c>
      <c r="C42" s="105">
        <v>0</v>
      </c>
      <c r="D42" s="177">
        <v>0</v>
      </c>
      <c r="E42" s="178">
        <v>0</v>
      </c>
      <c r="F42" s="105">
        <v>0</v>
      </c>
      <c r="G42" s="177">
        <v>0</v>
      </c>
      <c r="H42" s="178">
        <v>0</v>
      </c>
      <c r="I42" s="105">
        <v>0</v>
      </c>
      <c r="J42" s="177">
        <v>0</v>
      </c>
      <c r="K42" s="178">
        <v>0</v>
      </c>
      <c r="L42" s="105">
        <v>0</v>
      </c>
      <c r="M42" s="177">
        <v>0</v>
      </c>
      <c r="N42" s="178">
        <v>0</v>
      </c>
      <c r="O42" s="105">
        <v>0</v>
      </c>
      <c r="P42" s="177">
        <v>0</v>
      </c>
      <c r="Q42" s="178">
        <v>0</v>
      </c>
      <c r="R42" s="105">
        <v>0</v>
      </c>
      <c r="S42" s="177">
        <v>0</v>
      </c>
      <c r="T42" s="178">
        <v>0</v>
      </c>
      <c r="U42" s="451">
        <v>0</v>
      </c>
      <c r="V42" s="452">
        <v>0</v>
      </c>
      <c r="W42" s="453">
        <v>0</v>
      </c>
      <c r="X42" s="85"/>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02" s="141" customFormat="1" ht="20.100000000000001" customHeight="1">
      <c r="A43" s="93"/>
      <c r="B43" s="104" t="s">
        <v>60</v>
      </c>
      <c r="C43" s="105">
        <v>11972.25282152</v>
      </c>
      <c r="D43" s="177">
        <v>13491.63105201</v>
      </c>
      <c r="E43" s="178">
        <v>13505.659587940001</v>
      </c>
      <c r="F43" s="105">
        <v>629.48493076</v>
      </c>
      <c r="G43" s="177">
        <v>584.16868428999999</v>
      </c>
      <c r="H43" s="178">
        <v>551.52883671000006</v>
      </c>
      <c r="I43" s="105">
        <v>9782.5880252700008</v>
      </c>
      <c r="J43" s="177">
        <v>11569.435101879999</v>
      </c>
      <c r="K43" s="178">
        <v>11582.516343959998</v>
      </c>
      <c r="L43" s="105">
        <v>0</v>
      </c>
      <c r="M43" s="177">
        <v>0</v>
      </c>
      <c r="N43" s="178">
        <v>0</v>
      </c>
      <c r="O43" s="105">
        <v>0</v>
      </c>
      <c r="P43" s="177">
        <v>0</v>
      </c>
      <c r="Q43" s="178">
        <v>0</v>
      </c>
      <c r="R43" s="105">
        <v>1559.7889891099999</v>
      </c>
      <c r="S43" s="177">
        <v>1337.6095845</v>
      </c>
      <c r="T43" s="178">
        <v>1371.1744668399999</v>
      </c>
      <c r="U43" s="451">
        <v>0.39087638000000002</v>
      </c>
      <c r="V43" s="452">
        <v>0.41768134000000001</v>
      </c>
      <c r="W43" s="453">
        <v>0.43994042999999999</v>
      </c>
      <c r="X43" s="85"/>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02" s="141" customFormat="1" ht="20.100000000000001" customHeight="1">
      <c r="A44" s="93"/>
      <c r="B44" s="104" t="s">
        <v>65</v>
      </c>
      <c r="C44" s="105">
        <v>6423.68469086</v>
      </c>
      <c r="D44" s="177">
        <v>10302.831165539999</v>
      </c>
      <c r="E44" s="178">
        <v>8994.9570967100008</v>
      </c>
      <c r="F44" s="105">
        <v>1404.10935277</v>
      </c>
      <c r="G44" s="177">
        <v>1979.00527999</v>
      </c>
      <c r="H44" s="178">
        <v>1635.9169371500002</v>
      </c>
      <c r="I44" s="105">
        <v>3959.27070852</v>
      </c>
      <c r="J44" s="177">
        <v>6142.4010136400002</v>
      </c>
      <c r="K44" s="178">
        <v>5870.4146335100004</v>
      </c>
      <c r="L44" s="105">
        <v>353.08996291000005</v>
      </c>
      <c r="M44" s="177">
        <v>1482.8453640299999</v>
      </c>
      <c r="N44" s="178">
        <v>794.14551169000003</v>
      </c>
      <c r="O44" s="105">
        <v>0</v>
      </c>
      <c r="P44" s="177">
        <v>0</v>
      </c>
      <c r="Q44" s="178">
        <v>0</v>
      </c>
      <c r="R44" s="105">
        <v>707.21466665999992</v>
      </c>
      <c r="S44" s="177">
        <v>698.57950788000005</v>
      </c>
      <c r="T44" s="178">
        <v>694.48001436000004</v>
      </c>
      <c r="U44" s="451">
        <v>0</v>
      </c>
      <c r="V44" s="452">
        <v>0</v>
      </c>
      <c r="W44" s="453">
        <v>0</v>
      </c>
      <c r="X44" s="85"/>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02" s="141" customFormat="1" ht="20.100000000000001" customHeight="1">
      <c r="A45" s="93"/>
      <c r="B45" s="104" t="s">
        <v>58</v>
      </c>
      <c r="C45" s="105">
        <v>5822.837442</v>
      </c>
      <c r="D45" s="177">
        <v>8739.517471000001</v>
      </c>
      <c r="E45" s="178">
        <v>9061.2918100000006</v>
      </c>
      <c r="F45" s="105">
        <v>2848.6974449999998</v>
      </c>
      <c r="G45" s="177">
        <v>5749.4241350000002</v>
      </c>
      <c r="H45" s="178">
        <v>5850.538845</v>
      </c>
      <c r="I45" s="105">
        <v>1232.038976</v>
      </c>
      <c r="J45" s="177">
        <v>1533.769749</v>
      </c>
      <c r="K45" s="178">
        <v>1768.633654</v>
      </c>
      <c r="L45" s="105">
        <v>0</v>
      </c>
      <c r="M45" s="177">
        <v>0</v>
      </c>
      <c r="N45" s="178">
        <v>0</v>
      </c>
      <c r="O45" s="105">
        <v>0</v>
      </c>
      <c r="P45" s="177">
        <v>0</v>
      </c>
      <c r="Q45" s="178">
        <v>0</v>
      </c>
      <c r="R45" s="105">
        <v>1742.1010209999999</v>
      </c>
      <c r="S45" s="177">
        <v>1456.3235870000001</v>
      </c>
      <c r="T45" s="178">
        <v>1442.1193109999999</v>
      </c>
      <c r="U45" s="451">
        <v>0</v>
      </c>
      <c r="V45" s="452">
        <v>0</v>
      </c>
      <c r="W45" s="453">
        <v>0</v>
      </c>
      <c r="X45" s="85"/>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02" s="141" customFormat="1" ht="20.100000000000001" customHeight="1">
      <c r="A46" s="93"/>
      <c r="B46" s="104" t="s">
        <v>228</v>
      </c>
      <c r="C46" s="105">
        <v>4518.4211168100001</v>
      </c>
      <c r="D46" s="177">
        <v>8265.3831972600001</v>
      </c>
      <c r="E46" s="178">
        <v>8365.95635004</v>
      </c>
      <c r="F46" s="105">
        <v>382.75096566000002</v>
      </c>
      <c r="G46" s="177">
        <v>1623.55048807</v>
      </c>
      <c r="H46" s="178">
        <v>1690.2936350499999</v>
      </c>
      <c r="I46" s="105">
        <v>2076.9225988600001</v>
      </c>
      <c r="J46" s="177">
        <v>4360.3484788799997</v>
      </c>
      <c r="K46" s="178">
        <v>4564.7111103300003</v>
      </c>
      <c r="L46" s="105">
        <v>19.421399860000001</v>
      </c>
      <c r="M46" s="177">
        <v>20.36749936</v>
      </c>
      <c r="N46" s="178">
        <v>20.548332690000002</v>
      </c>
      <c r="O46" s="105">
        <v>0</v>
      </c>
      <c r="P46" s="177">
        <v>0</v>
      </c>
      <c r="Q46" s="178">
        <v>0</v>
      </c>
      <c r="R46" s="105">
        <v>2039.3261524300001</v>
      </c>
      <c r="S46" s="177">
        <v>2261.1167309499997</v>
      </c>
      <c r="T46" s="178">
        <v>2090.4032719699999</v>
      </c>
      <c r="U46" s="451">
        <v>0</v>
      </c>
      <c r="V46" s="452">
        <v>0</v>
      </c>
      <c r="W46" s="453">
        <v>0</v>
      </c>
      <c r="X46" s="85"/>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02" s="141" customFormat="1" ht="20.100000000000001" customHeight="1">
      <c r="A47" s="93"/>
      <c r="B47" s="104" t="s">
        <v>236</v>
      </c>
      <c r="C47" s="105">
        <v>0</v>
      </c>
      <c r="D47" s="177">
        <v>2882.696539</v>
      </c>
      <c r="E47" s="178">
        <v>5324.4118150000004</v>
      </c>
      <c r="F47" s="105">
        <v>0</v>
      </c>
      <c r="G47" s="177">
        <v>2882.696539</v>
      </c>
      <c r="H47" s="178">
        <v>5324.4118150000004</v>
      </c>
      <c r="I47" s="105">
        <v>0</v>
      </c>
      <c r="J47" s="177">
        <v>0</v>
      </c>
      <c r="K47" s="178">
        <v>0</v>
      </c>
      <c r="L47" s="105">
        <v>0</v>
      </c>
      <c r="M47" s="177">
        <v>0</v>
      </c>
      <c r="N47" s="178">
        <v>0</v>
      </c>
      <c r="O47" s="105">
        <v>0</v>
      </c>
      <c r="P47" s="177">
        <v>0</v>
      </c>
      <c r="Q47" s="178">
        <v>0</v>
      </c>
      <c r="R47" s="105">
        <v>0</v>
      </c>
      <c r="S47" s="177">
        <v>0</v>
      </c>
      <c r="T47" s="178">
        <v>0</v>
      </c>
      <c r="U47" s="451">
        <v>0</v>
      </c>
      <c r="V47" s="452">
        <v>0</v>
      </c>
      <c r="W47" s="453">
        <v>0</v>
      </c>
      <c r="X47" s="85"/>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row>
    <row r="48" spans="1:102" s="141" customFormat="1" ht="20.100000000000001" customHeight="1">
      <c r="A48" s="93"/>
      <c r="B48" s="104" t="s">
        <v>75</v>
      </c>
      <c r="C48" s="105">
        <v>2110.9886339999998</v>
      </c>
      <c r="D48" s="177">
        <v>3713.5969810000001</v>
      </c>
      <c r="E48" s="178">
        <v>3714.9013709999999</v>
      </c>
      <c r="F48" s="105">
        <v>1.3765050000000001</v>
      </c>
      <c r="G48" s="177">
        <v>1.08084</v>
      </c>
      <c r="H48" s="178">
        <v>1.08084</v>
      </c>
      <c r="I48" s="105">
        <v>0</v>
      </c>
      <c r="J48" s="177">
        <v>0</v>
      </c>
      <c r="K48" s="178">
        <v>0</v>
      </c>
      <c r="L48" s="105">
        <v>0</v>
      </c>
      <c r="M48" s="177">
        <v>0</v>
      </c>
      <c r="N48" s="178">
        <v>0</v>
      </c>
      <c r="O48" s="105">
        <v>0</v>
      </c>
      <c r="P48" s="177">
        <v>0</v>
      </c>
      <c r="Q48" s="178">
        <v>0</v>
      </c>
      <c r="R48" s="105">
        <v>2109.275005</v>
      </c>
      <c r="S48" s="177">
        <v>3712.204244</v>
      </c>
      <c r="T48" s="178">
        <v>3713.5078659999999</v>
      </c>
      <c r="U48" s="451">
        <v>0.33712399999999998</v>
      </c>
      <c r="V48" s="452">
        <v>0.31189699999999998</v>
      </c>
      <c r="W48" s="453">
        <v>0.31266500000000003</v>
      </c>
      <c r="X48" s="85"/>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140"/>
      <c r="BU48" s="140"/>
      <c r="BV48" s="140"/>
      <c r="BW48" s="140"/>
      <c r="BX48" s="140"/>
      <c r="BY48" s="140"/>
      <c r="BZ48" s="140"/>
      <c r="CA48" s="140"/>
      <c r="CB48" s="140"/>
      <c r="CC48" s="140"/>
      <c r="CD48" s="140"/>
      <c r="CE48" s="140"/>
      <c r="CF48" s="140"/>
      <c r="CG48" s="140"/>
      <c r="CH48" s="140"/>
      <c r="CI48" s="140"/>
      <c r="CJ48" s="140"/>
      <c r="CK48" s="140"/>
      <c r="CL48" s="140"/>
      <c r="CM48" s="140"/>
      <c r="CN48" s="140"/>
      <c r="CO48" s="140"/>
      <c r="CP48" s="140"/>
      <c r="CQ48" s="140"/>
      <c r="CR48" s="140"/>
      <c r="CS48" s="140"/>
      <c r="CT48" s="140"/>
      <c r="CU48" s="140"/>
      <c r="CV48" s="140"/>
      <c r="CW48" s="140"/>
      <c r="CX48" s="140"/>
    </row>
    <row r="49" spans="1:102" s="141" customFormat="1" ht="20.100000000000001" customHeight="1">
      <c r="A49" s="93"/>
      <c r="B49" s="104" t="s">
        <v>42</v>
      </c>
      <c r="C49" s="105">
        <v>10648.59182159</v>
      </c>
      <c r="D49" s="177">
        <v>5743.0744276099995</v>
      </c>
      <c r="E49" s="178">
        <v>4917.8371310100001</v>
      </c>
      <c r="F49" s="105">
        <v>484.52186301</v>
      </c>
      <c r="G49" s="177">
        <v>587.93304105999994</v>
      </c>
      <c r="H49" s="178">
        <v>202.55334209999998</v>
      </c>
      <c r="I49" s="105">
        <v>0</v>
      </c>
      <c r="J49" s="177">
        <v>0</v>
      </c>
      <c r="K49" s="178">
        <v>0</v>
      </c>
      <c r="L49" s="105">
        <v>0</v>
      </c>
      <c r="M49" s="177">
        <v>0</v>
      </c>
      <c r="N49" s="178">
        <v>0</v>
      </c>
      <c r="O49" s="105">
        <v>0</v>
      </c>
      <c r="P49" s="177">
        <v>0</v>
      </c>
      <c r="Q49" s="178">
        <v>0</v>
      </c>
      <c r="R49" s="105">
        <v>10164.069958579999</v>
      </c>
      <c r="S49" s="177">
        <v>5155.1413865499999</v>
      </c>
      <c r="T49" s="178">
        <v>4715.2837889100001</v>
      </c>
      <c r="U49" s="451">
        <v>0</v>
      </c>
      <c r="V49" s="452">
        <v>0</v>
      </c>
      <c r="W49" s="453">
        <v>0</v>
      </c>
      <c r="X49" s="85"/>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02" s="141" customFormat="1" ht="20.100000000000001" customHeight="1">
      <c r="A50" s="93"/>
      <c r="B50" s="104" t="s">
        <v>73</v>
      </c>
      <c r="C50" s="105">
        <v>3847.0569049999999</v>
      </c>
      <c r="D50" s="180">
        <v>4956.5973000000004</v>
      </c>
      <c r="E50" s="181">
        <v>5149.0896979999998</v>
      </c>
      <c r="F50" s="105">
        <v>836.77408000000003</v>
      </c>
      <c r="G50" s="180">
        <v>1259.4758770000001</v>
      </c>
      <c r="H50" s="181">
        <v>1516.164225</v>
      </c>
      <c r="I50" s="105">
        <v>288.40822300000002</v>
      </c>
      <c r="J50" s="180">
        <v>307.84448600000002</v>
      </c>
      <c r="K50" s="181">
        <v>281.30773399999998</v>
      </c>
      <c r="L50" s="105">
        <v>0</v>
      </c>
      <c r="M50" s="180">
        <v>0</v>
      </c>
      <c r="N50" s="181">
        <v>0</v>
      </c>
      <c r="O50" s="105">
        <v>0</v>
      </c>
      <c r="P50" s="180">
        <v>0</v>
      </c>
      <c r="Q50" s="181">
        <v>0</v>
      </c>
      <c r="R50" s="105">
        <v>2721.8212579999999</v>
      </c>
      <c r="S50" s="180">
        <v>3388.9780040000001</v>
      </c>
      <c r="T50" s="181">
        <v>3351.2377120000001</v>
      </c>
      <c r="U50" s="451">
        <v>5.3344000000000003E-2</v>
      </c>
      <c r="V50" s="452">
        <v>0.298933</v>
      </c>
      <c r="W50" s="453">
        <v>0.380027</v>
      </c>
      <c r="X50" s="85"/>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02" s="141" customFormat="1" ht="20.100000000000001" customHeight="1">
      <c r="A51" s="93"/>
      <c r="B51" s="104" t="s">
        <v>234</v>
      </c>
      <c r="C51" s="105">
        <v>4832.064652</v>
      </c>
      <c r="D51" s="177">
        <v>5722.6011930000004</v>
      </c>
      <c r="E51" s="178">
        <v>5766.3912790000004</v>
      </c>
      <c r="F51" s="105">
        <v>2575.4312020000002</v>
      </c>
      <c r="G51" s="177">
        <v>3581.57771</v>
      </c>
      <c r="H51" s="178">
        <v>3615.5430409999999</v>
      </c>
      <c r="I51" s="105">
        <v>2256.4949139999999</v>
      </c>
      <c r="J51" s="177">
        <v>2139.5693799999999</v>
      </c>
      <c r="K51" s="178">
        <v>2149.3939249999999</v>
      </c>
      <c r="L51" s="105">
        <v>0</v>
      </c>
      <c r="M51" s="177">
        <v>0</v>
      </c>
      <c r="N51" s="178">
        <v>0</v>
      </c>
      <c r="O51" s="105">
        <v>0</v>
      </c>
      <c r="P51" s="177">
        <v>0</v>
      </c>
      <c r="Q51" s="178">
        <v>0</v>
      </c>
      <c r="R51" s="105">
        <v>0</v>
      </c>
      <c r="S51" s="177">
        <v>0</v>
      </c>
      <c r="T51" s="178">
        <v>0</v>
      </c>
      <c r="U51" s="451">
        <v>0.13853599999999999</v>
      </c>
      <c r="V51" s="452">
        <v>1.4541029999999999</v>
      </c>
      <c r="W51" s="453">
        <v>1.454313</v>
      </c>
      <c r="X51" s="85"/>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02" s="141" customFormat="1" ht="20.100000000000001" customHeight="1">
      <c r="A52" s="93"/>
      <c r="B52" s="104" t="s">
        <v>39</v>
      </c>
      <c r="C52" s="105">
        <v>1427.6324669999999</v>
      </c>
      <c r="D52" s="180">
        <v>2572.0725430000002</v>
      </c>
      <c r="E52" s="181">
        <v>2189.2288199999998</v>
      </c>
      <c r="F52" s="105">
        <v>1427.632394</v>
      </c>
      <c r="G52" s="180">
        <v>2572.0725430000002</v>
      </c>
      <c r="H52" s="181">
        <v>2189.2288199999998</v>
      </c>
      <c r="I52" s="105">
        <v>0</v>
      </c>
      <c r="J52" s="180">
        <v>0</v>
      </c>
      <c r="K52" s="181">
        <v>0</v>
      </c>
      <c r="L52" s="105">
        <v>0</v>
      </c>
      <c r="M52" s="180">
        <v>0</v>
      </c>
      <c r="N52" s="181">
        <v>0</v>
      </c>
      <c r="O52" s="105">
        <v>0</v>
      </c>
      <c r="P52" s="180">
        <v>0</v>
      </c>
      <c r="Q52" s="181">
        <v>0</v>
      </c>
      <c r="R52" s="105">
        <v>7.2999999999999999E-5</v>
      </c>
      <c r="S52" s="180">
        <v>0</v>
      </c>
      <c r="T52" s="181">
        <v>0</v>
      </c>
      <c r="U52" s="451">
        <v>0</v>
      </c>
      <c r="V52" s="452">
        <v>0</v>
      </c>
      <c r="W52" s="453">
        <v>0</v>
      </c>
      <c r="X52" s="85"/>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02" s="141" customFormat="1" ht="19.5" customHeight="1">
      <c r="A53" s="93"/>
      <c r="B53" s="104" t="s">
        <v>64</v>
      </c>
      <c r="C53" s="105">
        <v>3655.4043099999999</v>
      </c>
      <c r="D53" s="177">
        <v>3959.2427979999998</v>
      </c>
      <c r="E53" s="178">
        <v>3653.1142829999999</v>
      </c>
      <c r="F53" s="105">
        <v>0</v>
      </c>
      <c r="G53" s="177">
        <v>0</v>
      </c>
      <c r="H53" s="178">
        <v>0</v>
      </c>
      <c r="I53" s="105">
        <v>107.46388899999999</v>
      </c>
      <c r="J53" s="177">
        <v>157.275283</v>
      </c>
      <c r="K53" s="178">
        <v>106.45702199999999</v>
      </c>
      <c r="L53" s="105">
        <v>0</v>
      </c>
      <c r="M53" s="177">
        <v>0</v>
      </c>
      <c r="N53" s="178">
        <v>0</v>
      </c>
      <c r="O53" s="105">
        <v>0</v>
      </c>
      <c r="P53" s="177">
        <v>0</v>
      </c>
      <c r="Q53" s="178">
        <v>0</v>
      </c>
      <c r="R53" s="105">
        <v>3547.9404209999998</v>
      </c>
      <c r="S53" s="177">
        <v>3801.9675149999998</v>
      </c>
      <c r="T53" s="178">
        <v>3546.6572609999998</v>
      </c>
      <c r="U53" s="451">
        <v>0</v>
      </c>
      <c r="V53" s="452">
        <v>0</v>
      </c>
      <c r="W53" s="453">
        <v>0</v>
      </c>
      <c r="X53" s="85"/>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02" s="141" customFormat="1" ht="19.5" customHeight="1">
      <c r="A54" s="93"/>
      <c r="B54" s="104" t="s">
        <v>187</v>
      </c>
      <c r="C54" s="105">
        <v>30.132707079999999</v>
      </c>
      <c r="D54" s="180">
        <v>30.201844620000003</v>
      </c>
      <c r="E54" s="181">
        <v>30.119782879999999</v>
      </c>
      <c r="F54" s="105">
        <v>30.132707079999999</v>
      </c>
      <c r="G54" s="180">
        <v>30.201844620000003</v>
      </c>
      <c r="H54" s="181">
        <v>30.119782879999999</v>
      </c>
      <c r="I54" s="105">
        <v>0</v>
      </c>
      <c r="J54" s="180">
        <v>0</v>
      </c>
      <c r="K54" s="181">
        <v>0</v>
      </c>
      <c r="L54" s="105">
        <v>0</v>
      </c>
      <c r="M54" s="180">
        <v>0</v>
      </c>
      <c r="N54" s="181">
        <v>0</v>
      </c>
      <c r="O54" s="105">
        <v>0</v>
      </c>
      <c r="P54" s="180">
        <v>0</v>
      </c>
      <c r="Q54" s="181">
        <v>0</v>
      </c>
      <c r="R54" s="105">
        <v>0</v>
      </c>
      <c r="S54" s="180">
        <v>0</v>
      </c>
      <c r="T54" s="181">
        <v>0</v>
      </c>
      <c r="U54" s="451">
        <v>0</v>
      </c>
      <c r="V54" s="452">
        <v>0</v>
      </c>
      <c r="W54" s="453">
        <v>0</v>
      </c>
      <c r="X54" s="85"/>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02" s="141" customFormat="1" ht="19.5" customHeight="1">
      <c r="A55" s="93"/>
      <c r="B55" s="104" t="s">
        <v>55</v>
      </c>
      <c r="C55" s="105">
        <v>881.08356100000003</v>
      </c>
      <c r="D55" s="180">
        <v>1766.3118529999999</v>
      </c>
      <c r="E55" s="181">
        <v>1814.8433259999999</v>
      </c>
      <c r="F55" s="105">
        <v>227.32410100000001</v>
      </c>
      <c r="G55" s="180">
        <v>395.67660899999998</v>
      </c>
      <c r="H55" s="181">
        <v>451.72886199999999</v>
      </c>
      <c r="I55" s="105">
        <v>580.79411300000004</v>
      </c>
      <c r="J55" s="180">
        <v>1009.364958</v>
      </c>
      <c r="K55" s="181">
        <v>951.31497999999999</v>
      </c>
      <c r="L55" s="105">
        <v>72.089000999999996</v>
      </c>
      <c r="M55" s="180">
        <v>360.59557000000001</v>
      </c>
      <c r="N55" s="181">
        <v>411.12476800000002</v>
      </c>
      <c r="O55" s="105">
        <v>0</v>
      </c>
      <c r="P55" s="180">
        <v>0</v>
      </c>
      <c r="Q55" s="181">
        <v>0</v>
      </c>
      <c r="R55" s="105">
        <v>0</v>
      </c>
      <c r="S55" s="180">
        <v>0</v>
      </c>
      <c r="T55" s="181">
        <v>0</v>
      </c>
      <c r="U55" s="451">
        <v>0.87634599999999996</v>
      </c>
      <c r="V55" s="452">
        <v>0.67471599999999998</v>
      </c>
      <c r="W55" s="453">
        <v>0.67471599999999998</v>
      </c>
      <c r="X55" s="85"/>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0"/>
      <c r="BM55" s="140"/>
      <c r="BN55" s="140"/>
      <c r="BO55" s="140"/>
      <c r="BP55" s="140"/>
      <c r="BQ55" s="140"/>
      <c r="BR55" s="140"/>
      <c r="BS55" s="140"/>
      <c r="BT55" s="140"/>
      <c r="BU55" s="140"/>
      <c r="BV55" s="140"/>
      <c r="BW55" s="140"/>
      <c r="BX55" s="140"/>
      <c r="BY55" s="140"/>
      <c r="BZ55" s="140"/>
      <c r="CA55" s="140"/>
      <c r="CB55" s="140"/>
      <c r="CC55" s="140"/>
      <c r="CD55" s="140"/>
      <c r="CE55" s="140"/>
      <c r="CF55" s="140"/>
      <c r="CG55" s="140"/>
      <c r="CH55" s="140"/>
      <c r="CI55" s="140"/>
      <c r="CJ55" s="140"/>
      <c r="CK55" s="140"/>
      <c r="CL55" s="140"/>
      <c r="CM55" s="140"/>
      <c r="CN55" s="140"/>
      <c r="CO55" s="140"/>
      <c r="CP55" s="140"/>
      <c r="CQ55" s="140"/>
      <c r="CR55" s="140"/>
      <c r="CS55" s="140"/>
      <c r="CT55" s="140"/>
      <c r="CU55" s="140"/>
      <c r="CV55" s="140"/>
      <c r="CW55" s="140"/>
      <c r="CX55" s="140"/>
    </row>
    <row r="56" spans="1:102" s="141" customFormat="1" ht="19.5" customHeight="1">
      <c r="A56" s="93"/>
      <c r="B56" s="104" t="s">
        <v>54</v>
      </c>
      <c r="C56" s="105">
        <v>0</v>
      </c>
      <c r="D56" s="177">
        <v>0</v>
      </c>
      <c r="E56" s="178">
        <v>0</v>
      </c>
      <c r="F56" s="105">
        <v>0</v>
      </c>
      <c r="G56" s="177">
        <v>0</v>
      </c>
      <c r="H56" s="178">
        <v>0</v>
      </c>
      <c r="I56" s="105">
        <v>0</v>
      </c>
      <c r="J56" s="177">
        <v>0</v>
      </c>
      <c r="K56" s="178">
        <v>0</v>
      </c>
      <c r="L56" s="105">
        <v>0</v>
      </c>
      <c r="M56" s="177">
        <v>0</v>
      </c>
      <c r="N56" s="178">
        <v>0</v>
      </c>
      <c r="O56" s="105">
        <v>0</v>
      </c>
      <c r="P56" s="177">
        <v>0</v>
      </c>
      <c r="Q56" s="178">
        <v>0</v>
      </c>
      <c r="R56" s="105">
        <v>0</v>
      </c>
      <c r="S56" s="177">
        <v>0</v>
      </c>
      <c r="T56" s="178">
        <v>0</v>
      </c>
      <c r="U56" s="451">
        <v>0</v>
      </c>
      <c r="V56" s="452">
        <v>0</v>
      </c>
      <c r="W56" s="453">
        <v>0</v>
      </c>
      <c r="X56" s="85"/>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c r="BJ56" s="140"/>
      <c r="BK56" s="140"/>
      <c r="BL56" s="140"/>
      <c r="BM56" s="140"/>
      <c r="BN56" s="140"/>
      <c r="BO56" s="140"/>
      <c r="BP56" s="140"/>
      <c r="BQ56" s="140"/>
      <c r="BR56" s="140"/>
      <c r="BS56" s="140"/>
      <c r="BT56" s="140"/>
      <c r="BU56" s="140"/>
      <c r="BV56" s="140"/>
      <c r="BW56" s="140"/>
      <c r="BX56" s="140"/>
      <c r="BY56" s="140"/>
      <c r="BZ56" s="140"/>
      <c r="CA56" s="140"/>
      <c r="CB56" s="140"/>
      <c r="CC56" s="140"/>
      <c r="CD56" s="140"/>
      <c r="CE56" s="140"/>
      <c r="CF56" s="140"/>
      <c r="CG56" s="140"/>
      <c r="CH56" s="140"/>
      <c r="CI56" s="140"/>
      <c r="CJ56" s="140"/>
      <c r="CK56" s="140"/>
      <c r="CL56" s="140"/>
      <c r="CM56" s="140"/>
      <c r="CN56" s="140"/>
      <c r="CO56" s="140"/>
      <c r="CP56" s="140"/>
      <c r="CQ56" s="140"/>
      <c r="CR56" s="140"/>
      <c r="CS56" s="140"/>
      <c r="CT56" s="140"/>
      <c r="CU56" s="140"/>
      <c r="CV56" s="140"/>
      <c r="CW56" s="140"/>
      <c r="CX56" s="140"/>
    </row>
    <row r="57" spans="1:102" s="141" customFormat="1" ht="19.5" customHeight="1">
      <c r="A57" s="93"/>
      <c r="B57" s="104" t="s">
        <v>237</v>
      </c>
      <c r="C57" s="105">
        <v>0</v>
      </c>
      <c r="D57" s="177">
        <v>2.5000000000000001E-2</v>
      </c>
      <c r="E57" s="178">
        <v>2.5000000000000001E-2</v>
      </c>
      <c r="F57" s="105">
        <v>0</v>
      </c>
      <c r="G57" s="177">
        <v>2.5000000000000001E-2</v>
      </c>
      <c r="H57" s="178">
        <v>2.5000000000000001E-2</v>
      </c>
      <c r="I57" s="105">
        <v>0</v>
      </c>
      <c r="J57" s="177">
        <v>0</v>
      </c>
      <c r="K57" s="178">
        <v>0</v>
      </c>
      <c r="L57" s="105">
        <v>0</v>
      </c>
      <c r="M57" s="177">
        <v>0</v>
      </c>
      <c r="N57" s="178">
        <v>0</v>
      </c>
      <c r="O57" s="105">
        <v>0</v>
      </c>
      <c r="P57" s="177">
        <v>0</v>
      </c>
      <c r="Q57" s="178">
        <v>0</v>
      </c>
      <c r="R57" s="105">
        <v>0</v>
      </c>
      <c r="S57" s="177">
        <v>0</v>
      </c>
      <c r="T57" s="178">
        <v>0</v>
      </c>
      <c r="U57" s="451">
        <v>0</v>
      </c>
      <c r="V57" s="452">
        <v>0</v>
      </c>
      <c r="W57" s="453">
        <v>0</v>
      </c>
      <c r="X57" s="85"/>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c r="BJ57" s="140"/>
      <c r="BK57" s="140"/>
      <c r="BL57" s="140"/>
      <c r="BM57" s="140"/>
      <c r="BN57" s="140"/>
      <c r="BO57" s="140"/>
      <c r="BP57" s="140"/>
      <c r="BQ57" s="140"/>
      <c r="BR57" s="140"/>
      <c r="BS57" s="140"/>
      <c r="BT57" s="140"/>
      <c r="BU57" s="140"/>
      <c r="BV57" s="140"/>
      <c r="BW57" s="140"/>
      <c r="BX57" s="140"/>
      <c r="BY57" s="140"/>
      <c r="BZ57" s="140"/>
      <c r="CA57" s="140"/>
      <c r="CB57" s="140"/>
      <c r="CC57" s="140"/>
      <c r="CD57" s="140"/>
      <c r="CE57" s="140"/>
      <c r="CF57" s="140"/>
      <c r="CG57" s="140"/>
      <c r="CH57" s="140"/>
      <c r="CI57" s="140"/>
      <c r="CJ57" s="140"/>
      <c r="CK57" s="140"/>
      <c r="CL57" s="140"/>
      <c r="CM57" s="140"/>
      <c r="CN57" s="140"/>
      <c r="CO57" s="140"/>
      <c r="CP57" s="140"/>
      <c r="CQ57" s="140"/>
      <c r="CR57" s="140"/>
      <c r="CS57" s="140"/>
      <c r="CT57" s="140"/>
      <c r="CU57" s="140"/>
      <c r="CV57" s="140"/>
      <c r="CW57" s="140"/>
      <c r="CX57" s="140"/>
    </row>
    <row r="58" spans="1:102" s="141" customFormat="1" ht="19.5" customHeight="1">
      <c r="A58" s="93"/>
      <c r="B58" s="104" t="s">
        <v>69</v>
      </c>
      <c r="C58" s="105">
        <v>49.025334000000001</v>
      </c>
      <c r="D58" s="177">
        <v>27.968025000000001</v>
      </c>
      <c r="E58" s="178">
        <v>858.41698499999995</v>
      </c>
      <c r="F58" s="105">
        <v>48.984034999999999</v>
      </c>
      <c r="G58" s="177">
        <v>27.948253000000001</v>
      </c>
      <c r="H58" s="178">
        <v>858.39716699999997</v>
      </c>
      <c r="I58" s="105">
        <v>0</v>
      </c>
      <c r="J58" s="177">
        <v>0</v>
      </c>
      <c r="K58" s="178">
        <v>0</v>
      </c>
      <c r="L58" s="105">
        <v>0</v>
      </c>
      <c r="M58" s="177">
        <v>0</v>
      </c>
      <c r="N58" s="178">
        <v>0</v>
      </c>
      <c r="O58" s="105">
        <v>0</v>
      </c>
      <c r="P58" s="177">
        <v>0</v>
      </c>
      <c r="Q58" s="178">
        <v>0</v>
      </c>
      <c r="R58" s="105">
        <v>0</v>
      </c>
      <c r="S58" s="177">
        <v>0</v>
      </c>
      <c r="T58" s="178">
        <v>0</v>
      </c>
      <c r="U58" s="451">
        <v>4.1299000000000002E-2</v>
      </c>
      <c r="V58" s="452">
        <v>1.9772000000000001E-2</v>
      </c>
      <c r="W58" s="453">
        <v>1.9817999999999999E-2</v>
      </c>
      <c r="X58" s="85"/>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c r="BJ58" s="140"/>
      <c r="BK58" s="140"/>
      <c r="BL58" s="140"/>
      <c r="BM58" s="140"/>
      <c r="BN58" s="140"/>
      <c r="BO58" s="140"/>
      <c r="BP58" s="140"/>
      <c r="BQ58" s="140"/>
      <c r="BR58" s="140"/>
      <c r="BS58" s="140"/>
      <c r="BT58" s="140"/>
      <c r="BU58" s="140"/>
      <c r="BV58" s="140"/>
      <c r="BW58" s="140"/>
      <c r="BX58" s="140"/>
      <c r="BY58" s="140"/>
      <c r="BZ58" s="140"/>
      <c r="CA58" s="140"/>
      <c r="CB58" s="140"/>
      <c r="CC58" s="140"/>
      <c r="CD58" s="140"/>
      <c r="CE58" s="140"/>
      <c r="CF58" s="140"/>
      <c r="CG58" s="140"/>
      <c r="CH58" s="140"/>
      <c r="CI58" s="140"/>
      <c r="CJ58" s="140"/>
      <c r="CK58" s="140"/>
      <c r="CL58" s="140"/>
      <c r="CM58" s="140"/>
      <c r="CN58" s="140"/>
      <c r="CO58" s="140"/>
      <c r="CP58" s="140"/>
      <c r="CQ58" s="140"/>
      <c r="CR58" s="140"/>
      <c r="CS58" s="140"/>
      <c r="CT58" s="140"/>
      <c r="CU58" s="140"/>
      <c r="CV58" s="140"/>
      <c r="CW58" s="140"/>
      <c r="CX58" s="140"/>
    </row>
    <row r="59" spans="1:102" s="141" customFormat="1" ht="19.5" customHeight="1">
      <c r="A59" s="93"/>
      <c r="B59" s="104" t="s">
        <v>56</v>
      </c>
      <c r="C59" s="105">
        <v>190.86092099999999</v>
      </c>
      <c r="D59" s="177">
        <v>247.028571</v>
      </c>
      <c r="E59" s="178">
        <v>251.81786099999999</v>
      </c>
      <c r="F59" s="105">
        <v>0</v>
      </c>
      <c r="G59" s="177">
        <v>0</v>
      </c>
      <c r="H59" s="178">
        <v>0</v>
      </c>
      <c r="I59" s="105">
        <v>190.86092099999999</v>
      </c>
      <c r="J59" s="177">
        <v>247.028571</v>
      </c>
      <c r="K59" s="178">
        <v>251.81786099999999</v>
      </c>
      <c r="L59" s="105">
        <v>0</v>
      </c>
      <c r="M59" s="177">
        <v>0</v>
      </c>
      <c r="N59" s="178">
        <v>0</v>
      </c>
      <c r="O59" s="105">
        <v>0</v>
      </c>
      <c r="P59" s="177">
        <v>0</v>
      </c>
      <c r="Q59" s="178">
        <v>0</v>
      </c>
      <c r="R59" s="105">
        <v>0</v>
      </c>
      <c r="S59" s="177">
        <v>0</v>
      </c>
      <c r="T59" s="178">
        <v>0</v>
      </c>
      <c r="U59" s="451">
        <v>0</v>
      </c>
      <c r="V59" s="452">
        <v>0</v>
      </c>
      <c r="W59" s="453">
        <v>0</v>
      </c>
      <c r="X59" s="85"/>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c r="BJ59" s="140"/>
      <c r="BK59" s="140"/>
      <c r="BL59" s="140"/>
      <c r="BM59" s="140"/>
      <c r="BN59" s="140"/>
      <c r="BO59" s="140"/>
      <c r="BP59" s="140"/>
      <c r="BQ59" s="140"/>
      <c r="BR59" s="140"/>
      <c r="BS59" s="140"/>
      <c r="BT59" s="140"/>
      <c r="BU59" s="140"/>
      <c r="BV59" s="140"/>
      <c r="BW59" s="140"/>
      <c r="BX59" s="140"/>
      <c r="BY59" s="140"/>
      <c r="BZ59" s="140"/>
      <c r="CA59" s="140"/>
      <c r="CB59" s="140"/>
      <c r="CC59" s="140"/>
      <c r="CD59" s="140"/>
      <c r="CE59" s="140"/>
      <c r="CF59" s="140"/>
      <c r="CG59" s="140"/>
      <c r="CH59" s="140"/>
      <c r="CI59" s="140"/>
      <c r="CJ59" s="140"/>
      <c r="CK59" s="140"/>
      <c r="CL59" s="140"/>
      <c r="CM59" s="140"/>
      <c r="CN59" s="140"/>
      <c r="CO59" s="140"/>
      <c r="CP59" s="140"/>
      <c r="CQ59" s="140"/>
      <c r="CR59" s="140"/>
      <c r="CS59" s="140"/>
      <c r="CT59" s="140"/>
      <c r="CU59" s="140"/>
      <c r="CV59" s="140"/>
      <c r="CW59" s="140"/>
      <c r="CX59" s="140"/>
    </row>
    <row r="60" spans="1:102" s="141" customFormat="1" ht="16.5" customHeight="1">
      <c r="A60" s="93"/>
      <c r="B60" s="366"/>
      <c r="C60" s="367"/>
      <c r="D60" s="368"/>
      <c r="E60" s="369"/>
      <c r="F60" s="370"/>
      <c r="G60" s="371"/>
      <c r="H60" s="372"/>
      <c r="I60" s="370"/>
      <c r="J60" s="371"/>
      <c r="K60" s="372"/>
      <c r="L60" s="370"/>
      <c r="M60" s="371"/>
      <c r="N60" s="372"/>
      <c r="O60" s="370"/>
      <c r="P60" s="371"/>
      <c r="Q60" s="372"/>
      <c r="R60" s="370"/>
      <c r="S60" s="371"/>
      <c r="T60" s="372"/>
      <c r="U60" s="370"/>
      <c r="V60" s="371"/>
      <c r="W60" s="372"/>
      <c r="X60" s="85"/>
      <c r="Y60" s="140"/>
      <c r="Z60" s="140"/>
      <c r="AA60" s="140"/>
      <c r="AB60" s="140"/>
      <c r="AC60" s="140"/>
      <c r="AD60" s="140"/>
      <c r="AE60" s="140"/>
      <c r="AF60" s="140"/>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c r="BF60" s="140"/>
      <c r="BG60" s="140"/>
      <c r="BH60" s="140"/>
      <c r="BI60" s="140"/>
      <c r="BJ60" s="140"/>
      <c r="BK60" s="140"/>
      <c r="BL60" s="140"/>
      <c r="BM60" s="140"/>
      <c r="BN60" s="140"/>
      <c r="BO60" s="140"/>
      <c r="BP60" s="140"/>
      <c r="BQ60" s="140"/>
      <c r="BR60" s="140"/>
      <c r="BS60" s="140"/>
      <c r="BT60" s="140"/>
      <c r="BU60" s="140"/>
      <c r="BV60" s="140"/>
      <c r="BW60" s="140"/>
      <c r="BX60" s="140"/>
      <c r="BY60" s="140"/>
      <c r="BZ60" s="140"/>
      <c r="CA60" s="140"/>
      <c r="CB60" s="140"/>
      <c r="CC60" s="140"/>
      <c r="CD60" s="140"/>
      <c r="CE60" s="140"/>
      <c r="CF60" s="140"/>
      <c r="CG60" s="140"/>
      <c r="CH60" s="140"/>
      <c r="CI60" s="140"/>
      <c r="CJ60" s="140"/>
      <c r="CK60" s="140"/>
      <c r="CL60" s="140"/>
      <c r="CM60" s="140"/>
      <c r="CN60" s="140"/>
      <c r="CO60" s="140"/>
      <c r="CP60" s="140"/>
      <c r="CQ60" s="140"/>
      <c r="CR60" s="140"/>
      <c r="CS60" s="140"/>
      <c r="CT60" s="140"/>
      <c r="CU60" s="140"/>
      <c r="CV60" s="140"/>
      <c r="CW60" s="140"/>
      <c r="CX60" s="140"/>
    </row>
    <row r="61" spans="1:102" ht="20.100000000000001" customHeight="1">
      <c r="B61" s="373"/>
      <c r="C61" s="709"/>
      <c r="D61" s="709"/>
      <c r="E61" s="709"/>
      <c r="F61" s="709"/>
      <c r="G61" s="709"/>
      <c r="H61" s="709"/>
      <c r="I61" s="193"/>
      <c r="J61" s="193"/>
      <c r="K61" s="193"/>
      <c r="L61" s="193"/>
      <c r="M61" s="193"/>
      <c r="N61" s="193"/>
      <c r="O61" s="193"/>
      <c r="P61" s="193"/>
      <c r="Q61" s="193"/>
      <c r="R61" s="193"/>
      <c r="S61" s="193"/>
      <c r="T61" s="193"/>
      <c r="U61" s="193"/>
      <c r="V61" s="193"/>
      <c r="W61" s="193"/>
    </row>
    <row r="62" spans="1:102" ht="20.100000000000001" customHeight="1">
      <c r="B62" s="315"/>
      <c r="F62" s="63"/>
      <c r="G62" s="63"/>
      <c r="H62" s="63"/>
      <c r="I62" s="63"/>
      <c r="J62" s="63"/>
      <c r="K62" s="63"/>
      <c r="L62" s="63"/>
      <c r="M62" s="63"/>
      <c r="N62" s="63"/>
      <c r="X62" s="374"/>
    </row>
    <row r="63" spans="1:102" ht="20.100000000000001" customHeight="1">
      <c r="B63" s="63"/>
      <c r="X63" s="374"/>
    </row>
    <row r="64" spans="1:102"/>
    <row r="65"/>
    <row r="66"/>
    <row r="67"/>
    <row r="68"/>
    <row r="69"/>
    <row r="70"/>
    <row r="71"/>
    <row r="72"/>
    <row r="73"/>
    <row r="74"/>
    <row r="75"/>
    <row r="76"/>
    <row r="77"/>
    <row r="78"/>
    <row r="79"/>
    <row r="80"/>
    <row r="81"/>
    <row r="82"/>
    <row r="83"/>
    <row r="84"/>
    <row r="85"/>
    <row r="86"/>
  </sheetData>
  <mergeCells count="8">
    <mergeCell ref="R5:T5"/>
    <mergeCell ref="U5:W5"/>
    <mergeCell ref="C61:H61"/>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0" defaultRowHeight="0" customHeight="1" zeroHeight="1"/>
  <cols>
    <col min="1" max="1" width="5.6640625" style="44" customWidth="1"/>
    <col min="2" max="2" width="37.88671875" style="44" customWidth="1"/>
    <col min="3" max="106" width="16.6640625" style="44" customWidth="1"/>
    <col min="107" max="107" width="16.6640625" style="52" customWidth="1"/>
    <col min="108" max="132" width="16.6640625" style="52" hidden="1" customWidth="1"/>
    <col min="133" max="133" width="11.44140625" style="52" hidden="1" customWidth="1"/>
    <col min="134" max="140" width="16.6640625" style="52" hidden="1" customWidth="1"/>
    <col min="141" max="16384" width="11.44140625" style="52" hidden="1"/>
  </cols>
  <sheetData>
    <row r="1" spans="1:133" ht="95.1" customHeight="1"/>
    <row r="2" spans="1:133" s="230" customFormat="1" ht="20.100000000000001" customHeight="1">
      <c r="A2" s="72"/>
      <c r="B2" s="87" t="s">
        <v>91</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row>
    <row r="3" spans="1:133" s="230" customFormat="1" ht="20.100000000000001" customHeight="1">
      <c r="A3" s="72"/>
      <c r="B3" s="87" t="s">
        <v>302</v>
      </c>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row>
    <row r="4" spans="1:133" s="161" customFormat="1" ht="20.100000000000001" customHeight="1">
      <c r="A4" s="74"/>
      <c r="B4" s="91" t="s">
        <v>2</v>
      </c>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44"/>
      <c r="CX4" s="44"/>
      <c r="CY4" s="44"/>
      <c r="CZ4" s="44"/>
      <c r="DA4" s="44"/>
      <c r="DB4" s="44"/>
      <c r="DC4" s="80"/>
      <c r="DD4" s="80"/>
      <c r="DE4" s="80"/>
      <c r="DF4" s="80"/>
      <c r="DG4" s="80"/>
      <c r="DH4" s="80"/>
      <c r="DI4" s="80"/>
      <c r="DJ4" s="80"/>
      <c r="DK4" s="80"/>
      <c r="DL4" s="80"/>
      <c r="DM4" s="80"/>
      <c r="DN4" s="80"/>
      <c r="DO4" s="80"/>
      <c r="DP4" s="80"/>
      <c r="DQ4" s="80"/>
      <c r="DR4" s="80"/>
      <c r="DS4" s="80"/>
      <c r="DT4" s="80"/>
      <c r="DU4" s="80"/>
      <c r="DV4" s="80"/>
      <c r="DW4" s="80"/>
      <c r="DX4" s="80"/>
      <c r="DY4" s="80"/>
      <c r="DZ4" s="80"/>
      <c r="EA4" s="80"/>
      <c r="EB4" s="80"/>
      <c r="EC4" s="80"/>
    </row>
    <row r="5" spans="1:133" s="161" customFormat="1" ht="20.100000000000001" customHeight="1">
      <c r="A5" s="74"/>
      <c r="B5" s="23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44"/>
      <c r="CX5" s="44"/>
      <c r="CY5" s="44"/>
      <c r="CZ5" s="44"/>
      <c r="DA5" s="44"/>
      <c r="DB5" s="44"/>
      <c r="DC5" s="80"/>
      <c r="DD5" s="80"/>
      <c r="DE5" s="80"/>
      <c r="DF5" s="80"/>
      <c r="DG5" s="80"/>
      <c r="DH5" s="80"/>
      <c r="DI5" s="80"/>
      <c r="DJ5" s="80"/>
      <c r="DK5" s="80"/>
      <c r="DL5" s="80"/>
      <c r="DM5" s="80"/>
      <c r="DN5" s="80"/>
      <c r="DO5" s="80"/>
      <c r="DP5" s="80"/>
      <c r="DQ5" s="80"/>
      <c r="DR5" s="80"/>
      <c r="DS5" s="80"/>
      <c r="DT5" s="80"/>
      <c r="DU5" s="80"/>
      <c r="DV5" s="80"/>
      <c r="DW5" s="80"/>
      <c r="DX5" s="80"/>
      <c r="DY5" s="80"/>
      <c r="DZ5" s="80"/>
      <c r="EA5" s="80"/>
      <c r="EB5" s="80"/>
      <c r="EC5" s="80"/>
    </row>
    <row r="6" spans="1:133" s="361" customFormat="1" ht="20.100000000000001" customHeight="1">
      <c r="A6" s="359"/>
      <c r="B6" s="360"/>
      <c r="C6" s="710" t="s">
        <v>48</v>
      </c>
      <c r="D6" s="712"/>
      <c r="E6" s="710" t="s">
        <v>71</v>
      </c>
      <c r="F6" s="712"/>
      <c r="G6" s="710" t="s">
        <v>44</v>
      </c>
      <c r="H6" s="712"/>
      <c r="I6" s="710" t="s">
        <v>34</v>
      </c>
      <c r="J6" s="712"/>
      <c r="K6" s="710" t="s">
        <v>57</v>
      </c>
      <c r="L6" s="712"/>
      <c r="M6" s="710" t="s">
        <v>72</v>
      </c>
      <c r="N6" s="712"/>
      <c r="O6" s="710" t="s">
        <v>59</v>
      </c>
      <c r="P6" s="712"/>
      <c r="Q6" s="710" t="s">
        <v>230</v>
      </c>
      <c r="R6" s="712"/>
      <c r="S6" s="710" t="s">
        <v>38</v>
      </c>
      <c r="T6" s="712"/>
      <c r="U6" s="710" t="s">
        <v>36</v>
      </c>
      <c r="V6" s="712"/>
      <c r="W6" s="710" t="s">
        <v>32</v>
      </c>
      <c r="X6" s="712"/>
      <c r="Y6" s="710" t="s">
        <v>66</v>
      </c>
      <c r="Z6" s="712"/>
      <c r="AA6" s="710" t="s">
        <v>45</v>
      </c>
      <c r="AB6" s="712"/>
      <c r="AC6" s="710" t="s">
        <v>63</v>
      </c>
      <c r="AD6" s="712"/>
      <c r="AE6" s="710" t="s">
        <v>41</v>
      </c>
      <c r="AF6" s="712"/>
      <c r="AG6" s="710" t="s">
        <v>62</v>
      </c>
      <c r="AH6" s="712"/>
      <c r="AI6" s="710" t="s">
        <v>229</v>
      </c>
      <c r="AJ6" s="712"/>
      <c r="AK6" s="710" t="s">
        <v>68</v>
      </c>
      <c r="AL6" s="712"/>
      <c r="AM6" s="710" t="s">
        <v>35</v>
      </c>
      <c r="AN6" s="712"/>
      <c r="AO6" s="710" t="s">
        <v>47</v>
      </c>
      <c r="AP6" s="712"/>
      <c r="AQ6" s="710" t="s">
        <v>37</v>
      </c>
      <c r="AR6" s="712"/>
      <c r="AS6" s="710" t="s">
        <v>70</v>
      </c>
      <c r="AT6" s="712"/>
      <c r="AU6" s="710" t="s">
        <v>74</v>
      </c>
      <c r="AV6" s="712"/>
      <c r="AW6" s="710" t="s">
        <v>31</v>
      </c>
      <c r="AX6" s="712"/>
      <c r="AY6" s="710" t="s">
        <v>46</v>
      </c>
      <c r="AZ6" s="712"/>
      <c r="BA6" s="710" t="s">
        <v>51</v>
      </c>
      <c r="BB6" s="712"/>
      <c r="BC6" s="710" t="s">
        <v>52</v>
      </c>
      <c r="BD6" s="712"/>
      <c r="BE6" s="710" t="s">
        <v>49</v>
      </c>
      <c r="BF6" s="712"/>
      <c r="BG6" s="710" t="s">
        <v>40</v>
      </c>
      <c r="BH6" s="712"/>
      <c r="BI6" s="710" t="s">
        <v>67</v>
      </c>
      <c r="BJ6" s="712"/>
      <c r="BK6" s="710" t="s">
        <v>53</v>
      </c>
      <c r="BL6" s="712"/>
      <c r="BM6" s="710" t="s">
        <v>61</v>
      </c>
      <c r="BN6" s="712"/>
      <c r="BO6" s="710" t="s">
        <v>33</v>
      </c>
      <c r="BP6" s="712"/>
      <c r="BQ6" s="710" t="s">
        <v>43</v>
      </c>
      <c r="BR6" s="712"/>
      <c r="BS6" s="710" t="s">
        <v>50</v>
      </c>
      <c r="BT6" s="712"/>
      <c r="BU6" s="710" t="s">
        <v>60</v>
      </c>
      <c r="BV6" s="712"/>
      <c r="BW6" s="710" t="s">
        <v>65</v>
      </c>
      <c r="BX6" s="712"/>
      <c r="BY6" s="710" t="s">
        <v>58</v>
      </c>
      <c r="BZ6" s="712"/>
      <c r="CA6" s="710" t="s">
        <v>228</v>
      </c>
      <c r="CB6" s="712"/>
      <c r="CC6" s="710" t="s">
        <v>236</v>
      </c>
      <c r="CD6" s="712"/>
      <c r="CE6" s="710" t="s">
        <v>75</v>
      </c>
      <c r="CF6" s="712"/>
      <c r="CG6" s="710" t="s">
        <v>42</v>
      </c>
      <c r="CH6" s="712"/>
      <c r="CI6" s="710" t="s">
        <v>73</v>
      </c>
      <c r="CJ6" s="712"/>
      <c r="CK6" s="710" t="s">
        <v>234</v>
      </c>
      <c r="CL6" s="712"/>
      <c r="CM6" s="710" t="s">
        <v>39</v>
      </c>
      <c r="CN6" s="712"/>
      <c r="CO6" s="710" t="s">
        <v>64</v>
      </c>
      <c r="CP6" s="712"/>
      <c r="CQ6" s="710" t="s">
        <v>187</v>
      </c>
      <c r="CR6" s="712"/>
      <c r="CS6" s="710" t="s">
        <v>55</v>
      </c>
      <c r="CT6" s="712"/>
      <c r="CU6" s="710" t="s">
        <v>54</v>
      </c>
      <c r="CV6" s="712"/>
      <c r="CW6" s="710" t="s">
        <v>237</v>
      </c>
      <c r="CX6" s="712"/>
      <c r="CY6" s="710" t="s">
        <v>69</v>
      </c>
      <c r="CZ6" s="712"/>
      <c r="DA6" s="710" t="s">
        <v>56</v>
      </c>
      <c r="DB6" s="712"/>
      <c r="DC6" s="80"/>
      <c r="DD6" s="80"/>
      <c r="DE6" s="80"/>
      <c r="DF6" s="80"/>
      <c r="DG6" s="80"/>
      <c r="DH6" s="80"/>
      <c r="DI6" s="80"/>
      <c r="DJ6" s="80"/>
      <c r="DK6" s="80"/>
      <c r="DL6" s="80"/>
      <c r="DM6" s="80"/>
      <c r="DN6" s="80"/>
      <c r="DO6" s="80"/>
      <c r="DP6" s="80"/>
      <c r="DQ6" s="80"/>
      <c r="DR6" s="80"/>
      <c r="DS6" s="80"/>
      <c r="DT6" s="80"/>
      <c r="DU6" s="80"/>
      <c r="DV6" s="80"/>
      <c r="DW6" s="80"/>
      <c r="DX6" s="80"/>
      <c r="DY6" s="80"/>
      <c r="DZ6" s="80"/>
      <c r="EA6" s="80"/>
      <c r="EB6" s="80"/>
      <c r="EC6" s="80"/>
    </row>
    <row r="7" spans="1:133" s="364" customFormat="1" ht="20.100000000000001" customHeight="1">
      <c r="A7" s="363"/>
      <c r="B7" s="362"/>
      <c r="C7" s="375" t="s">
        <v>177</v>
      </c>
      <c r="D7" s="376" t="s">
        <v>178</v>
      </c>
      <c r="E7" s="375" t="s">
        <v>177</v>
      </c>
      <c r="F7" s="376" t="s">
        <v>178</v>
      </c>
      <c r="G7" s="375" t="s">
        <v>177</v>
      </c>
      <c r="H7" s="376" t="s">
        <v>178</v>
      </c>
      <c r="I7" s="375" t="s">
        <v>177</v>
      </c>
      <c r="J7" s="376" t="s">
        <v>178</v>
      </c>
      <c r="K7" s="375" t="s">
        <v>177</v>
      </c>
      <c r="L7" s="376" t="s">
        <v>178</v>
      </c>
      <c r="M7" s="375" t="s">
        <v>177</v>
      </c>
      <c r="N7" s="376" t="s">
        <v>178</v>
      </c>
      <c r="O7" s="375" t="s">
        <v>177</v>
      </c>
      <c r="P7" s="376" t="s">
        <v>178</v>
      </c>
      <c r="Q7" s="375" t="s">
        <v>177</v>
      </c>
      <c r="R7" s="376" t="s">
        <v>178</v>
      </c>
      <c r="S7" s="375" t="s">
        <v>177</v>
      </c>
      <c r="T7" s="376" t="s">
        <v>178</v>
      </c>
      <c r="U7" s="375" t="s">
        <v>177</v>
      </c>
      <c r="V7" s="376" t="s">
        <v>178</v>
      </c>
      <c r="W7" s="375" t="s">
        <v>177</v>
      </c>
      <c r="X7" s="376" t="s">
        <v>178</v>
      </c>
      <c r="Y7" s="375" t="s">
        <v>177</v>
      </c>
      <c r="Z7" s="376" t="s">
        <v>178</v>
      </c>
      <c r="AA7" s="375" t="s">
        <v>177</v>
      </c>
      <c r="AB7" s="376" t="s">
        <v>178</v>
      </c>
      <c r="AC7" s="375" t="s">
        <v>177</v>
      </c>
      <c r="AD7" s="376" t="s">
        <v>178</v>
      </c>
      <c r="AE7" s="375" t="s">
        <v>177</v>
      </c>
      <c r="AF7" s="376" t="s">
        <v>178</v>
      </c>
      <c r="AG7" s="375" t="s">
        <v>177</v>
      </c>
      <c r="AH7" s="376" t="s">
        <v>178</v>
      </c>
      <c r="AI7" s="375" t="s">
        <v>177</v>
      </c>
      <c r="AJ7" s="376" t="s">
        <v>178</v>
      </c>
      <c r="AK7" s="375" t="s">
        <v>177</v>
      </c>
      <c r="AL7" s="376" t="s">
        <v>178</v>
      </c>
      <c r="AM7" s="375" t="s">
        <v>177</v>
      </c>
      <c r="AN7" s="376" t="s">
        <v>178</v>
      </c>
      <c r="AO7" s="375" t="s">
        <v>177</v>
      </c>
      <c r="AP7" s="376" t="s">
        <v>178</v>
      </c>
      <c r="AQ7" s="375" t="s">
        <v>177</v>
      </c>
      <c r="AR7" s="376" t="s">
        <v>178</v>
      </c>
      <c r="AS7" s="375" t="s">
        <v>177</v>
      </c>
      <c r="AT7" s="376" t="s">
        <v>178</v>
      </c>
      <c r="AU7" s="375" t="s">
        <v>177</v>
      </c>
      <c r="AV7" s="376" t="s">
        <v>178</v>
      </c>
      <c r="AW7" s="375" t="s">
        <v>177</v>
      </c>
      <c r="AX7" s="376" t="s">
        <v>178</v>
      </c>
      <c r="AY7" s="375" t="s">
        <v>177</v>
      </c>
      <c r="AZ7" s="376" t="s">
        <v>178</v>
      </c>
      <c r="BA7" s="375" t="s">
        <v>177</v>
      </c>
      <c r="BB7" s="376" t="s">
        <v>178</v>
      </c>
      <c r="BC7" s="375" t="s">
        <v>177</v>
      </c>
      <c r="BD7" s="376" t="s">
        <v>178</v>
      </c>
      <c r="BE7" s="375" t="s">
        <v>177</v>
      </c>
      <c r="BF7" s="376" t="s">
        <v>178</v>
      </c>
      <c r="BG7" s="375" t="s">
        <v>177</v>
      </c>
      <c r="BH7" s="376" t="s">
        <v>178</v>
      </c>
      <c r="BI7" s="375" t="s">
        <v>177</v>
      </c>
      <c r="BJ7" s="376" t="s">
        <v>178</v>
      </c>
      <c r="BK7" s="375" t="s">
        <v>177</v>
      </c>
      <c r="BL7" s="376" t="s">
        <v>178</v>
      </c>
      <c r="BM7" s="375" t="s">
        <v>177</v>
      </c>
      <c r="BN7" s="376" t="s">
        <v>178</v>
      </c>
      <c r="BO7" s="375" t="s">
        <v>177</v>
      </c>
      <c r="BP7" s="376" t="s">
        <v>178</v>
      </c>
      <c r="BQ7" s="375" t="s">
        <v>177</v>
      </c>
      <c r="BR7" s="376" t="s">
        <v>178</v>
      </c>
      <c r="BS7" s="375" t="s">
        <v>177</v>
      </c>
      <c r="BT7" s="376" t="s">
        <v>178</v>
      </c>
      <c r="BU7" s="375" t="s">
        <v>177</v>
      </c>
      <c r="BV7" s="376" t="s">
        <v>178</v>
      </c>
      <c r="BW7" s="375" t="s">
        <v>177</v>
      </c>
      <c r="BX7" s="376" t="s">
        <v>178</v>
      </c>
      <c r="BY7" s="375" t="s">
        <v>177</v>
      </c>
      <c r="BZ7" s="376" t="s">
        <v>178</v>
      </c>
      <c r="CA7" s="375" t="s">
        <v>177</v>
      </c>
      <c r="CB7" s="376" t="s">
        <v>178</v>
      </c>
      <c r="CC7" s="375" t="s">
        <v>177</v>
      </c>
      <c r="CD7" s="376" t="s">
        <v>178</v>
      </c>
      <c r="CE7" s="375" t="s">
        <v>177</v>
      </c>
      <c r="CF7" s="376" t="s">
        <v>178</v>
      </c>
      <c r="CG7" s="375" t="s">
        <v>177</v>
      </c>
      <c r="CH7" s="376" t="s">
        <v>178</v>
      </c>
      <c r="CI7" s="375" t="s">
        <v>177</v>
      </c>
      <c r="CJ7" s="376" t="s">
        <v>178</v>
      </c>
      <c r="CK7" s="375" t="s">
        <v>177</v>
      </c>
      <c r="CL7" s="376" t="s">
        <v>178</v>
      </c>
      <c r="CM7" s="375" t="s">
        <v>177</v>
      </c>
      <c r="CN7" s="376" t="s">
        <v>178</v>
      </c>
      <c r="CO7" s="375" t="s">
        <v>177</v>
      </c>
      <c r="CP7" s="376" t="s">
        <v>178</v>
      </c>
      <c r="CQ7" s="375" t="s">
        <v>177</v>
      </c>
      <c r="CR7" s="376" t="s">
        <v>178</v>
      </c>
      <c r="CS7" s="375" t="s">
        <v>177</v>
      </c>
      <c r="CT7" s="376" t="s">
        <v>178</v>
      </c>
      <c r="CU7" s="375" t="s">
        <v>177</v>
      </c>
      <c r="CV7" s="376" t="s">
        <v>178</v>
      </c>
      <c r="CW7" s="375" t="s">
        <v>177</v>
      </c>
      <c r="CX7" s="376" t="s">
        <v>178</v>
      </c>
      <c r="CY7" s="375" t="s">
        <v>177</v>
      </c>
      <c r="CZ7" s="376" t="s">
        <v>178</v>
      </c>
      <c r="DA7" s="375" t="s">
        <v>177</v>
      </c>
      <c r="DB7" s="376" t="s">
        <v>178</v>
      </c>
      <c r="DC7" s="80"/>
      <c r="DD7" s="80"/>
      <c r="DE7" s="80"/>
      <c r="DF7" s="80"/>
      <c r="DG7" s="80"/>
      <c r="DH7" s="80"/>
      <c r="DI7" s="80"/>
      <c r="DJ7" s="80"/>
      <c r="DK7" s="80"/>
      <c r="DL7" s="80"/>
      <c r="DM7" s="80"/>
      <c r="DN7" s="80"/>
      <c r="DO7" s="80"/>
      <c r="DP7" s="80"/>
      <c r="DQ7" s="80"/>
      <c r="DR7" s="80"/>
      <c r="DS7" s="80"/>
      <c r="DT7" s="80"/>
      <c r="DU7" s="80"/>
      <c r="DV7" s="80"/>
      <c r="DW7" s="80"/>
      <c r="DX7" s="80"/>
      <c r="DY7" s="80"/>
      <c r="DZ7" s="80"/>
      <c r="EA7" s="80"/>
      <c r="EB7" s="80"/>
      <c r="EC7" s="80"/>
    </row>
    <row r="8" spans="1:133" s="364" customFormat="1" ht="34.950000000000003" customHeight="1">
      <c r="A8" s="182"/>
      <c r="B8" s="377" t="s">
        <v>307</v>
      </c>
      <c r="C8" s="435">
        <v>2012068.8829599803</v>
      </c>
      <c r="D8" s="436">
        <v>100</v>
      </c>
      <c r="E8" s="435">
        <v>929316.63250099996</v>
      </c>
      <c r="F8" s="436">
        <v>100</v>
      </c>
      <c r="G8" s="435">
        <v>1158655.4508026501</v>
      </c>
      <c r="H8" s="436">
        <v>100</v>
      </c>
      <c r="I8" s="435">
        <v>492087.33762934001</v>
      </c>
      <c r="J8" s="436">
        <v>100</v>
      </c>
      <c r="K8" s="435">
        <v>490989.81406200002</v>
      </c>
      <c r="L8" s="436">
        <v>100</v>
      </c>
      <c r="M8" s="435">
        <v>532170.62750499998</v>
      </c>
      <c r="N8" s="436">
        <v>100</v>
      </c>
      <c r="O8" s="435">
        <v>466601.03265400004</v>
      </c>
      <c r="P8" s="436">
        <v>100</v>
      </c>
      <c r="Q8" s="435">
        <v>162838.46223599001</v>
      </c>
      <c r="R8" s="436">
        <v>100</v>
      </c>
      <c r="S8" s="435">
        <v>266968.83022736997</v>
      </c>
      <c r="T8" s="436">
        <v>100</v>
      </c>
      <c r="U8" s="435">
        <v>204657.33657624002</v>
      </c>
      <c r="V8" s="436">
        <v>100</v>
      </c>
      <c r="W8" s="435">
        <v>68901.896934999997</v>
      </c>
      <c r="X8" s="436">
        <v>100</v>
      </c>
      <c r="Y8" s="435">
        <v>55196.869182230002</v>
      </c>
      <c r="Z8" s="436">
        <v>100</v>
      </c>
      <c r="AA8" s="435">
        <v>186462.78138599999</v>
      </c>
      <c r="AB8" s="436">
        <v>100</v>
      </c>
      <c r="AC8" s="435">
        <v>24842.326109000001</v>
      </c>
      <c r="AD8" s="436">
        <v>100</v>
      </c>
      <c r="AE8" s="435">
        <v>43913.81652</v>
      </c>
      <c r="AF8" s="436">
        <v>100</v>
      </c>
      <c r="AG8" s="435">
        <v>49339.463080999994</v>
      </c>
      <c r="AH8" s="436">
        <v>100</v>
      </c>
      <c r="AI8" s="435">
        <v>79132.111178100007</v>
      </c>
      <c r="AJ8" s="436">
        <v>100</v>
      </c>
      <c r="AK8" s="435">
        <v>81408.031058000008</v>
      </c>
      <c r="AL8" s="436">
        <v>100</v>
      </c>
      <c r="AM8" s="435">
        <v>84449.257767999996</v>
      </c>
      <c r="AN8" s="436">
        <v>100</v>
      </c>
      <c r="AO8" s="435">
        <v>0</v>
      </c>
      <c r="AP8" s="436" t="s">
        <v>306</v>
      </c>
      <c r="AQ8" s="435">
        <v>10437.396816</v>
      </c>
      <c r="AR8" s="436">
        <v>100</v>
      </c>
      <c r="AS8" s="435">
        <v>100285.57393400001</v>
      </c>
      <c r="AT8" s="436">
        <v>100</v>
      </c>
      <c r="AU8" s="435">
        <v>59826.378868</v>
      </c>
      <c r="AV8" s="436">
        <v>100</v>
      </c>
      <c r="AW8" s="435">
        <v>29803.299266000002</v>
      </c>
      <c r="AX8" s="436">
        <v>100</v>
      </c>
      <c r="AY8" s="435">
        <v>30139.469685</v>
      </c>
      <c r="AZ8" s="436">
        <v>100</v>
      </c>
      <c r="BA8" s="435">
        <v>6940.8553950000005</v>
      </c>
      <c r="BB8" s="436">
        <v>100</v>
      </c>
      <c r="BC8" s="435">
        <v>59110.491326000003</v>
      </c>
      <c r="BD8" s="436">
        <v>100</v>
      </c>
      <c r="BE8" s="435">
        <v>244.07476700000001</v>
      </c>
      <c r="BF8" s="436">
        <v>100</v>
      </c>
      <c r="BG8" s="435">
        <v>43738.995001939998</v>
      </c>
      <c r="BH8" s="436">
        <v>100</v>
      </c>
      <c r="BI8" s="435">
        <v>7477.1335060000001</v>
      </c>
      <c r="BJ8" s="436">
        <v>100</v>
      </c>
      <c r="BK8" s="435">
        <v>31460.825302999998</v>
      </c>
      <c r="BL8" s="436">
        <v>100</v>
      </c>
      <c r="BM8" s="435">
        <v>13701.469044000001</v>
      </c>
      <c r="BN8" s="436">
        <v>100</v>
      </c>
      <c r="BO8" s="435">
        <v>10101.26931166</v>
      </c>
      <c r="BP8" s="436">
        <v>100</v>
      </c>
      <c r="BQ8" s="435">
        <v>12973.416788999999</v>
      </c>
      <c r="BR8" s="436">
        <v>100</v>
      </c>
      <c r="BS8" s="435">
        <v>0</v>
      </c>
      <c r="BT8" s="436" t="s">
        <v>306</v>
      </c>
      <c r="BU8" s="435">
        <v>12581.466051289999</v>
      </c>
      <c r="BV8" s="436">
        <v>100</v>
      </c>
      <c r="BW8" s="435">
        <v>6064.0500004399992</v>
      </c>
      <c r="BX8" s="436">
        <v>100</v>
      </c>
      <c r="BY8" s="435">
        <v>4986.133014</v>
      </c>
      <c r="BZ8" s="436">
        <v>100</v>
      </c>
      <c r="CA8" s="435">
        <v>7229.0720755400007</v>
      </c>
      <c r="CB8" s="436">
        <v>100</v>
      </c>
      <c r="CC8" s="435">
        <v>181.248346</v>
      </c>
      <c r="CD8" s="436">
        <v>100</v>
      </c>
      <c r="CE8" s="435">
        <v>7404.2091300000002</v>
      </c>
      <c r="CF8" s="436">
        <v>100</v>
      </c>
      <c r="CG8" s="435">
        <v>2680.1986490700001</v>
      </c>
      <c r="CH8" s="436">
        <v>100</v>
      </c>
      <c r="CI8" s="435">
        <v>4488.8660959999997</v>
      </c>
      <c r="CJ8" s="436">
        <v>100</v>
      </c>
      <c r="CK8" s="435">
        <v>807.73271900000009</v>
      </c>
      <c r="CL8" s="436">
        <v>100</v>
      </c>
      <c r="CM8" s="435">
        <v>149.06457499999999</v>
      </c>
      <c r="CN8" s="436">
        <v>100</v>
      </c>
      <c r="CO8" s="435">
        <v>3613.1037190000002</v>
      </c>
      <c r="CP8" s="436">
        <v>100</v>
      </c>
      <c r="CQ8" s="435">
        <v>9.8025795799999997</v>
      </c>
      <c r="CR8" s="436">
        <v>100</v>
      </c>
      <c r="CS8" s="435">
        <v>1565.196007</v>
      </c>
      <c r="CT8" s="436">
        <v>100</v>
      </c>
      <c r="CU8" s="435">
        <v>0</v>
      </c>
      <c r="CV8" s="436" t="s">
        <v>306</v>
      </c>
      <c r="CW8" s="435">
        <v>0</v>
      </c>
      <c r="CX8" s="436" t="s">
        <v>306</v>
      </c>
      <c r="CY8" s="436">
        <v>0</v>
      </c>
      <c r="CZ8" s="436" t="s">
        <v>306</v>
      </c>
      <c r="DA8" s="436">
        <v>404.25030299999997</v>
      </c>
      <c r="DB8" s="436">
        <v>100</v>
      </c>
      <c r="DC8" s="80"/>
      <c r="DD8" s="80"/>
      <c r="DE8" s="80"/>
      <c r="DF8" s="80"/>
      <c r="DG8" s="80"/>
      <c r="DH8" s="80"/>
      <c r="DI8" s="80"/>
      <c r="DJ8" s="80"/>
      <c r="DK8" s="80"/>
      <c r="DL8" s="80"/>
      <c r="DM8" s="80"/>
      <c r="DN8" s="80"/>
      <c r="DO8" s="80"/>
      <c r="DP8" s="80"/>
      <c r="DQ8" s="80"/>
      <c r="DR8" s="80"/>
      <c r="DS8" s="80"/>
      <c r="DT8" s="80"/>
      <c r="DU8" s="80"/>
      <c r="DV8" s="80"/>
      <c r="DW8" s="80"/>
      <c r="DX8" s="80"/>
      <c r="DY8" s="80"/>
      <c r="DZ8" s="80"/>
      <c r="EA8" s="80"/>
      <c r="EB8" s="80"/>
      <c r="EC8" s="80"/>
    </row>
    <row r="9" spans="1:133" s="138" customFormat="1" ht="20.100000000000001" customHeight="1">
      <c r="A9" s="182"/>
      <c r="B9" s="377" t="s">
        <v>308</v>
      </c>
      <c r="C9" s="378">
        <v>1927828.3865853101</v>
      </c>
      <c r="D9" s="379">
        <v>95.813239939840287</v>
      </c>
      <c r="E9" s="380">
        <v>864339.60316199996</v>
      </c>
      <c r="F9" s="379">
        <v>93.00808496624748</v>
      </c>
      <c r="G9" s="380">
        <v>1132969.24804695</v>
      </c>
      <c r="H9" s="379">
        <v>97.783102583437881</v>
      </c>
      <c r="I9" s="380">
        <v>471893.08954928</v>
      </c>
      <c r="J9" s="379">
        <v>95.896206519487578</v>
      </c>
      <c r="K9" s="380">
        <v>469858.89320200001</v>
      </c>
      <c r="L9" s="379">
        <v>95.696260848024096</v>
      </c>
      <c r="M9" s="380">
        <v>502871.11621599999</v>
      </c>
      <c r="N9" s="379">
        <v>94.494338887817577</v>
      </c>
      <c r="O9" s="380">
        <v>450321.87721000001</v>
      </c>
      <c r="P9" s="379">
        <v>96.511118856423209</v>
      </c>
      <c r="Q9" s="380">
        <v>160553.46511273002</v>
      </c>
      <c r="R9" s="379">
        <v>98.596770632758421</v>
      </c>
      <c r="S9" s="380">
        <v>258287.85891171999</v>
      </c>
      <c r="T9" s="379">
        <v>96.748320278342376</v>
      </c>
      <c r="U9" s="380">
        <v>183922.90760723001</v>
      </c>
      <c r="V9" s="379">
        <v>89.868709660801287</v>
      </c>
      <c r="W9" s="380">
        <v>64589.366022000002</v>
      </c>
      <c r="X9" s="379">
        <v>93.741056335403499</v>
      </c>
      <c r="Y9" s="380">
        <v>54228.240777669998</v>
      </c>
      <c r="Z9" s="379">
        <v>98.245138865825666</v>
      </c>
      <c r="AA9" s="380">
        <v>180271.87364809</v>
      </c>
      <c r="AB9" s="379">
        <v>96.679815836762572</v>
      </c>
      <c r="AC9" s="380">
        <v>24842.326109000001</v>
      </c>
      <c r="AD9" s="379">
        <v>100</v>
      </c>
      <c r="AE9" s="380">
        <v>43913.81652</v>
      </c>
      <c r="AF9" s="379">
        <v>100</v>
      </c>
      <c r="AG9" s="380">
        <v>46903.079278999998</v>
      </c>
      <c r="AH9" s="379">
        <v>95.061997740023614</v>
      </c>
      <c r="AI9" s="380">
        <v>73352.927055820008</v>
      </c>
      <c r="AJ9" s="379">
        <v>92.696790169956429</v>
      </c>
      <c r="AK9" s="380">
        <v>78805.225237000006</v>
      </c>
      <c r="AL9" s="379">
        <v>96.802765295790522</v>
      </c>
      <c r="AM9" s="380">
        <v>80987.581453999999</v>
      </c>
      <c r="AN9" s="379">
        <v>95.900880119621718</v>
      </c>
      <c r="AO9" s="380">
        <v>0</v>
      </c>
      <c r="AP9" s="379" t="s">
        <v>306</v>
      </c>
      <c r="AQ9" s="380">
        <v>10023.877466</v>
      </c>
      <c r="AR9" s="379">
        <v>96.03809879714359</v>
      </c>
      <c r="AS9" s="380">
        <v>96479.319111000004</v>
      </c>
      <c r="AT9" s="379">
        <v>96.204583896079626</v>
      </c>
      <c r="AU9" s="380">
        <v>55622.856577999999</v>
      </c>
      <c r="AV9" s="379">
        <v>92.973797897287767</v>
      </c>
      <c r="AW9" s="380">
        <v>28683.117047</v>
      </c>
      <c r="AX9" s="379">
        <v>96.241415391624372</v>
      </c>
      <c r="AY9" s="380">
        <v>27976.294277000001</v>
      </c>
      <c r="AZ9" s="379">
        <v>92.822782117242824</v>
      </c>
      <c r="BA9" s="380">
        <v>6267.2234349999999</v>
      </c>
      <c r="BB9" s="379">
        <v>90.294683844223783</v>
      </c>
      <c r="BC9" s="380">
        <v>52784.943870000003</v>
      </c>
      <c r="BD9" s="379">
        <v>89.298773679423505</v>
      </c>
      <c r="BE9" s="380">
        <v>244.07476700000001</v>
      </c>
      <c r="BF9" s="379">
        <v>100</v>
      </c>
      <c r="BG9" s="380">
        <v>41408.995673309997</v>
      </c>
      <c r="BH9" s="379">
        <v>94.672947267017321</v>
      </c>
      <c r="BI9" s="380">
        <v>7477.1335060000001</v>
      </c>
      <c r="BJ9" s="379">
        <v>100</v>
      </c>
      <c r="BK9" s="380">
        <v>28990.834186</v>
      </c>
      <c r="BL9" s="379">
        <v>92.148994525059493</v>
      </c>
      <c r="BM9" s="380">
        <v>12442.973518000001</v>
      </c>
      <c r="BN9" s="379">
        <v>90.814886185134242</v>
      </c>
      <c r="BO9" s="380">
        <v>9677.3492749899997</v>
      </c>
      <c r="BP9" s="379">
        <v>95.803299332088244</v>
      </c>
      <c r="BQ9" s="380">
        <v>12843.440712</v>
      </c>
      <c r="BR9" s="379">
        <v>98.998135347735044</v>
      </c>
      <c r="BS9" s="380">
        <v>0</v>
      </c>
      <c r="BT9" s="379" t="s">
        <v>306</v>
      </c>
      <c r="BU9" s="380">
        <v>12129.170273149999</v>
      </c>
      <c r="BV9" s="379">
        <v>96.405063000637952</v>
      </c>
      <c r="BW9" s="380">
        <v>6064.0500004399992</v>
      </c>
      <c r="BX9" s="379">
        <v>100</v>
      </c>
      <c r="BY9" s="380">
        <v>4775.9096870000003</v>
      </c>
      <c r="BZ9" s="379">
        <v>95.783840374700446</v>
      </c>
      <c r="CA9" s="380">
        <v>6544.9388177700002</v>
      </c>
      <c r="CB9" s="379">
        <v>90.536361366698685</v>
      </c>
      <c r="CC9" s="380">
        <v>154.29092399999999</v>
      </c>
      <c r="CD9" s="379">
        <v>85.126803860599082</v>
      </c>
      <c r="CE9" s="380">
        <v>7268.4981200000002</v>
      </c>
      <c r="CF9" s="379">
        <v>98.167109982751128</v>
      </c>
      <c r="CG9" s="380">
        <v>2567.3289153400001</v>
      </c>
      <c r="CH9" s="379">
        <v>95.788754920492011</v>
      </c>
      <c r="CI9" s="380">
        <v>4433.1825289999997</v>
      </c>
      <c r="CJ9" s="379">
        <v>98.759518198824878</v>
      </c>
      <c r="CK9" s="380">
        <v>608.17015100000003</v>
      </c>
      <c r="CL9" s="379">
        <v>75.293489627724242</v>
      </c>
      <c r="CM9" s="380">
        <v>149.06457499999999</v>
      </c>
      <c r="CN9" s="379">
        <v>100</v>
      </c>
      <c r="CO9" s="380">
        <v>3555.294965</v>
      </c>
      <c r="CP9" s="379">
        <v>98.400025061666369</v>
      </c>
      <c r="CQ9" s="380">
        <v>4.7414427999999997</v>
      </c>
      <c r="CR9" s="379">
        <v>48.369337492284856</v>
      </c>
      <c r="CS9" s="380">
        <v>1553.919167</v>
      </c>
      <c r="CT9" s="379">
        <v>99.279525378957857</v>
      </c>
      <c r="CU9" s="380">
        <v>0</v>
      </c>
      <c r="CV9" s="379" t="s">
        <v>306</v>
      </c>
      <c r="CW9" s="380">
        <v>0</v>
      </c>
      <c r="CX9" s="379" t="s">
        <v>306</v>
      </c>
      <c r="CY9" s="379">
        <v>0</v>
      </c>
      <c r="CZ9" s="379" t="s">
        <v>306</v>
      </c>
      <c r="DA9" s="379">
        <v>357.93857600000001</v>
      </c>
      <c r="DB9" s="379">
        <v>88.543799063027549</v>
      </c>
      <c r="DC9" s="80"/>
      <c r="DD9" s="80"/>
      <c r="DE9" s="80"/>
      <c r="DF9" s="80"/>
      <c r="DG9" s="80"/>
      <c r="DH9" s="80"/>
      <c r="DI9" s="80"/>
      <c r="DJ9" s="80"/>
      <c r="DK9" s="80"/>
      <c r="DL9" s="80"/>
      <c r="DM9" s="80"/>
      <c r="DN9" s="80"/>
      <c r="DO9" s="80"/>
      <c r="DP9" s="80"/>
      <c r="DQ9" s="80"/>
      <c r="DR9" s="80"/>
      <c r="DS9" s="80"/>
      <c r="DT9" s="80"/>
      <c r="DU9" s="80"/>
      <c r="DV9" s="80"/>
      <c r="DW9" s="80"/>
      <c r="DX9" s="80"/>
      <c r="DY9" s="80"/>
      <c r="DZ9" s="80"/>
      <c r="EA9" s="80"/>
      <c r="EB9" s="80"/>
      <c r="EC9" s="80"/>
    </row>
    <row r="10" spans="1:133" s="141" customFormat="1" ht="20.100000000000001" customHeight="1">
      <c r="A10" s="182"/>
      <c r="B10" s="381" t="s">
        <v>309</v>
      </c>
      <c r="C10" s="177">
        <v>1052417.7820940099</v>
      </c>
      <c r="D10" s="178">
        <v>52.305256097683127</v>
      </c>
      <c r="E10" s="105">
        <v>442581.255168</v>
      </c>
      <c r="F10" s="178">
        <v>47.624376847416833</v>
      </c>
      <c r="G10" s="105">
        <v>632565.77635088004</v>
      </c>
      <c r="H10" s="178">
        <v>54.594812971593477</v>
      </c>
      <c r="I10" s="105">
        <v>160644.83726016001</v>
      </c>
      <c r="J10" s="178">
        <v>32.645594587756733</v>
      </c>
      <c r="K10" s="105">
        <v>232955.035019</v>
      </c>
      <c r="L10" s="178">
        <v>47.44600159660002</v>
      </c>
      <c r="M10" s="105">
        <v>219755.63991599999</v>
      </c>
      <c r="N10" s="178">
        <v>41.294206887420756</v>
      </c>
      <c r="O10" s="105">
        <v>353993.11466299999</v>
      </c>
      <c r="P10" s="178">
        <v>75.866337596705975</v>
      </c>
      <c r="Q10" s="105">
        <v>160553.46511273002</v>
      </c>
      <c r="R10" s="178">
        <v>98.596770632758421</v>
      </c>
      <c r="S10" s="105">
        <v>247881.37094686998</v>
      </c>
      <c r="T10" s="178">
        <v>92.850304185607087</v>
      </c>
      <c r="U10" s="105">
        <v>61518.510164629995</v>
      </c>
      <c r="V10" s="178">
        <v>30.059274294187251</v>
      </c>
      <c r="W10" s="105">
        <v>39248.451616999999</v>
      </c>
      <c r="X10" s="178">
        <v>56.962802713582505</v>
      </c>
      <c r="Y10" s="105">
        <v>54228.240777669998</v>
      </c>
      <c r="Z10" s="178">
        <v>98.245138865825666</v>
      </c>
      <c r="AA10" s="105">
        <v>151007.08839722001</v>
      </c>
      <c r="AB10" s="178">
        <v>80.985109883466492</v>
      </c>
      <c r="AC10" s="105">
        <v>24842.326109000001</v>
      </c>
      <c r="AD10" s="178">
        <v>100</v>
      </c>
      <c r="AE10" s="105">
        <v>43913.81652</v>
      </c>
      <c r="AF10" s="178">
        <v>100</v>
      </c>
      <c r="AG10" s="105">
        <v>15560.212156</v>
      </c>
      <c r="AH10" s="178">
        <v>31.537052055988102</v>
      </c>
      <c r="AI10" s="105">
        <v>41946.061262910007</v>
      </c>
      <c r="AJ10" s="178">
        <v>53.007635760536452</v>
      </c>
      <c r="AK10" s="105">
        <v>72356.769081999999</v>
      </c>
      <c r="AL10" s="178">
        <v>88.881610501608449</v>
      </c>
      <c r="AM10" s="105">
        <v>65477.512682</v>
      </c>
      <c r="AN10" s="178">
        <v>77.534740283781531</v>
      </c>
      <c r="AO10" s="105">
        <v>0</v>
      </c>
      <c r="AP10" s="178" t="s">
        <v>306</v>
      </c>
      <c r="AQ10" s="105">
        <v>10023.877466</v>
      </c>
      <c r="AR10" s="178">
        <v>96.03809879714359</v>
      </c>
      <c r="AS10" s="105">
        <v>96430.546952000004</v>
      </c>
      <c r="AT10" s="178">
        <v>96.155950621036396</v>
      </c>
      <c r="AU10" s="105">
        <v>46113.769815</v>
      </c>
      <c r="AV10" s="178">
        <v>77.079326356597164</v>
      </c>
      <c r="AW10" s="105">
        <v>25273.404297000001</v>
      </c>
      <c r="AX10" s="178">
        <v>84.800692941510121</v>
      </c>
      <c r="AY10" s="105">
        <v>27156.472140999998</v>
      </c>
      <c r="AZ10" s="178">
        <v>90.102687355893991</v>
      </c>
      <c r="BA10" s="105">
        <v>5079.9614949999996</v>
      </c>
      <c r="BB10" s="178">
        <v>73.189271435613861</v>
      </c>
      <c r="BC10" s="105">
        <v>0</v>
      </c>
      <c r="BD10" s="178">
        <v>0</v>
      </c>
      <c r="BE10" s="105">
        <v>244.07476700000001</v>
      </c>
      <c r="BF10" s="178">
        <v>100</v>
      </c>
      <c r="BG10" s="105">
        <v>39070.320647460001</v>
      </c>
      <c r="BH10" s="178">
        <v>89.326059379569827</v>
      </c>
      <c r="BI10" s="105">
        <v>7477.1335060000001</v>
      </c>
      <c r="BJ10" s="178">
        <v>100</v>
      </c>
      <c r="BK10" s="105">
        <v>9341.5674060000001</v>
      </c>
      <c r="BL10" s="178">
        <v>29.692696602937556</v>
      </c>
      <c r="BM10" s="105">
        <v>12045.737476</v>
      </c>
      <c r="BN10" s="178">
        <v>87.915663913972338</v>
      </c>
      <c r="BO10" s="105">
        <v>9053.0953482599998</v>
      </c>
      <c r="BP10" s="178">
        <v>89.623344046573607</v>
      </c>
      <c r="BQ10" s="105">
        <v>12819.956885</v>
      </c>
      <c r="BR10" s="178">
        <v>98.817120373947162</v>
      </c>
      <c r="BS10" s="105">
        <v>0</v>
      </c>
      <c r="BT10" s="178" t="s">
        <v>306</v>
      </c>
      <c r="BU10" s="105">
        <v>11924.91590077</v>
      </c>
      <c r="BV10" s="178">
        <v>94.781608535575373</v>
      </c>
      <c r="BW10" s="105">
        <v>6064.0500004399992</v>
      </c>
      <c r="BX10" s="178">
        <v>100</v>
      </c>
      <c r="BY10" s="105">
        <v>4775.9096870000003</v>
      </c>
      <c r="BZ10" s="178">
        <v>95.783840374700446</v>
      </c>
      <c r="CA10" s="105">
        <v>6544.9388177700002</v>
      </c>
      <c r="CB10" s="178">
        <v>90.536361366698685</v>
      </c>
      <c r="CC10" s="105">
        <v>0</v>
      </c>
      <c r="CD10" s="178">
        <v>0</v>
      </c>
      <c r="CE10" s="105">
        <v>0</v>
      </c>
      <c r="CF10" s="178">
        <v>0</v>
      </c>
      <c r="CG10" s="105">
        <v>2567.3289153400001</v>
      </c>
      <c r="CH10" s="178">
        <v>95.788754920492011</v>
      </c>
      <c r="CI10" s="105">
        <v>4433.1825289999997</v>
      </c>
      <c r="CJ10" s="178">
        <v>98.759518198824878</v>
      </c>
      <c r="CK10" s="105">
        <v>143.11676199999999</v>
      </c>
      <c r="CL10" s="178">
        <v>17.718331650249763</v>
      </c>
      <c r="CM10" s="105">
        <v>149.06457499999999</v>
      </c>
      <c r="CN10" s="178">
        <v>100</v>
      </c>
      <c r="CO10" s="105">
        <v>3555.294965</v>
      </c>
      <c r="CP10" s="178">
        <v>98.400025061666369</v>
      </c>
      <c r="CQ10" s="105">
        <v>0</v>
      </c>
      <c r="CR10" s="178">
        <v>0</v>
      </c>
      <c r="CS10" s="105">
        <v>1553.919167</v>
      </c>
      <c r="CT10" s="178">
        <v>99.279525378957857</v>
      </c>
      <c r="CU10" s="105">
        <v>0</v>
      </c>
      <c r="CV10" s="178" t="s">
        <v>306</v>
      </c>
      <c r="CW10" s="105">
        <v>0</v>
      </c>
      <c r="CX10" s="178" t="s">
        <v>306</v>
      </c>
      <c r="CY10" s="178">
        <v>0</v>
      </c>
      <c r="CZ10" s="178" t="s">
        <v>306</v>
      </c>
      <c r="DA10" s="178">
        <v>0</v>
      </c>
      <c r="DB10" s="178">
        <v>0</v>
      </c>
      <c r="DC10" s="80"/>
      <c r="DD10" s="80"/>
      <c r="DE10" s="80"/>
      <c r="DF10" s="80"/>
      <c r="DG10" s="80"/>
      <c r="DH10" s="80"/>
      <c r="DI10" s="80"/>
      <c r="DJ10" s="80"/>
      <c r="DK10" s="80"/>
      <c r="DL10" s="80"/>
      <c r="DM10" s="80"/>
      <c r="DN10" s="80"/>
      <c r="DO10" s="80"/>
      <c r="DP10" s="80"/>
      <c r="DQ10" s="80"/>
      <c r="DR10" s="80"/>
      <c r="DS10" s="80"/>
      <c r="DT10" s="80"/>
      <c r="DU10" s="80"/>
      <c r="DV10" s="80"/>
      <c r="DW10" s="80"/>
      <c r="DX10" s="80"/>
      <c r="DY10" s="80"/>
      <c r="DZ10" s="80"/>
      <c r="EA10" s="80"/>
      <c r="EB10" s="80"/>
      <c r="EC10" s="80"/>
    </row>
    <row r="11" spans="1:133" s="141" customFormat="1" ht="20.100000000000001" customHeight="1">
      <c r="A11" s="182"/>
      <c r="B11" s="381" t="s">
        <v>310</v>
      </c>
      <c r="C11" s="177">
        <v>813767.32365660998</v>
      </c>
      <c r="D11" s="178">
        <v>40.444307376766666</v>
      </c>
      <c r="E11" s="105">
        <v>357810.07822299999</v>
      </c>
      <c r="F11" s="178">
        <v>38.502493736720567</v>
      </c>
      <c r="G11" s="105">
        <v>448905.11065046996</v>
      </c>
      <c r="H11" s="178">
        <v>38.743623942691009</v>
      </c>
      <c r="I11" s="105">
        <v>128228.5536113</v>
      </c>
      <c r="J11" s="178">
        <v>26.058088433863929</v>
      </c>
      <c r="K11" s="105">
        <v>213210.89193899999</v>
      </c>
      <c r="L11" s="178">
        <v>43.424707770429762</v>
      </c>
      <c r="M11" s="105">
        <v>187979.11178899999</v>
      </c>
      <c r="N11" s="178">
        <v>35.323090391198605</v>
      </c>
      <c r="O11" s="105">
        <v>314245.42969299998</v>
      </c>
      <c r="P11" s="178">
        <v>67.347778444807531</v>
      </c>
      <c r="Q11" s="105">
        <v>133558.16383984999</v>
      </c>
      <c r="R11" s="178">
        <v>82.018806862898145</v>
      </c>
      <c r="S11" s="105">
        <v>223692.58373626001</v>
      </c>
      <c r="T11" s="178">
        <v>83.789775587564748</v>
      </c>
      <c r="U11" s="105">
        <v>43133.956106050005</v>
      </c>
      <c r="V11" s="178">
        <v>21.076183648066543</v>
      </c>
      <c r="W11" s="105">
        <v>37879.405548000002</v>
      </c>
      <c r="X11" s="178">
        <v>54.975852963430469</v>
      </c>
      <c r="Y11" s="105">
        <v>41024.779965160007</v>
      </c>
      <c r="Z11" s="178">
        <v>74.324469073994976</v>
      </c>
      <c r="AA11" s="105">
        <v>144948.08862776999</v>
      </c>
      <c r="AB11" s="178">
        <v>77.735667971030807</v>
      </c>
      <c r="AC11" s="105">
        <v>23991.416864999999</v>
      </c>
      <c r="AD11" s="178">
        <v>96.574760188452203</v>
      </c>
      <c r="AE11" s="105">
        <v>30806.886736</v>
      </c>
      <c r="AF11" s="178">
        <v>70.153061558585748</v>
      </c>
      <c r="AG11" s="105">
        <v>13810.050073</v>
      </c>
      <c r="AH11" s="178">
        <v>27.989866955641997</v>
      </c>
      <c r="AI11" s="105">
        <v>40476.91100457</v>
      </c>
      <c r="AJ11" s="178">
        <v>51.151056634227743</v>
      </c>
      <c r="AK11" s="105">
        <v>42407.907311000003</v>
      </c>
      <c r="AL11" s="178">
        <v>52.093026645965736</v>
      </c>
      <c r="AM11" s="105">
        <v>59731.616903000002</v>
      </c>
      <c r="AN11" s="178">
        <v>70.730777844247513</v>
      </c>
      <c r="AO11" s="105">
        <v>0</v>
      </c>
      <c r="AP11" s="178" t="s">
        <v>306</v>
      </c>
      <c r="AQ11" s="105">
        <v>9724.9122090000001</v>
      </c>
      <c r="AR11" s="178">
        <v>93.173732688712207</v>
      </c>
      <c r="AS11" s="105">
        <v>93895.042428000001</v>
      </c>
      <c r="AT11" s="178">
        <v>93.627666218268089</v>
      </c>
      <c r="AU11" s="105">
        <v>41084.442214000002</v>
      </c>
      <c r="AV11" s="178">
        <v>68.67278780928406</v>
      </c>
      <c r="AW11" s="105">
        <v>22865.364214000001</v>
      </c>
      <c r="AX11" s="178">
        <v>76.720916063427623</v>
      </c>
      <c r="AY11" s="105">
        <v>17310.102811000001</v>
      </c>
      <c r="AZ11" s="178">
        <v>57.433335728581191</v>
      </c>
      <c r="BA11" s="105">
        <v>4703.024152</v>
      </c>
      <c r="BB11" s="178">
        <v>67.758566982794775</v>
      </c>
      <c r="BC11" s="105">
        <v>0</v>
      </c>
      <c r="BD11" s="178">
        <v>0</v>
      </c>
      <c r="BE11" s="105">
        <v>244.07476700000001</v>
      </c>
      <c r="BF11" s="178">
        <v>100</v>
      </c>
      <c r="BG11" s="105">
        <v>34685.206629070002</v>
      </c>
      <c r="BH11" s="178">
        <v>79.300419745656185</v>
      </c>
      <c r="BI11" s="105">
        <v>7456.5529969999998</v>
      </c>
      <c r="BJ11" s="178">
        <v>99.724754025276056</v>
      </c>
      <c r="BK11" s="105">
        <v>7240.2302360000003</v>
      </c>
      <c r="BL11" s="178">
        <v>23.013478401374286</v>
      </c>
      <c r="BM11" s="105">
        <v>11361.633016</v>
      </c>
      <c r="BN11" s="178">
        <v>82.922736091392792</v>
      </c>
      <c r="BO11" s="105">
        <v>7423.2290390600001</v>
      </c>
      <c r="BP11" s="178">
        <v>73.488081646247068</v>
      </c>
      <c r="BQ11" s="105">
        <v>12261.110126</v>
      </c>
      <c r="BR11" s="178">
        <v>94.509490640862197</v>
      </c>
      <c r="BS11" s="105">
        <v>0</v>
      </c>
      <c r="BT11" s="178" t="s">
        <v>306</v>
      </c>
      <c r="BU11" s="105">
        <v>11916.38172886</v>
      </c>
      <c r="BV11" s="178">
        <v>94.713777236144864</v>
      </c>
      <c r="BW11" s="105">
        <v>1437.1176883000001</v>
      </c>
      <c r="BX11" s="178">
        <v>23.698974912735295</v>
      </c>
      <c r="BY11" s="105">
        <v>3373.8031959999998</v>
      </c>
      <c r="BZ11" s="178">
        <v>67.66372229796275</v>
      </c>
      <c r="CA11" s="105">
        <v>5909.1804547200009</v>
      </c>
      <c r="CB11" s="178">
        <v>81.741894298081036</v>
      </c>
      <c r="CC11" s="105">
        <v>0</v>
      </c>
      <c r="CD11" s="178">
        <v>0</v>
      </c>
      <c r="CE11" s="105">
        <v>0</v>
      </c>
      <c r="CF11" s="178">
        <v>0</v>
      </c>
      <c r="CG11" s="105">
        <v>1979.8972060199999</v>
      </c>
      <c r="CH11" s="178">
        <v>73.871285873045366</v>
      </c>
      <c r="CI11" s="105">
        <v>4433.1825289999997</v>
      </c>
      <c r="CJ11" s="178">
        <v>98.759518198824878</v>
      </c>
      <c r="CK11" s="105">
        <v>102.628552</v>
      </c>
      <c r="CL11" s="178">
        <v>12.705756444663718</v>
      </c>
      <c r="CM11" s="105">
        <v>0</v>
      </c>
      <c r="CN11" s="178">
        <v>0</v>
      </c>
      <c r="CO11" s="105">
        <v>3555.294965</v>
      </c>
      <c r="CP11" s="178">
        <v>98.400025061666369</v>
      </c>
      <c r="CQ11" s="105">
        <v>0</v>
      </c>
      <c r="CR11" s="178">
        <v>0</v>
      </c>
      <c r="CS11" s="105">
        <v>961.78492100000005</v>
      </c>
      <c r="CT11" s="178">
        <v>61.448209470163832</v>
      </c>
      <c r="CU11" s="105">
        <v>0</v>
      </c>
      <c r="CV11" s="178" t="s">
        <v>306</v>
      </c>
      <c r="CW11" s="105">
        <v>0</v>
      </c>
      <c r="CX11" s="178" t="s">
        <v>306</v>
      </c>
      <c r="CY11" s="178">
        <v>0</v>
      </c>
      <c r="CZ11" s="178" t="s">
        <v>306</v>
      </c>
      <c r="DA11" s="178">
        <v>0</v>
      </c>
      <c r="DB11" s="178">
        <v>0</v>
      </c>
      <c r="DC11" s="80"/>
      <c r="DD11" s="80"/>
      <c r="DE11" s="80"/>
      <c r="DF11" s="80"/>
      <c r="DG11" s="80"/>
      <c r="DH11" s="80"/>
      <c r="DI11" s="80"/>
      <c r="DJ11" s="80"/>
      <c r="DK11" s="80"/>
      <c r="DL11" s="80"/>
      <c r="DM11" s="80"/>
      <c r="DN11" s="80"/>
      <c r="DO11" s="80"/>
      <c r="DP11" s="80"/>
      <c r="DQ11" s="80"/>
      <c r="DR11" s="80"/>
      <c r="DS11" s="80"/>
      <c r="DT11" s="80"/>
      <c r="DU11" s="80"/>
      <c r="DV11" s="80"/>
      <c r="DW11" s="80"/>
      <c r="DX11" s="80"/>
      <c r="DY11" s="80"/>
      <c r="DZ11" s="80"/>
      <c r="EA11" s="80"/>
      <c r="EB11" s="80"/>
      <c r="EC11" s="80"/>
    </row>
    <row r="12" spans="1:133" s="141" customFormat="1" ht="20.100000000000001" customHeight="1">
      <c r="A12" s="182"/>
      <c r="B12" s="381" t="s">
        <v>311</v>
      </c>
      <c r="C12" s="177">
        <v>52102.219371849998</v>
      </c>
      <c r="D12" s="178">
        <v>2.5894848736590848</v>
      </c>
      <c r="E12" s="105">
        <v>18056.551630000002</v>
      </c>
      <c r="F12" s="178">
        <v>1.9429924095306206</v>
      </c>
      <c r="G12" s="105">
        <v>63461.435086519996</v>
      </c>
      <c r="H12" s="178">
        <v>5.4771619157841576</v>
      </c>
      <c r="I12" s="105">
        <v>2507.7808472699999</v>
      </c>
      <c r="J12" s="178">
        <v>0.50962108867734401</v>
      </c>
      <c r="K12" s="105">
        <v>8369.4024119999995</v>
      </c>
      <c r="L12" s="178">
        <v>1.7045979717500104</v>
      </c>
      <c r="M12" s="105">
        <v>26380.787077000001</v>
      </c>
      <c r="N12" s="178">
        <v>4.9572046470663471</v>
      </c>
      <c r="O12" s="105">
        <v>17753.316771999998</v>
      </c>
      <c r="P12" s="178">
        <v>3.8048172913420588</v>
      </c>
      <c r="Q12" s="105">
        <v>23870.571661229998</v>
      </c>
      <c r="R12" s="178">
        <v>14.659050038581245</v>
      </c>
      <c r="S12" s="105">
        <v>11206.2218644</v>
      </c>
      <c r="T12" s="178">
        <v>4.1975768687512964</v>
      </c>
      <c r="U12" s="105">
        <v>13627.82219945</v>
      </c>
      <c r="V12" s="178">
        <v>6.6588486039313288</v>
      </c>
      <c r="W12" s="105">
        <v>110.63633900000001</v>
      </c>
      <c r="X12" s="178">
        <v>0.16057081723652838</v>
      </c>
      <c r="Y12" s="105">
        <v>8926.2997368799988</v>
      </c>
      <c r="Z12" s="178">
        <v>16.171750081350119</v>
      </c>
      <c r="AA12" s="105">
        <v>5918.6714689</v>
      </c>
      <c r="AB12" s="178">
        <v>3.174183837067007</v>
      </c>
      <c r="AC12" s="105">
        <v>850.90924399999994</v>
      </c>
      <c r="AD12" s="178">
        <v>3.4252398115477938</v>
      </c>
      <c r="AE12" s="105">
        <v>13106.929784</v>
      </c>
      <c r="AF12" s="178">
        <v>29.846938441414245</v>
      </c>
      <c r="AG12" s="105">
        <v>1750.1620829999999</v>
      </c>
      <c r="AH12" s="178">
        <v>3.5471851003461072</v>
      </c>
      <c r="AI12" s="105">
        <v>1469.1502583399999</v>
      </c>
      <c r="AJ12" s="178">
        <v>1.8565791263087021</v>
      </c>
      <c r="AK12" s="105">
        <v>6355.8490549999997</v>
      </c>
      <c r="AL12" s="178">
        <v>7.8073980814886781</v>
      </c>
      <c r="AM12" s="105">
        <v>2400.7866250000002</v>
      </c>
      <c r="AN12" s="178">
        <v>2.8428747492316271</v>
      </c>
      <c r="AO12" s="105">
        <v>0</v>
      </c>
      <c r="AP12" s="178" t="s">
        <v>306</v>
      </c>
      <c r="AQ12" s="105">
        <v>298.96525700000001</v>
      </c>
      <c r="AR12" s="178">
        <v>2.8643661084313803</v>
      </c>
      <c r="AS12" s="105">
        <v>1995.011317</v>
      </c>
      <c r="AT12" s="178">
        <v>1.9893303081786793</v>
      </c>
      <c r="AU12" s="105">
        <v>3464.0340369999999</v>
      </c>
      <c r="AV12" s="178">
        <v>5.7901449202583217</v>
      </c>
      <c r="AW12" s="105">
        <v>2408.0400829999999</v>
      </c>
      <c r="AX12" s="178">
        <v>8.0797768780825017</v>
      </c>
      <c r="AY12" s="105">
        <v>783.39872000000003</v>
      </c>
      <c r="AZ12" s="178">
        <v>2.5992452030099482</v>
      </c>
      <c r="BA12" s="105">
        <v>376.937343</v>
      </c>
      <c r="BB12" s="178">
        <v>5.4307044528191035</v>
      </c>
      <c r="BC12" s="105">
        <v>0</v>
      </c>
      <c r="BD12" s="178">
        <v>0</v>
      </c>
      <c r="BE12" s="105">
        <v>0</v>
      </c>
      <c r="BF12" s="178">
        <v>0</v>
      </c>
      <c r="BG12" s="105">
        <v>2308.0724795400001</v>
      </c>
      <c r="BH12" s="178">
        <v>5.2769216106534405</v>
      </c>
      <c r="BI12" s="105">
        <v>20.580508999999999</v>
      </c>
      <c r="BJ12" s="178">
        <v>0.27524597472393991</v>
      </c>
      <c r="BK12" s="105">
        <v>2101.3371699999998</v>
      </c>
      <c r="BL12" s="178">
        <v>6.6792182015632733</v>
      </c>
      <c r="BM12" s="105">
        <v>206.76203000000001</v>
      </c>
      <c r="BN12" s="178">
        <v>1.5090500831408511</v>
      </c>
      <c r="BO12" s="105">
        <v>1629.8663092000002</v>
      </c>
      <c r="BP12" s="178">
        <v>16.135262400326546</v>
      </c>
      <c r="BQ12" s="105">
        <v>558.84675900000002</v>
      </c>
      <c r="BR12" s="178">
        <v>4.3076297330849593</v>
      </c>
      <c r="BS12" s="105">
        <v>0</v>
      </c>
      <c r="BT12" s="178" t="s">
        <v>306</v>
      </c>
      <c r="BU12" s="105">
        <v>8.5341719099999995</v>
      </c>
      <c r="BV12" s="178">
        <v>6.783129943052206E-2</v>
      </c>
      <c r="BW12" s="105">
        <v>1076.67109005</v>
      </c>
      <c r="BX12" s="178">
        <v>17.75498371503992</v>
      </c>
      <c r="BY12" s="105">
        <v>0</v>
      </c>
      <c r="BZ12" s="178">
        <v>0</v>
      </c>
      <c r="CA12" s="105">
        <v>635.75836304999996</v>
      </c>
      <c r="CB12" s="178">
        <v>8.7944670686176529</v>
      </c>
      <c r="CC12" s="105">
        <v>0</v>
      </c>
      <c r="CD12" s="178">
        <v>0</v>
      </c>
      <c r="CE12" s="105">
        <v>0</v>
      </c>
      <c r="CF12" s="178">
        <v>0</v>
      </c>
      <c r="CG12" s="105">
        <v>251.52836249999999</v>
      </c>
      <c r="CH12" s="178">
        <v>9.3846910409897255</v>
      </c>
      <c r="CI12" s="105">
        <v>0</v>
      </c>
      <c r="CJ12" s="178">
        <v>0</v>
      </c>
      <c r="CK12" s="105">
        <v>40.488210000000002</v>
      </c>
      <c r="CL12" s="178">
        <v>5.0125752055860442</v>
      </c>
      <c r="CM12" s="105">
        <v>149.06457499999999</v>
      </c>
      <c r="CN12" s="178">
        <v>100</v>
      </c>
      <c r="CO12" s="105">
        <v>0</v>
      </c>
      <c r="CP12" s="178">
        <v>0</v>
      </c>
      <c r="CQ12" s="105">
        <v>0</v>
      </c>
      <c r="CR12" s="178">
        <v>0</v>
      </c>
      <c r="CS12" s="105">
        <v>592.13424599999996</v>
      </c>
      <c r="CT12" s="178">
        <v>37.831315908794032</v>
      </c>
      <c r="CU12" s="105">
        <v>0</v>
      </c>
      <c r="CV12" s="178" t="s">
        <v>306</v>
      </c>
      <c r="CW12" s="105">
        <v>0</v>
      </c>
      <c r="CX12" s="178" t="s">
        <v>306</v>
      </c>
      <c r="CY12" s="178">
        <v>0</v>
      </c>
      <c r="CZ12" s="178" t="s">
        <v>306</v>
      </c>
      <c r="DA12" s="178">
        <v>0</v>
      </c>
      <c r="DB12" s="178">
        <v>0</v>
      </c>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row>
    <row r="13" spans="1:133" s="141" customFormat="1" ht="20.100000000000001" customHeight="1">
      <c r="A13" s="182"/>
      <c r="B13" s="381" t="s">
        <v>312</v>
      </c>
      <c r="C13" s="177">
        <v>186548.23906554998</v>
      </c>
      <c r="D13" s="178">
        <v>9.2714638472573796</v>
      </c>
      <c r="E13" s="105">
        <v>66714.625314999997</v>
      </c>
      <c r="F13" s="178">
        <v>7.1788907011656455</v>
      </c>
      <c r="G13" s="105">
        <v>120199.23061389</v>
      </c>
      <c r="H13" s="178">
        <v>10.374027113118302</v>
      </c>
      <c r="I13" s="105">
        <v>29908.502801589999</v>
      </c>
      <c r="J13" s="178">
        <v>6.0778850652154537</v>
      </c>
      <c r="K13" s="105">
        <v>11374.740668</v>
      </c>
      <c r="L13" s="178">
        <v>2.3166958544202405</v>
      </c>
      <c r="M13" s="105">
        <v>5395.7410499999996</v>
      </c>
      <c r="N13" s="178">
        <v>1.0139118491558055</v>
      </c>
      <c r="O13" s="105">
        <v>21994.368198</v>
      </c>
      <c r="P13" s="178">
        <v>4.7137418605563921</v>
      </c>
      <c r="Q13" s="105">
        <v>3124.7296116500002</v>
      </c>
      <c r="R13" s="178">
        <v>1.9189137312790114</v>
      </c>
      <c r="S13" s="105">
        <v>12982.56534621</v>
      </c>
      <c r="T13" s="178">
        <v>4.8629517292910593</v>
      </c>
      <c r="U13" s="105">
        <v>4756.73185913</v>
      </c>
      <c r="V13" s="178">
        <v>2.324242042189383</v>
      </c>
      <c r="W13" s="105">
        <v>1258.4097300000001</v>
      </c>
      <c r="X13" s="178">
        <v>1.826378932915514</v>
      </c>
      <c r="Y13" s="105">
        <v>4277.1610756299997</v>
      </c>
      <c r="Z13" s="178">
        <v>7.7489197104805774</v>
      </c>
      <c r="AA13" s="105">
        <v>140.32830055000002</v>
      </c>
      <c r="AB13" s="178">
        <v>7.52580753686731E-2</v>
      </c>
      <c r="AC13" s="105">
        <v>0</v>
      </c>
      <c r="AD13" s="178">
        <v>0</v>
      </c>
      <c r="AE13" s="105">
        <v>0</v>
      </c>
      <c r="AF13" s="178">
        <v>0</v>
      </c>
      <c r="AG13" s="105">
        <v>0</v>
      </c>
      <c r="AH13" s="178">
        <v>0</v>
      </c>
      <c r="AI13" s="105">
        <v>0</v>
      </c>
      <c r="AJ13" s="178">
        <v>0</v>
      </c>
      <c r="AK13" s="105">
        <v>23593.012716000001</v>
      </c>
      <c r="AL13" s="178">
        <v>28.981185774154039</v>
      </c>
      <c r="AM13" s="105">
        <v>3345.1091540000002</v>
      </c>
      <c r="AN13" s="178">
        <v>3.9610876903024108</v>
      </c>
      <c r="AO13" s="105">
        <v>0</v>
      </c>
      <c r="AP13" s="178" t="s">
        <v>306</v>
      </c>
      <c r="AQ13" s="105">
        <v>0</v>
      </c>
      <c r="AR13" s="178">
        <v>0</v>
      </c>
      <c r="AS13" s="105">
        <v>540.49320699999998</v>
      </c>
      <c r="AT13" s="178">
        <v>0.53895409458962629</v>
      </c>
      <c r="AU13" s="105">
        <v>1565.2935640000001</v>
      </c>
      <c r="AV13" s="178">
        <v>2.616393627054781</v>
      </c>
      <c r="AW13" s="105">
        <v>0</v>
      </c>
      <c r="AX13" s="178">
        <v>0</v>
      </c>
      <c r="AY13" s="105">
        <v>9062.9706100000003</v>
      </c>
      <c r="AZ13" s="178">
        <v>30.070106424302868</v>
      </c>
      <c r="BA13" s="105">
        <v>0</v>
      </c>
      <c r="BB13" s="178">
        <v>0</v>
      </c>
      <c r="BC13" s="105">
        <v>0</v>
      </c>
      <c r="BD13" s="178">
        <v>0</v>
      </c>
      <c r="BE13" s="105">
        <v>0</v>
      </c>
      <c r="BF13" s="178">
        <v>0</v>
      </c>
      <c r="BG13" s="105">
        <v>2077.0415388500001</v>
      </c>
      <c r="BH13" s="178">
        <v>4.7487180232601931</v>
      </c>
      <c r="BI13" s="105">
        <v>0</v>
      </c>
      <c r="BJ13" s="178">
        <v>0</v>
      </c>
      <c r="BK13" s="105">
        <v>0</v>
      </c>
      <c r="BL13" s="178">
        <v>0</v>
      </c>
      <c r="BM13" s="105">
        <v>477.34242999999998</v>
      </c>
      <c r="BN13" s="178">
        <v>3.4838777394386962</v>
      </c>
      <c r="BO13" s="105">
        <v>0</v>
      </c>
      <c r="BP13" s="178">
        <v>0</v>
      </c>
      <c r="BQ13" s="105">
        <v>0</v>
      </c>
      <c r="BR13" s="178">
        <v>0</v>
      </c>
      <c r="BS13" s="105">
        <v>0</v>
      </c>
      <c r="BT13" s="178" t="s">
        <v>306</v>
      </c>
      <c r="BU13" s="105">
        <v>0</v>
      </c>
      <c r="BV13" s="178">
        <v>0</v>
      </c>
      <c r="BW13" s="105">
        <v>3550.26122209</v>
      </c>
      <c r="BX13" s="178">
        <v>58.546041372224799</v>
      </c>
      <c r="BY13" s="105">
        <v>1402.106491</v>
      </c>
      <c r="BZ13" s="178">
        <v>28.120118076737693</v>
      </c>
      <c r="CA13" s="105">
        <v>0</v>
      </c>
      <c r="CB13" s="178">
        <v>0</v>
      </c>
      <c r="CC13" s="105">
        <v>0</v>
      </c>
      <c r="CD13" s="178">
        <v>0</v>
      </c>
      <c r="CE13" s="105">
        <v>0</v>
      </c>
      <c r="CF13" s="178">
        <v>0</v>
      </c>
      <c r="CG13" s="105">
        <v>335.90334681999997</v>
      </c>
      <c r="CH13" s="178">
        <v>12.532778006456901</v>
      </c>
      <c r="CI13" s="105">
        <v>0</v>
      </c>
      <c r="CJ13" s="178">
        <v>0</v>
      </c>
      <c r="CK13" s="105">
        <v>0</v>
      </c>
      <c r="CL13" s="178">
        <v>0</v>
      </c>
      <c r="CM13" s="105">
        <v>0</v>
      </c>
      <c r="CN13" s="178">
        <v>0</v>
      </c>
      <c r="CO13" s="105">
        <v>0</v>
      </c>
      <c r="CP13" s="178">
        <v>0</v>
      </c>
      <c r="CQ13" s="105">
        <v>0</v>
      </c>
      <c r="CR13" s="178">
        <v>0</v>
      </c>
      <c r="CS13" s="105">
        <v>0</v>
      </c>
      <c r="CT13" s="178">
        <v>0</v>
      </c>
      <c r="CU13" s="105">
        <v>0</v>
      </c>
      <c r="CV13" s="178" t="s">
        <v>306</v>
      </c>
      <c r="CW13" s="105">
        <v>0</v>
      </c>
      <c r="CX13" s="178" t="s">
        <v>306</v>
      </c>
      <c r="CY13" s="178">
        <v>0</v>
      </c>
      <c r="CZ13" s="178" t="s">
        <v>306</v>
      </c>
      <c r="DA13" s="178">
        <v>0</v>
      </c>
      <c r="DB13" s="178">
        <v>0</v>
      </c>
      <c r="DC13" s="80"/>
      <c r="DD13" s="80"/>
      <c r="DE13" s="80"/>
      <c r="DF13" s="80"/>
      <c r="DG13" s="80"/>
      <c r="DH13" s="80"/>
      <c r="DI13" s="80"/>
      <c r="DJ13" s="80"/>
      <c r="DK13" s="80"/>
      <c r="DL13" s="80"/>
      <c r="DM13" s="80"/>
      <c r="DN13" s="80"/>
      <c r="DO13" s="80"/>
      <c r="DP13" s="80"/>
      <c r="DQ13" s="80"/>
      <c r="DR13" s="80"/>
      <c r="DS13" s="80"/>
      <c r="DT13" s="80"/>
      <c r="DU13" s="80"/>
      <c r="DV13" s="80"/>
      <c r="DW13" s="80"/>
      <c r="DX13" s="80"/>
      <c r="DY13" s="80"/>
      <c r="DZ13" s="80"/>
      <c r="EA13" s="80"/>
      <c r="EB13" s="80"/>
      <c r="EC13" s="80"/>
    </row>
    <row r="14" spans="1:133" s="141" customFormat="1" ht="20.100000000000001" customHeight="1">
      <c r="A14" s="182"/>
      <c r="B14" s="381" t="s">
        <v>313</v>
      </c>
      <c r="C14" s="177">
        <v>510641.89613430999</v>
      </c>
      <c r="D14" s="178">
        <v>25.37894703600297</v>
      </c>
      <c r="E14" s="105">
        <v>199111.46971800001</v>
      </c>
      <c r="F14" s="178">
        <v>21.425579049644931</v>
      </c>
      <c r="G14" s="105">
        <v>218039.90347396</v>
      </c>
      <c r="H14" s="178">
        <v>18.818355648602392</v>
      </c>
      <c r="I14" s="105">
        <v>235549.35889273</v>
      </c>
      <c r="J14" s="178">
        <v>47.867388750034301</v>
      </c>
      <c r="K14" s="105">
        <v>93063.399665000004</v>
      </c>
      <c r="L14" s="178">
        <v>18.954242430220429</v>
      </c>
      <c r="M14" s="105">
        <v>52351.323873000001</v>
      </c>
      <c r="N14" s="178">
        <v>9.8373193046074565</v>
      </c>
      <c r="O14" s="105">
        <v>92583.775143999999</v>
      </c>
      <c r="P14" s="178">
        <v>19.842171076516649</v>
      </c>
      <c r="Q14" s="105">
        <v>0</v>
      </c>
      <c r="R14" s="178">
        <v>0</v>
      </c>
      <c r="S14" s="105">
        <v>7169.2584797</v>
      </c>
      <c r="T14" s="178">
        <v>2.6854290343910714</v>
      </c>
      <c r="U14" s="105">
        <v>121833.30877352001</v>
      </c>
      <c r="V14" s="178">
        <v>59.530389094130534</v>
      </c>
      <c r="W14" s="105">
        <v>12393.8004</v>
      </c>
      <c r="X14" s="178">
        <v>17.987604044765188</v>
      </c>
      <c r="Y14" s="105">
        <v>0</v>
      </c>
      <c r="Z14" s="178">
        <v>0</v>
      </c>
      <c r="AA14" s="105">
        <v>12847.57083221</v>
      </c>
      <c r="AB14" s="178">
        <v>6.8901529499412595</v>
      </c>
      <c r="AC14" s="105">
        <v>0</v>
      </c>
      <c r="AD14" s="178">
        <v>0</v>
      </c>
      <c r="AE14" s="105">
        <v>0</v>
      </c>
      <c r="AF14" s="178">
        <v>0</v>
      </c>
      <c r="AG14" s="105">
        <v>31287.720286</v>
      </c>
      <c r="AH14" s="178">
        <v>63.413175442617465</v>
      </c>
      <c r="AI14" s="105">
        <v>27293.532305869998</v>
      </c>
      <c r="AJ14" s="178">
        <v>34.491095839009468</v>
      </c>
      <c r="AK14" s="105">
        <v>6302.6060219999999</v>
      </c>
      <c r="AL14" s="178">
        <v>7.741995402774994</v>
      </c>
      <c r="AM14" s="105">
        <v>390.55899899999997</v>
      </c>
      <c r="AN14" s="178">
        <v>0.46247771658686243</v>
      </c>
      <c r="AO14" s="105">
        <v>0</v>
      </c>
      <c r="AP14" s="178" t="s">
        <v>306</v>
      </c>
      <c r="AQ14" s="105">
        <v>0</v>
      </c>
      <c r="AR14" s="178">
        <v>0</v>
      </c>
      <c r="AS14" s="105">
        <v>9.7095219999999998</v>
      </c>
      <c r="AT14" s="178">
        <v>9.6818730941202313E-3</v>
      </c>
      <c r="AU14" s="105">
        <v>154.90203700000001</v>
      </c>
      <c r="AV14" s="178">
        <v>0.25891929267819042</v>
      </c>
      <c r="AW14" s="105">
        <v>3409.7127500000001</v>
      </c>
      <c r="AX14" s="178">
        <v>11.440722450114258</v>
      </c>
      <c r="AY14" s="105">
        <v>812.85786599999994</v>
      </c>
      <c r="AZ14" s="178">
        <v>2.6969879513326278</v>
      </c>
      <c r="BA14" s="105">
        <v>698.85214399999995</v>
      </c>
      <c r="BB14" s="178">
        <v>10.068674597419703</v>
      </c>
      <c r="BC14" s="105">
        <v>52784.943870000003</v>
      </c>
      <c r="BD14" s="178">
        <v>89.298773679423505</v>
      </c>
      <c r="BE14" s="105">
        <v>0</v>
      </c>
      <c r="BF14" s="178">
        <v>0</v>
      </c>
      <c r="BG14" s="105">
        <v>2338.6750258500001</v>
      </c>
      <c r="BH14" s="178">
        <v>5.3468878874475063</v>
      </c>
      <c r="BI14" s="105">
        <v>0</v>
      </c>
      <c r="BJ14" s="178">
        <v>0</v>
      </c>
      <c r="BK14" s="105">
        <v>19649.266780000002</v>
      </c>
      <c r="BL14" s="178">
        <v>62.456297922121941</v>
      </c>
      <c r="BM14" s="105">
        <v>397.236042</v>
      </c>
      <c r="BN14" s="178">
        <v>2.8992222711618889</v>
      </c>
      <c r="BO14" s="105">
        <v>526.55550525000001</v>
      </c>
      <c r="BP14" s="178">
        <v>5.2127657327400581</v>
      </c>
      <c r="BQ14" s="105">
        <v>23.483827000000002</v>
      </c>
      <c r="BR14" s="178">
        <v>0.18101497378787407</v>
      </c>
      <c r="BS14" s="105">
        <v>0</v>
      </c>
      <c r="BT14" s="178" t="s">
        <v>306</v>
      </c>
      <c r="BU14" s="105">
        <v>0</v>
      </c>
      <c r="BV14" s="178">
        <v>0</v>
      </c>
      <c r="BW14" s="105">
        <v>0</v>
      </c>
      <c r="BX14" s="178">
        <v>0</v>
      </c>
      <c r="BY14" s="105">
        <v>0</v>
      </c>
      <c r="BZ14" s="178">
        <v>0</v>
      </c>
      <c r="CA14" s="105">
        <v>0</v>
      </c>
      <c r="CB14" s="178">
        <v>0</v>
      </c>
      <c r="CC14" s="105">
        <v>154.29092399999999</v>
      </c>
      <c r="CD14" s="178">
        <v>85.126803860599082</v>
      </c>
      <c r="CE14" s="105">
        <v>7268.4981200000002</v>
      </c>
      <c r="CF14" s="178">
        <v>98.167109982751128</v>
      </c>
      <c r="CG14" s="105">
        <v>0</v>
      </c>
      <c r="CH14" s="178">
        <v>0</v>
      </c>
      <c r="CI14" s="105">
        <v>0</v>
      </c>
      <c r="CJ14" s="178">
        <v>0</v>
      </c>
      <c r="CK14" s="105">
        <v>448.62720999999999</v>
      </c>
      <c r="CL14" s="178">
        <v>55.541542325463226</v>
      </c>
      <c r="CM14" s="105">
        <v>0</v>
      </c>
      <c r="CN14" s="178">
        <v>0</v>
      </c>
      <c r="CO14" s="105">
        <v>0</v>
      </c>
      <c r="CP14" s="178">
        <v>0</v>
      </c>
      <c r="CQ14" s="105">
        <v>4.7414427999999997</v>
      </c>
      <c r="CR14" s="178">
        <v>48.369337492284856</v>
      </c>
      <c r="CS14" s="105">
        <v>0</v>
      </c>
      <c r="CT14" s="178">
        <v>0</v>
      </c>
      <c r="CU14" s="105">
        <v>0</v>
      </c>
      <c r="CV14" s="178" t="s">
        <v>306</v>
      </c>
      <c r="CW14" s="105">
        <v>0</v>
      </c>
      <c r="CX14" s="178" t="s">
        <v>306</v>
      </c>
      <c r="CY14" s="178">
        <v>0</v>
      </c>
      <c r="CZ14" s="178" t="s">
        <v>306</v>
      </c>
      <c r="DA14" s="178">
        <v>357.93857600000001</v>
      </c>
      <c r="DB14" s="178">
        <v>88.543799063027549</v>
      </c>
      <c r="DC14" s="80"/>
      <c r="DD14" s="80"/>
      <c r="DE14" s="80"/>
      <c r="DF14" s="80"/>
      <c r="DG14" s="80"/>
      <c r="DH14" s="80"/>
      <c r="DI14" s="80"/>
      <c r="DJ14" s="80"/>
      <c r="DK14" s="80"/>
      <c r="DL14" s="80"/>
      <c r="DM14" s="80"/>
      <c r="DN14" s="80"/>
      <c r="DO14" s="80"/>
      <c r="DP14" s="80"/>
      <c r="DQ14" s="80"/>
      <c r="DR14" s="80"/>
      <c r="DS14" s="80"/>
      <c r="DT14" s="80"/>
      <c r="DU14" s="80"/>
      <c r="DV14" s="80"/>
      <c r="DW14" s="80"/>
      <c r="DX14" s="80"/>
      <c r="DY14" s="80"/>
      <c r="DZ14" s="80"/>
      <c r="EA14" s="80"/>
      <c r="EB14" s="80"/>
      <c r="EC14" s="80"/>
    </row>
    <row r="15" spans="1:133" s="141" customFormat="1" ht="20.100000000000001" customHeight="1">
      <c r="A15" s="182"/>
      <c r="B15" s="381" t="s">
        <v>314</v>
      </c>
      <c r="C15" s="177">
        <v>364768.70835699001</v>
      </c>
      <c r="D15" s="178">
        <v>18.129036806154176</v>
      </c>
      <c r="E15" s="105">
        <v>222646.878276</v>
      </c>
      <c r="F15" s="178">
        <v>23.958129069185734</v>
      </c>
      <c r="G15" s="105">
        <v>282363.56822210999</v>
      </c>
      <c r="H15" s="178">
        <v>24.369933963242023</v>
      </c>
      <c r="I15" s="105">
        <v>75698.893396390005</v>
      </c>
      <c r="J15" s="178">
        <v>15.38322318169655</v>
      </c>
      <c r="K15" s="105">
        <v>143840.458518</v>
      </c>
      <c r="L15" s="178">
        <v>29.29601682120364</v>
      </c>
      <c r="M15" s="105">
        <v>230764.15242699999</v>
      </c>
      <c r="N15" s="178">
        <v>43.362812695789351</v>
      </c>
      <c r="O15" s="105">
        <v>3744.9874030000001</v>
      </c>
      <c r="P15" s="178">
        <v>0.80261018320056543</v>
      </c>
      <c r="Q15" s="105">
        <v>0</v>
      </c>
      <c r="R15" s="178">
        <v>0</v>
      </c>
      <c r="S15" s="105">
        <v>3237.2294851500001</v>
      </c>
      <c r="T15" s="178">
        <v>1.2125870583442049</v>
      </c>
      <c r="U15" s="105">
        <v>571.08866908000005</v>
      </c>
      <c r="V15" s="178">
        <v>0.27904627248349589</v>
      </c>
      <c r="W15" s="105">
        <v>12947.114004999999</v>
      </c>
      <c r="X15" s="178">
        <v>18.790649577055799</v>
      </c>
      <c r="Y15" s="105">
        <v>0</v>
      </c>
      <c r="Z15" s="178">
        <v>0</v>
      </c>
      <c r="AA15" s="105">
        <v>16417.214418659998</v>
      </c>
      <c r="AB15" s="178">
        <v>8.8045530033548225</v>
      </c>
      <c r="AC15" s="105">
        <v>0</v>
      </c>
      <c r="AD15" s="178">
        <v>0</v>
      </c>
      <c r="AE15" s="105">
        <v>0</v>
      </c>
      <c r="AF15" s="178">
        <v>0</v>
      </c>
      <c r="AG15" s="105">
        <v>55.146836999999998</v>
      </c>
      <c r="AH15" s="178">
        <v>0.1117702414180432</v>
      </c>
      <c r="AI15" s="105">
        <v>4113.3334870400004</v>
      </c>
      <c r="AJ15" s="178">
        <v>5.1980585704105096</v>
      </c>
      <c r="AK15" s="105">
        <v>145.850133</v>
      </c>
      <c r="AL15" s="178">
        <v>0.17915939140708065</v>
      </c>
      <c r="AM15" s="105">
        <v>15119.509773</v>
      </c>
      <c r="AN15" s="178">
        <v>17.903662119253312</v>
      </c>
      <c r="AO15" s="105">
        <v>0</v>
      </c>
      <c r="AP15" s="178" t="s">
        <v>306</v>
      </c>
      <c r="AQ15" s="105">
        <v>0</v>
      </c>
      <c r="AR15" s="178">
        <v>0</v>
      </c>
      <c r="AS15" s="105">
        <v>39.062637000000002</v>
      </c>
      <c r="AT15" s="178">
        <v>3.8951401949105784E-2</v>
      </c>
      <c r="AU15" s="105">
        <v>9354.1847259999995</v>
      </c>
      <c r="AV15" s="178">
        <v>15.635552248012416</v>
      </c>
      <c r="AW15" s="105">
        <v>0</v>
      </c>
      <c r="AX15" s="178">
        <v>0</v>
      </c>
      <c r="AY15" s="105">
        <v>6.96427</v>
      </c>
      <c r="AZ15" s="178">
        <v>2.3106810016189572E-2</v>
      </c>
      <c r="BA15" s="105">
        <v>488.40979599999997</v>
      </c>
      <c r="BB15" s="178">
        <v>7.0367378111902008</v>
      </c>
      <c r="BC15" s="105">
        <v>0</v>
      </c>
      <c r="BD15" s="178">
        <v>0</v>
      </c>
      <c r="BE15" s="105">
        <v>0</v>
      </c>
      <c r="BF15" s="178">
        <v>0</v>
      </c>
      <c r="BG15" s="105">
        <v>0</v>
      </c>
      <c r="BH15" s="178">
        <v>0</v>
      </c>
      <c r="BI15" s="105">
        <v>0</v>
      </c>
      <c r="BJ15" s="178">
        <v>0</v>
      </c>
      <c r="BK15" s="105">
        <v>0</v>
      </c>
      <c r="BL15" s="178">
        <v>0</v>
      </c>
      <c r="BM15" s="105">
        <v>0</v>
      </c>
      <c r="BN15" s="178">
        <v>0</v>
      </c>
      <c r="BO15" s="105">
        <v>97.698421480000007</v>
      </c>
      <c r="BP15" s="178">
        <v>0.96718955277457752</v>
      </c>
      <c r="BQ15" s="105">
        <v>0</v>
      </c>
      <c r="BR15" s="178">
        <v>0</v>
      </c>
      <c r="BS15" s="105">
        <v>0</v>
      </c>
      <c r="BT15" s="178" t="s">
        <v>306</v>
      </c>
      <c r="BU15" s="105">
        <v>204.25437238000001</v>
      </c>
      <c r="BV15" s="178">
        <v>1.6234544650625786</v>
      </c>
      <c r="BW15" s="105">
        <v>0</v>
      </c>
      <c r="BX15" s="178">
        <v>0</v>
      </c>
      <c r="BY15" s="105">
        <v>0</v>
      </c>
      <c r="BZ15" s="178">
        <v>0</v>
      </c>
      <c r="CA15" s="105">
        <v>0</v>
      </c>
      <c r="CB15" s="178">
        <v>0</v>
      </c>
      <c r="CC15" s="105">
        <v>0</v>
      </c>
      <c r="CD15" s="178">
        <v>0</v>
      </c>
      <c r="CE15" s="105">
        <v>0</v>
      </c>
      <c r="CF15" s="178">
        <v>0</v>
      </c>
      <c r="CG15" s="105">
        <v>0</v>
      </c>
      <c r="CH15" s="178">
        <v>0</v>
      </c>
      <c r="CI15" s="105">
        <v>0</v>
      </c>
      <c r="CJ15" s="178">
        <v>0</v>
      </c>
      <c r="CK15" s="105">
        <v>16.426179000000001</v>
      </c>
      <c r="CL15" s="178">
        <v>2.0336156520112438</v>
      </c>
      <c r="CM15" s="105">
        <v>0</v>
      </c>
      <c r="CN15" s="178">
        <v>0</v>
      </c>
      <c r="CO15" s="105">
        <v>0</v>
      </c>
      <c r="CP15" s="178">
        <v>0</v>
      </c>
      <c r="CQ15" s="105">
        <v>0</v>
      </c>
      <c r="CR15" s="178">
        <v>0</v>
      </c>
      <c r="CS15" s="105">
        <v>0</v>
      </c>
      <c r="CT15" s="178">
        <v>0</v>
      </c>
      <c r="CU15" s="105">
        <v>0</v>
      </c>
      <c r="CV15" s="178" t="s">
        <v>306</v>
      </c>
      <c r="CW15" s="105">
        <v>0</v>
      </c>
      <c r="CX15" s="178" t="s">
        <v>306</v>
      </c>
      <c r="CY15" s="178">
        <v>0</v>
      </c>
      <c r="CZ15" s="178" t="s">
        <v>306</v>
      </c>
      <c r="DA15" s="178">
        <v>0</v>
      </c>
      <c r="DB15" s="178">
        <v>0</v>
      </c>
      <c r="DC15" s="80"/>
      <c r="DD15" s="80"/>
      <c r="DE15" s="80"/>
      <c r="DF15" s="80"/>
      <c r="DG15" s="80"/>
      <c r="DH15" s="80"/>
      <c r="DI15" s="80"/>
      <c r="DJ15" s="80"/>
      <c r="DK15" s="80"/>
      <c r="DL15" s="80"/>
      <c r="DM15" s="80"/>
      <c r="DN15" s="80"/>
      <c r="DO15" s="80"/>
      <c r="DP15" s="80"/>
      <c r="DQ15" s="80"/>
      <c r="DR15" s="80"/>
      <c r="DS15" s="80"/>
      <c r="DT15" s="80"/>
      <c r="DU15" s="80"/>
      <c r="DV15" s="80"/>
      <c r="DW15" s="80"/>
      <c r="DX15" s="80"/>
      <c r="DY15" s="80"/>
      <c r="DZ15" s="80"/>
      <c r="EA15" s="80"/>
      <c r="EB15" s="80"/>
      <c r="EC15" s="80"/>
    </row>
    <row r="16" spans="1:133" s="138" customFormat="1" ht="20.100000000000001" customHeight="1">
      <c r="A16" s="182"/>
      <c r="B16" s="382" t="s">
        <v>315</v>
      </c>
      <c r="C16" s="378">
        <v>41799.527279180002</v>
      </c>
      <c r="D16" s="379">
        <v>2.0774401728080094</v>
      </c>
      <c r="E16" s="380">
        <v>43621.994612000002</v>
      </c>
      <c r="F16" s="379">
        <v>4.6939862137841448</v>
      </c>
      <c r="G16" s="380">
        <v>13193.454816760001</v>
      </c>
      <c r="H16" s="379">
        <v>1.1386866395545225</v>
      </c>
      <c r="I16" s="380">
        <v>6384.8736744799999</v>
      </c>
      <c r="J16" s="379">
        <v>1.2975082238936504</v>
      </c>
      <c r="K16" s="380">
        <v>6600.4292530000002</v>
      </c>
      <c r="L16" s="379">
        <v>1.3443108317042454</v>
      </c>
      <c r="M16" s="380">
        <v>7786.9233459999996</v>
      </c>
      <c r="N16" s="379">
        <v>1.4632380938624499</v>
      </c>
      <c r="O16" s="380">
        <v>9250.5219099999995</v>
      </c>
      <c r="P16" s="379">
        <v>1.9825335270656304</v>
      </c>
      <c r="Q16" s="380">
        <v>20.209176940000003</v>
      </c>
      <c r="R16" s="379">
        <v>1.2410567296264628E-2</v>
      </c>
      <c r="S16" s="380">
        <v>3755.1480472899998</v>
      </c>
      <c r="T16" s="379">
        <v>1.4065866955673605</v>
      </c>
      <c r="U16" s="380">
        <v>11191.744142149999</v>
      </c>
      <c r="V16" s="379">
        <v>5.4685281893037789</v>
      </c>
      <c r="W16" s="380">
        <v>1596.368099</v>
      </c>
      <c r="X16" s="379">
        <v>2.3168710442122751</v>
      </c>
      <c r="Y16" s="380">
        <v>154.74916071000001</v>
      </c>
      <c r="Z16" s="379">
        <v>0.280358583743405</v>
      </c>
      <c r="AA16" s="380">
        <v>3251.7795940799997</v>
      </c>
      <c r="AB16" s="379">
        <v>1.7439295766743024</v>
      </c>
      <c r="AC16" s="380">
        <v>0</v>
      </c>
      <c r="AD16" s="379">
        <v>0</v>
      </c>
      <c r="AE16" s="380">
        <v>0</v>
      </c>
      <c r="AF16" s="379">
        <v>0</v>
      </c>
      <c r="AG16" s="380">
        <v>1274.2963569999999</v>
      </c>
      <c r="AH16" s="379">
        <v>2.582712249843504</v>
      </c>
      <c r="AI16" s="380">
        <v>1499.3273861700002</v>
      </c>
      <c r="AJ16" s="379">
        <v>1.8947142491819964</v>
      </c>
      <c r="AK16" s="380">
        <v>511.53853500000002</v>
      </c>
      <c r="AL16" s="379">
        <v>0.62836372327387335</v>
      </c>
      <c r="AM16" s="380">
        <v>1056.6563180000001</v>
      </c>
      <c r="AN16" s="379">
        <v>1.251232214382344</v>
      </c>
      <c r="AO16" s="380">
        <v>0</v>
      </c>
      <c r="AP16" s="379" t="s">
        <v>306</v>
      </c>
      <c r="AQ16" s="380">
        <v>63.831999000000003</v>
      </c>
      <c r="AR16" s="379">
        <v>0.61157010819162094</v>
      </c>
      <c r="AS16" s="380">
        <v>1763.439809</v>
      </c>
      <c r="AT16" s="379">
        <v>1.7584182248989826</v>
      </c>
      <c r="AU16" s="380">
        <v>2471.2500289999998</v>
      </c>
      <c r="AV16" s="379">
        <v>4.1307030038580939</v>
      </c>
      <c r="AW16" s="380">
        <v>187.131281</v>
      </c>
      <c r="AX16" s="379">
        <v>0.6278878030577032</v>
      </c>
      <c r="AY16" s="380">
        <v>1095.6846740000001</v>
      </c>
      <c r="AZ16" s="379">
        <v>3.6353813967247981</v>
      </c>
      <c r="BA16" s="380">
        <v>110.937133</v>
      </c>
      <c r="BB16" s="379">
        <v>1.5983207643241788</v>
      </c>
      <c r="BC16" s="380">
        <v>4396.9609790000004</v>
      </c>
      <c r="BD16" s="379">
        <v>7.4385458154125992</v>
      </c>
      <c r="BE16" s="380">
        <v>0</v>
      </c>
      <c r="BF16" s="379">
        <v>0</v>
      </c>
      <c r="BG16" s="380">
        <v>1396.0850199700001</v>
      </c>
      <c r="BH16" s="379">
        <v>3.191854362241469</v>
      </c>
      <c r="BI16" s="380">
        <v>0</v>
      </c>
      <c r="BJ16" s="379">
        <v>0</v>
      </c>
      <c r="BK16" s="380">
        <v>1994.797969</v>
      </c>
      <c r="BL16" s="379">
        <v>6.3405773681651718</v>
      </c>
      <c r="BM16" s="380">
        <v>288.90389699999997</v>
      </c>
      <c r="BN16" s="379">
        <v>2.1085614693740715</v>
      </c>
      <c r="BO16" s="380">
        <v>149.59994766999998</v>
      </c>
      <c r="BP16" s="379">
        <v>1.4810014766888278</v>
      </c>
      <c r="BQ16" s="380">
        <v>20.266825999999998</v>
      </c>
      <c r="BR16" s="379">
        <v>0.15621810606735453</v>
      </c>
      <c r="BS16" s="380">
        <v>0</v>
      </c>
      <c r="BT16" s="379" t="s">
        <v>306</v>
      </c>
      <c r="BU16" s="380">
        <v>96.821932279999999</v>
      </c>
      <c r="BV16" s="379">
        <v>0.76956001697491105</v>
      </c>
      <c r="BW16" s="380">
        <v>0</v>
      </c>
      <c r="BX16" s="379">
        <v>0</v>
      </c>
      <c r="BY16" s="380">
        <v>210.22332700000001</v>
      </c>
      <c r="BZ16" s="379">
        <v>4.216159625299559</v>
      </c>
      <c r="CA16" s="380">
        <v>314.12983193000002</v>
      </c>
      <c r="CB16" s="379">
        <v>4.3453686537844485</v>
      </c>
      <c r="CC16" s="380">
        <v>22.723068000000001</v>
      </c>
      <c r="CD16" s="379">
        <v>12.53697950987095</v>
      </c>
      <c r="CE16" s="380">
        <v>52.998748999999997</v>
      </c>
      <c r="CF16" s="379">
        <v>0.71579216725878725</v>
      </c>
      <c r="CG16" s="380">
        <v>0</v>
      </c>
      <c r="CH16" s="379">
        <v>0</v>
      </c>
      <c r="CI16" s="380">
        <v>0</v>
      </c>
      <c r="CJ16" s="379">
        <v>0</v>
      </c>
      <c r="CK16" s="380">
        <v>66.185428999999999</v>
      </c>
      <c r="CL16" s="379">
        <v>8.1939764780037336</v>
      </c>
      <c r="CM16" s="380">
        <v>0</v>
      </c>
      <c r="CN16" s="379">
        <v>0</v>
      </c>
      <c r="CO16" s="380">
        <v>0</v>
      </c>
      <c r="CP16" s="379">
        <v>0</v>
      </c>
      <c r="CQ16" s="380">
        <v>0.87443680000000001</v>
      </c>
      <c r="CR16" s="379">
        <v>8.9204764201465441</v>
      </c>
      <c r="CS16" s="380">
        <v>8.0321650000000009</v>
      </c>
      <c r="CT16" s="379">
        <v>0.51317310829301144</v>
      </c>
      <c r="CU16" s="380">
        <v>0</v>
      </c>
      <c r="CV16" s="379" t="s">
        <v>306</v>
      </c>
      <c r="CW16" s="380">
        <v>0</v>
      </c>
      <c r="CX16" s="379" t="s">
        <v>306</v>
      </c>
      <c r="CY16" s="379">
        <v>0</v>
      </c>
      <c r="CZ16" s="379" t="s">
        <v>306</v>
      </c>
      <c r="DA16" s="379">
        <v>12.230869</v>
      </c>
      <c r="DB16" s="379">
        <v>3.0255682949976666</v>
      </c>
      <c r="DC16" s="80"/>
      <c r="DD16" s="80"/>
      <c r="DE16" s="80"/>
      <c r="DF16" s="80"/>
      <c r="DG16" s="80"/>
      <c r="DH16" s="80"/>
      <c r="DI16" s="80"/>
      <c r="DJ16" s="80"/>
      <c r="DK16" s="80"/>
      <c r="DL16" s="80"/>
      <c r="DM16" s="80"/>
      <c r="DN16" s="80"/>
      <c r="DO16" s="80"/>
      <c r="DP16" s="80"/>
      <c r="DQ16" s="80"/>
      <c r="DR16" s="80"/>
      <c r="DS16" s="80"/>
      <c r="DT16" s="80"/>
      <c r="DU16" s="80"/>
      <c r="DV16" s="80"/>
      <c r="DW16" s="80"/>
      <c r="DX16" s="80"/>
      <c r="DY16" s="80"/>
      <c r="DZ16" s="80"/>
      <c r="EA16" s="80"/>
      <c r="EB16" s="80"/>
      <c r="EC16" s="80"/>
    </row>
    <row r="17" spans="1:133" s="141" customFormat="1" ht="20.100000000000001" customHeight="1">
      <c r="A17" s="182"/>
      <c r="B17" s="381" t="s">
        <v>309</v>
      </c>
      <c r="C17" s="177">
        <v>14302.476707219999</v>
      </c>
      <c r="D17" s="178">
        <v>0.71083434709150917</v>
      </c>
      <c r="E17" s="105">
        <v>17037.166782</v>
      </c>
      <c r="F17" s="178">
        <v>1.8333005335489534</v>
      </c>
      <c r="G17" s="105">
        <v>5997.0327423900007</v>
      </c>
      <c r="H17" s="178">
        <v>0.51758551157167565</v>
      </c>
      <c r="I17" s="105">
        <v>412.78997270999997</v>
      </c>
      <c r="J17" s="178">
        <v>8.3885509978501013E-2</v>
      </c>
      <c r="K17" s="105">
        <v>1135.6653739999999</v>
      </c>
      <c r="L17" s="178">
        <v>0.23130120859423636</v>
      </c>
      <c r="M17" s="105">
        <v>1587.997108</v>
      </c>
      <c r="N17" s="178">
        <v>0.29839999164273306</v>
      </c>
      <c r="O17" s="105">
        <v>7477.4596000000001</v>
      </c>
      <c r="P17" s="178">
        <v>1.6025381593068144</v>
      </c>
      <c r="Q17" s="105">
        <v>20.209176940000003</v>
      </c>
      <c r="R17" s="178">
        <v>1.2410567296264628E-2</v>
      </c>
      <c r="S17" s="105">
        <v>3252.3842569200001</v>
      </c>
      <c r="T17" s="178">
        <v>1.2182636655185681</v>
      </c>
      <c r="U17" s="105">
        <v>598.41320925000002</v>
      </c>
      <c r="V17" s="178">
        <v>0.29239763365486582</v>
      </c>
      <c r="W17" s="105">
        <v>255.477904</v>
      </c>
      <c r="X17" s="178">
        <v>0.37078500790915853</v>
      </c>
      <c r="Y17" s="105">
        <v>154.74916071000001</v>
      </c>
      <c r="Z17" s="178">
        <v>0.280358583743405</v>
      </c>
      <c r="AA17" s="105">
        <v>2328.5872589299997</v>
      </c>
      <c r="AB17" s="178">
        <v>1.2488214761258705</v>
      </c>
      <c r="AC17" s="105">
        <v>0</v>
      </c>
      <c r="AD17" s="178">
        <v>0</v>
      </c>
      <c r="AE17" s="105">
        <v>0</v>
      </c>
      <c r="AF17" s="178">
        <v>0</v>
      </c>
      <c r="AG17" s="105">
        <v>371.87753800000002</v>
      </c>
      <c r="AH17" s="178">
        <v>0.75371217029559734</v>
      </c>
      <c r="AI17" s="105">
        <v>10.229002769999999</v>
      </c>
      <c r="AJ17" s="178">
        <v>1.2926487891846992E-2</v>
      </c>
      <c r="AK17" s="105">
        <v>476.49932799999999</v>
      </c>
      <c r="AL17" s="178">
        <v>0.5853222609701898</v>
      </c>
      <c r="AM17" s="105">
        <v>593.44860400000005</v>
      </c>
      <c r="AN17" s="178">
        <v>0.70272802826796787</v>
      </c>
      <c r="AO17" s="105">
        <v>0</v>
      </c>
      <c r="AP17" s="178" t="s">
        <v>306</v>
      </c>
      <c r="AQ17" s="105">
        <v>63.831999000000003</v>
      </c>
      <c r="AR17" s="178">
        <v>0.61157010819162094</v>
      </c>
      <c r="AS17" s="105">
        <v>1763.1602720000001</v>
      </c>
      <c r="AT17" s="178">
        <v>1.7581394839105888</v>
      </c>
      <c r="AU17" s="105">
        <v>1355.3625930000001</v>
      </c>
      <c r="AV17" s="178">
        <v>2.2654932801305776</v>
      </c>
      <c r="AW17" s="105">
        <v>170.96447000000001</v>
      </c>
      <c r="AX17" s="178">
        <v>0.57364276509828738</v>
      </c>
      <c r="AY17" s="105">
        <v>1079.1884439999999</v>
      </c>
      <c r="AZ17" s="178">
        <v>3.5806484164421017</v>
      </c>
      <c r="BA17" s="105">
        <v>62.204027000000004</v>
      </c>
      <c r="BB17" s="178">
        <v>0.89620116628290591</v>
      </c>
      <c r="BC17" s="105">
        <v>0</v>
      </c>
      <c r="BD17" s="178">
        <v>0</v>
      </c>
      <c r="BE17" s="105">
        <v>0</v>
      </c>
      <c r="BF17" s="178">
        <v>0</v>
      </c>
      <c r="BG17" s="105">
        <v>1388.9247788</v>
      </c>
      <c r="BH17" s="178">
        <v>3.1754839788577578</v>
      </c>
      <c r="BI17" s="105">
        <v>0</v>
      </c>
      <c r="BJ17" s="178">
        <v>0</v>
      </c>
      <c r="BK17" s="105">
        <v>37.204571000000001</v>
      </c>
      <c r="BL17" s="178">
        <v>0.11825681825470832</v>
      </c>
      <c r="BM17" s="105">
        <v>223.70162400000001</v>
      </c>
      <c r="BN17" s="178">
        <v>1.6326834975258437</v>
      </c>
      <c r="BO17" s="105">
        <v>131.76554806000001</v>
      </c>
      <c r="BP17" s="178">
        <v>1.3044454513048342</v>
      </c>
      <c r="BQ17" s="105">
        <v>20.011965</v>
      </c>
      <c r="BR17" s="178">
        <v>0.15425361973237384</v>
      </c>
      <c r="BS17" s="105">
        <v>0</v>
      </c>
      <c r="BT17" s="178" t="s">
        <v>306</v>
      </c>
      <c r="BU17" s="105">
        <v>90.720793110000002</v>
      </c>
      <c r="BV17" s="178">
        <v>0.72106694673072891</v>
      </c>
      <c r="BW17" s="105">
        <v>0</v>
      </c>
      <c r="BX17" s="178">
        <v>0</v>
      </c>
      <c r="BY17" s="105">
        <v>210.22332700000001</v>
      </c>
      <c r="BZ17" s="178">
        <v>4.216159625299559</v>
      </c>
      <c r="CA17" s="105">
        <v>314.12983193000002</v>
      </c>
      <c r="CB17" s="178">
        <v>4.3453686537844485</v>
      </c>
      <c r="CC17" s="105">
        <v>0</v>
      </c>
      <c r="CD17" s="178">
        <v>0</v>
      </c>
      <c r="CE17" s="105">
        <v>0</v>
      </c>
      <c r="CF17" s="178">
        <v>0</v>
      </c>
      <c r="CG17" s="105">
        <v>0</v>
      </c>
      <c r="CH17" s="178">
        <v>0</v>
      </c>
      <c r="CI17" s="105">
        <v>0</v>
      </c>
      <c r="CJ17" s="178">
        <v>0</v>
      </c>
      <c r="CK17" s="105">
        <v>8.0262499999999992</v>
      </c>
      <c r="CL17" s="178">
        <v>0.99367647381385804</v>
      </c>
      <c r="CM17" s="105">
        <v>0</v>
      </c>
      <c r="CN17" s="178">
        <v>0</v>
      </c>
      <c r="CO17" s="105">
        <v>0</v>
      </c>
      <c r="CP17" s="178">
        <v>0</v>
      </c>
      <c r="CQ17" s="105">
        <v>0</v>
      </c>
      <c r="CR17" s="178">
        <v>0</v>
      </c>
      <c r="CS17" s="105">
        <v>8.0321650000000009</v>
      </c>
      <c r="CT17" s="178">
        <v>0.51317310829301144</v>
      </c>
      <c r="CU17" s="105">
        <v>0</v>
      </c>
      <c r="CV17" s="178" t="s">
        <v>306</v>
      </c>
      <c r="CW17" s="105">
        <v>0</v>
      </c>
      <c r="CX17" s="178" t="s">
        <v>306</v>
      </c>
      <c r="CY17" s="178">
        <v>0</v>
      </c>
      <c r="CZ17" s="178" t="s">
        <v>306</v>
      </c>
      <c r="DA17" s="178">
        <v>0</v>
      </c>
      <c r="DB17" s="178">
        <v>0</v>
      </c>
      <c r="DC17" s="80"/>
      <c r="DD17" s="80"/>
      <c r="DE17" s="80"/>
      <c r="DF17" s="80"/>
      <c r="DG17" s="80"/>
      <c r="DH17" s="80"/>
      <c r="DI17" s="80"/>
      <c r="DJ17" s="80"/>
      <c r="DK17" s="80"/>
      <c r="DL17" s="80"/>
      <c r="DM17" s="80"/>
      <c r="DN17" s="80"/>
      <c r="DO17" s="80"/>
      <c r="DP17" s="80"/>
      <c r="DQ17" s="80"/>
      <c r="DR17" s="80"/>
      <c r="DS17" s="80"/>
      <c r="DT17" s="80"/>
      <c r="DU17" s="80"/>
      <c r="DV17" s="80"/>
      <c r="DW17" s="80"/>
      <c r="DX17" s="80"/>
      <c r="DY17" s="80"/>
      <c r="DZ17" s="80"/>
      <c r="EA17" s="80"/>
      <c r="EB17" s="80"/>
      <c r="EC17" s="80"/>
    </row>
    <row r="18" spans="1:133" s="141" customFormat="1" ht="20.100000000000001" customHeight="1">
      <c r="A18" s="182"/>
      <c r="B18" s="381" t="s">
        <v>310</v>
      </c>
      <c r="C18" s="177">
        <v>14302.476707219999</v>
      </c>
      <c r="D18" s="178">
        <v>0.71083434709150917</v>
      </c>
      <c r="E18" s="105">
        <v>16992.745836999999</v>
      </c>
      <c r="F18" s="178">
        <v>1.828520575518884</v>
      </c>
      <c r="G18" s="105">
        <v>5996.2594436400004</v>
      </c>
      <c r="H18" s="178">
        <v>0.51751877052717743</v>
      </c>
      <c r="I18" s="105">
        <v>412.78997270999997</v>
      </c>
      <c r="J18" s="178">
        <v>8.3885509978501013E-2</v>
      </c>
      <c r="K18" s="105">
        <v>1135.6653739999999</v>
      </c>
      <c r="L18" s="178">
        <v>0.23130120859423636</v>
      </c>
      <c r="M18" s="105">
        <v>1587.997108</v>
      </c>
      <c r="N18" s="178">
        <v>0.29839999164273306</v>
      </c>
      <c r="O18" s="105">
        <v>7477.4596000000001</v>
      </c>
      <c r="P18" s="178">
        <v>1.6025381593068144</v>
      </c>
      <c r="Q18" s="105">
        <v>18.702634850000003</v>
      </c>
      <c r="R18" s="178">
        <v>1.1485391469059457E-2</v>
      </c>
      <c r="S18" s="105">
        <v>3229.88846517</v>
      </c>
      <c r="T18" s="178">
        <v>1.2098372916490638</v>
      </c>
      <c r="U18" s="105">
        <v>598.41320925000002</v>
      </c>
      <c r="V18" s="178">
        <v>0.29239763365486582</v>
      </c>
      <c r="W18" s="105">
        <v>255.477904</v>
      </c>
      <c r="X18" s="178">
        <v>0.37078500790915853</v>
      </c>
      <c r="Y18" s="105">
        <v>154.74916071000001</v>
      </c>
      <c r="Z18" s="178">
        <v>0.280358583743405</v>
      </c>
      <c r="AA18" s="105">
        <v>2328.5872589299997</v>
      </c>
      <c r="AB18" s="178">
        <v>1.2488214761258705</v>
      </c>
      <c r="AC18" s="105">
        <v>0</v>
      </c>
      <c r="AD18" s="178">
        <v>0</v>
      </c>
      <c r="AE18" s="105">
        <v>0</v>
      </c>
      <c r="AF18" s="178">
        <v>0</v>
      </c>
      <c r="AG18" s="105">
        <v>371.87753800000002</v>
      </c>
      <c r="AH18" s="178">
        <v>0.75371217029559734</v>
      </c>
      <c r="AI18" s="105">
        <v>10.229002769999999</v>
      </c>
      <c r="AJ18" s="178">
        <v>1.2926487891846992E-2</v>
      </c>
      <c r="AK18" s="105">
        <v>461.825513</v>
      </c>
      <c r="AL18" s="178">
        <v>0.56729723959417167</v>
      </c>
      <c r="AM18" s="105">
        <v>563.14852499999995</v>
      </c>
      <c r="AN18" s="178">
        <v>0.66684840090257302</v>
      </c>
      <c r="AO18" s="105">
        <v>0</v>
      </c>
      <c r="AP18" s="178" t="s">
        <v>306</v>
      </c>
      <c r="AQ18" s="105">
        <v>63.831999000000003</v>
      </c>
      <c r="AR18" s="178">
        <v>0.61157010819162094</v>
      </c>
      <c r="AS18" s="105">
        <v>1763.1602720000001</v>
      </c>
      <c r="AT18" s="178">
        <v>1.7581394839105888</v>
      </c>
      <c r="AU18" s="105">
        <v>1355.3625930000001</v>
      </c>
      <c r="AV18" s="178">
        <v>2.2654932801305776</v>
      </c>
      <c r="AW18" s="105">
        <v>170.96447000000001</v>
      </c>
      <c r="AX18" s="178">
        <v>0.57364276509828738</v>
      </c>
      <c r="AY18" s="105">
        <v>1068.1438889999999</v>
      </c>
      <c r="AZ18" s="178">
        <v>3.5440035945012016</v>
      </c>
      <c r="BA18" s="105">
        <v>62.204027000000004</v>
      </c>
      <c r="BB18" s="178">
        <v>0.89620116628290591</v>
      </c>
      <c r="BC18" s="105">
        <v>0</v>
      </c>
      <c r="BD18" s="178">
        <v>0</v>
      </c>
      <c r="BE18" s="105">
        <v>0</v>
      </c>
      <c r="BF18" s="178">
        <v>0</v>
      </c>
      <c r="BG18" s="105">
        <v>1341.8760950200001</v>
      </c>
      <c r="BH18" s="178">
        <v>3.0679170725355775</v>
      </c>
      <c r="BI18" s="105">
        <v>0</v>
      </c>
      <c r="BJ18" s="178">
        <v>0</v>
      </c>
      <c r="BK18" s="105">
        <v>18.639002000000001</v>
      </c>
      <c r="BL18" s="178">
        <v>5.9245114584526332E-2</v>
      </c>
      <c r="BM18" s="105">
        <v>223.70162400000001</v>
      </c>
      <c r="BN18" s="178">
        <v>1.6326834975258437</v>
      </c>
      <c r="BO18" s="105">
        <v>131.76554806000001</v>
      </c>
      <c r="BP18" s="178">
        <v>1.3044454513048342</v>
      </c>
      <c r="BQ18" s="105">
        <v>20.011965</v>
      </c>
      <c r="BR18" s="178">
        <v>0.15425361973237384</v>
      </c>
      <c r="BS18" s="105">
        <v>0</v>
      </c>
      <c r="BT18" s="178" t="s">
        <v>306</v>
      </c>
      <c r="BU18" s="105">
        <v>90.720793110000002</v>
      </c>
      <c r="BV18" s="178">
        <v>0.72106694673072891</v>
      </c>
      <c r="BW18" s="105">
        <v>0</v>
      </c>
      <c r="BX18" s="178">
        <v>0</v>
      </c>
      <c r="BY18" s="105">
        <v>210.22332700000001</v>
      </c>
      <c r="BZ18" s="178">
        <v>4.216159625299559</v>
      </c>
      <c r="CA18" s="105">
        <v>314.12983193000002</v>
      </c>
      <c r="CB18" s="178">
        <v>4.3453686537844485</v>
      </c>
      <c r="CC18" s="105">
        <v>0</v>
      </c>
      <c r="CD18" s="178">
        <v>0</v>
      </c>
      <c r="CE18" s="105">
        <v>0</v>
      </c>
      <c r="CF18" s="178">
        <v>0</v>
      </c>
      <c r="CG18" s="105">
        <v>0</v>
      </c>
      <c r="CH18" s="178">
        <v>0</v>
      </c>
      <c r="CI18" s="105">
        <v>0</v>
      </c>
      <c r="CJ18" s="178">
        <v>0</v>
      </c>
      <c r="CK18" s="105">
        <v>8.0262499999999992</v>
      </c>
      <c r="CL18" s="178">
        <v>0.99367647381385804</v>
      </c>
      <c r="CM18" s="105">
        <v>0</v>
      </c>
      <c r="CN18" s="178">
        <v>0</v>
      </c>
      <c r="CO18" s="105">
        <v>0</v>
      </c>
      <c r="CP18" s="178">
        <v>0</v>
      </c>
      <c r="CQ18" s="105">
        <v>0</v>
      </c>
      <c r="CR18" s="178">
        <v>0</v>
      </c>
      <c r="CS18" s="105">
        <v>0</v>
      </c>
      <c r="CT18" s="178">
        <v>0</v>
      </c>
      <c r="CU18" s="105">
        <v>0</v>
      </c>
      <c r="CV18" s="178" t="s">
        <v>306</v>
      </c>
      <c r="CW18" s="105">
        <v>0</v>
      </c>
      <c r="CX18" s="178" t="s">
        <v>306</v>
      </c>
      <c r="CY18" s="178">
        <v>0</v>
      </c>
      <c r="CZ18" s="178" t="s">
        <v>306</v>
      </c>
      <c r="DA18" s="178">
        <v>0</v>
      </c>
      <c r="DB18" s="178">
        <v>0</v>
      </c>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row>
    <row r="19" spans="1:133" s="141" customFormat="1" ht="20.100000000000001" customHeight="1">
      <c r="A19" s="182"/>
      <c r="B19" s="381" t="s">
        <v>311</v>
      </c>
      <c r="C19" s="177">
        <v>0</v>
      </c>
      <c r="D19" s="178">
        <v>0</v>
      </c>
      <c r="E19" s="105">
        <v>44.420945000000003</v>
      </c>
      <c r="F19" s="178">
        <v>4.7799580300691763E-3</v>
      </c>
      <c r="G19" s="105">
        <v>0.77329875000000003</v>
      </c>
      <c r="H19" s="178">
        <v>6.674104449811227E-5</v>
      </c>
      <c r="I19" s="105">
        <v>0</v>
      </c>
      <c r="J19" s="178">
        <v>0</v>
      </c>
      <c r="K19" s="105">
        <v>0</v>
      </c>
      <c r="L19" s="178">
        <v>0</v>
      </c>
      <c r="M19" s="105">
        <v>0</v>
      </c>
      <c r="N19" s="178">
        <v>0</v>
      </c>
      <c r="O19" s="105">
        <v>0</v>
      </c>
      <c r="P19" s="178">
        <v>0</v>
      </c>
      <c r="Q19" s="105">
        <v>1.5065420900000002</v>
      </c>
      <c r="R19" s="178">
        <v>9.2517582720517077E-4</v>
      </c>
      <c r="S19" s="105">
        <v>22.495791749999999</v>
      </c>
      <c r="T19" s="178">
        <v>8.4263738695041501E-3</v>
      </c>
      <c r="U19" s="105">
        <v>0</v>
      </c>
      <c r="V19" s="178">
        <v>0</v>
      </c>
      <c r="W19" s="105">
        <v>0</v>
      </c>
      <c r="X19" s="178">
        <v>0</v>
      </c>
      <c r="Y19" s="105">
        <v>0</v>
      </c>
      <c r="Z19" s="178">
        <v>0</v>
      </c>
      <c r="AA19" s="105">
        <v>0</v>
      </c>
      <c r="AB19" s="178">
        <v>0</v>
      </c>
      <c r="AC19" s="105">
        <v>0</v>
      </c>
      <c r="AD19" s="178">
        <v>0</v>
      </c>
      <c r="AE19" s="105">
        <v>0</v>
      </c>
      <c r="AF19" s="178">
        <v>0</v>
      </c>
      <c r="AG19" s="105">
        <v>0</v>
      </c>
      <c r="AH19" s="178">
        <v>0</v>
      </c>
      <c r="AI19" s="105">
        <v>0</v>
      </c>
      <c r="AJ19" s="178">
        <v>0</v>
      </c>
      <c r="AK19" s="105">
        <v>14.673814999999999</v>
      </c>
      <c r="AL19" s="178">
        <v>1.8025021376018153E-2</v>
      </c>
      <c r="AM19" s="105">
        <v>30.300079</v>
      </c>
      <c r="AN19" s="178">
        <v>3.5879627365394663E-2</v>
      </c>
      <c r="AO19" s="105">
        <v>0</v>
      </c>
      <c r="AP19" s="178" t="s">
        <v>306</v>
      </c>
      <c r="AQ19" s="105">
        <v>0</v>
      </c>
      <c r="AR19" s="178">
        <v>0</v>
      </c>
      <c r="AS19" s="105">
        <v>0</v>
      </c>
      <c r="AT19" s="178">
        <v>0</v>
      </c>
      <c r="AU19" s="105">
        <v>0</v>
      </c>
      <c r="AV19" s="178">
        <v>0</v>
      </c>
      <c r="AW19" s="105">
        <v>0</v>
      </c>
      <c r="AX19" s="178">
        <v>0</v>
      </c>
      <c r="AY19" s="105">
        <v>0</v>
      </c>
      <c r="AZ19" s="178">
        <v>0</v>
      </c>
      <c r="BA19" s="105">
        <v>0</v>
      </c>
      <c r="BB19" s="178">
        <v>0</v>
      </c>
      <c r="BC19" s="105">
        <v>0</v>
      </c>
      <c r="BD19" s="178">
        <v>0</v>
      </c>
      <c r="BE19" s="105">
        <v>0</v>
      </c>
      <c r="BF19" s="178">
        <v>0</v>
      </c>
      <c r="BG19" s="105">
        <v>47.048683780000005</v>
      </c>
      <c r="BH19" s="178">
        <v>0.10756690632218049</v>
      </c>
      <c r="BI19" s="105">
        <v>0</v>
      </c>
      <c r="BJ19" s="178">
        <v>0</v>
      </c>
      <c r="BK19" s="105">
        <v>18.565569</v>
      </c>
      <c r="BL19" s="178">
        <v>5.9011703670182013E-2</v>
      </c>
      <c r="BM19" s="105">
        <v>0</v>
      </c>
      <c r="BN19" s="178">
        <v>0</v>
      </c>
      <c r="BO19" s="105">
        <v>0</v>
      </c>
      <c r="BP19" s="178">
        <v>0</v>
      </c>
      <c r="BQ19" s="105">
        <v>0</v>
      </c>
      <c r="BR19" s="178">
        <v>0</v>
      </c>
      <c r="BS19" s="105">
        <v>0</v>
      </c>
      <c r="BT19" s="178" t="s">
        <v>306</v>
      </c>
      <c r="BU19" s="105">
        <v>0</v>
      </c>
      <c r="BV19" s="178">
        <v>0</v>
      </c>
      <c r="BW19" s="105">
        <v>0</v>
      </c>
      <c r="BX19" s="178">
        <v>0</v>
      </c>
      <c r="BY19" s="105">
        <v>0</v>
      </c>
      <c r="BZ19" s="178">
        <v>0</v>
      </c>
      <c r="CA19" s="105">
        <v>0</v>
      </c>
      <c r="CB19" s="178">
        <v>0</v>
      </c>
      <c r="CC19" s="105">
        <v>0</v>
      </c>
      <c r="CD19" s="178">
        <v>0</v>
      </c>
      <c r="CE19" s="105">
        <v>0</v>
      </c>
      <c r="CF19" s="178">
        <v>0</v>
      </c>
      <c r="CG19" s="105">
        <v>0</v>
      </c>
      <c r="CH19" s="178">
        <v>0</v>
      </c>
      <c r="CI19" s="105">
        <v>0</v>
      </c>
      <c r="CJ19" s="178">
        <v>0</v>
      </c>
      <c r="CK19" s="105">
        <v>0</v>
      </c>
      <c r="CL19" s="178">
        <v>0</v>
      </c>
      <c r="CM19" s="105">
        <v>0</v>
      </c>
      <c r="CN19" s="178">
        <v>0</v>
      </c>
      <c r="CO19" s="105">
        <v>0</v>
      </c>
      <c r="CP19" s="178">
        <v>0</v>
      </c>
      <c r="CQ19" s="105">
        <v>0</v>
      </c>
      <c r="CR19" s="178">
        <v>0</v>
      </c>
      <c r="CS19" s="105">
        <v>8.0321650000000009</v>
      </c>
      <c r="CT19" s="178">
        <v>0.51317310829301144</v>
      </c>
      <c r="CU19" s="105">
        <v>0</v>
      </c>
      <c r="CV19" s="178" t="s">
        <v>306</v>
      </c>
      <c r="CW19" s="105">
        <v>0</v>
      </c>
      <c r="CX19" s="178" t="s">
        <v>306</v>
      </c>
      <c r="CY19" s="178">
        <v>0</v>
      </c>
      <c r="CZ19" s="178" t="s">
        <v>306</v>
      </c>
      <c r="DA19" s="178">
        <v>0</v>
      </c>
      <c r="DB19" s="178">
        <v>0</v>
      </c>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row>
    <row r="20" spans="1:133" s="141" customFormat="1" ht="20.100000000000001" customHeight="1">
      <c r="A20" s="182"/>
      <c r="B20" s="381" t="s">
        <v>312</v>
      </c>
      <c r="C20" s="177">
        <v>0</v>
      </c>
      <c r="D20" s="178">
        <v>0</v>
      </c>
      <c r="E20" s="105">
        <v>0</v>
      </c>
      <c r="F20" s="178">
        <v>0</v>
      </c>
      <c r="G20" s="105">
        <v>0</v>
      </c>
      <c r="H20" s="178">
        <v>0</v>
      </c>
      <c r="I20" s="105">
        <v>0</v>
      </c>
      <c r="J20" s="178">
        <v>0</v>
      </c>
      <c r="K20" s="105">
        <v>0</v>
      </c>
      <c r="L20" s="178">
        <v>0</v>
      </c>
      <c r="M20" s="105">
        <v>0</v>
      </c>
      <c r="N20" s="178">
        <v>0</v>
      </c>
      <c r="O20" s="105">
        <v>0</v>
      </c>
      <c r="P20" s="178">
        <v>0</v>
      </c>
      <c r="Q20" s="105">
        <v>0</v>
      </c>
      <c r="R20" s="178">
        <v>0</v>
      </c>
      <c r="S20" s="105">
        <v>0</v>
      </c>
      <c r="T20" s="178">
        <v>0</v>
      </c>
      <c r="U20" s="105">
        <v>0</v>
      </c>
      <c r="V20" s="178">
        <v>0</v>
      </c>
      <c r="W20" s="105">
        <v>0</v>
      </c>
      <c r="X20" s="178">
        <v>0</v>
      </c>
      <c r="Y20" s="105">
        <v>0</v>
      </c>
      <c r="Z20" s="178">
        <v>0</v>
      </c>
      <c r="AA20" s="105">
        <v>0</v>
      </c>
      <c r="AB20" s="178">
        <v>0</v>
      </c>
      <c r="AC20" s="105">
        <v>0</v>
      </c>
      <c r="AD20" s="178">
        <v>0</v>
      </c>
      <c r="AE20" s="105">
        <v>0</v>
      </c>
      <c r="AF20" s="178">
        <v>0</v>
      </c>
      <c r="AG20" s="105">
        <v>0</v>
      </c>
      <c r="AH20" s="178">
        <v>0</v>
      </c>
      <c r="AI20" s="105">
        <v>0</v>
      </c>
      <c r="AJ20" s="178">
        <v>0</v>
      </c>
      <c r="AK20" s="105">
        <v>0</v>
      </c>
      <c r="AL20" s="178">
        <v>0</v>
      </c>
      <c r="AM20" s="105">
        <v>0</v>
      </c>
      <c r="AN20" s="178">
        <v>0</v>
      </c>
      <c r="AO20" s="105">
        <v>0</v>
      </c>
      <c r="AP20" s="178" t="s">
        <v>306</v>
      </c>
      <c r="AQ20" s="105">
        <v>0</v>
      </c>
      <c r="AR20" s="178">
        <v>0</v>
      </c>
      <c r="AS20" s="105">
        <v>0</v>
      </c>
      <c r="AT20" s="178">
        <v>0</v>
      </c>
      <c r="AU20" s="105">
        <v>0</v>
      </c>
      <c r="AV20" s="178">
        <v>0</v>
      </c>
      <c r="AW20" s="105">
        <v>0</v>
      </c>
      <c r="AX20" s="178">
        <v>0</v>
      </c>
      <c r="AY20" s="105">
        <v>11.044555000000001</v>
      </c>
      <c r="AZ20" s="178">
        <v>3.6644821940900719E-2</v>
      </c>
      <c r="BA20" s="105">
        <v>0</v>
      </c>
      <c r="BB20" s="178">
        <v>0</v>
      </c>
      <c r="BC20" s="105">
        <v>0</v>
      </c>
      <c r="BD20" s="178">
        <v>0</v>
      </c>
      <c r="BE20" s="105">
        <v>0</v>
      </c>
      <c r="BF20" s="178">
        <v>0</v>
      </c>
      <c r="BG20" s="105">
        <v>0</v>
      </c>
      <c r="BH20" s="178">
        <v>0</v>
      </c>
      <c r="BI20" s="105">
        <v>0</v>
      </c>
      <c r="BJ20" s="178">
        <v>0</v>
      </c>
      <c r="BK20" s="105">
        <v>0</v>
      </c>
      <c r="BL20" s="178">
        <v>0</v>
      </c>
      <c r="BM20" s="105">
        <v>0</v>
      </c>
      <c r="BN20" s="178">
        <v>0</v>
      </c>
      <c r="BO20" s="105">
        <v>0</v>
      </c>
      <c r="BP20" s="178">
        <v>0</v>
      </c>
      <c r="BQ20" s="105">
        <v>0</v>
      </c>
      <c r="BR20" s="178">
        <v>0</v>
      </c>
      <c r="BS20" s="105">
        <v>0</v>
      </c>
      <c r="BT20" s="178" t="s">
        <v>306</v>
      </c>
      <c r="BU20" s="105">
        <v>0</v>
      </c>
      <c r="BV20" s="178">
        <v>0</v>
      </c>
      <c r="BW20" s="105">
        <v>0</v>
      </c>
      <c r="BX20" s="178">
        <v>0</v>
      </c>
      <c r="BY20" s="105">
        <v>0</v>
      </c>
      <c r="BZ20" s="178">
        <v>0</v>
      </c>
      <c r="CA20" s="105">
        <v>0</v>
      </c>
      <c r="CB20" s="178">
        <v>0</v>
      </c>
      <c r="CC20" s="105">
        <v>0</v>
      </c>
      <c r="CD20" s="178">
        <v>0</v>
      </c>
      <c r="CE20" s="105">
        <v>0</v>
      </c>
      <c r="CF20" s="178">
        <v>0</v>
      </c>
      <c r="CG20" s="105">
        <v>0</v>
      </c>
      <c r="CH20" s="178">
        <v>0</v>
      </c>
      <c r="CI20" s="105">
        <v>0</v>
      </c>
      <c r="CJ20" s="178">
        <v>0</v>
      </c>
      <c r="CK20" s="105">
        <v>0</v>
      </c>
      <c r="CL20" s="178">
        <v>0</v>
      </c>
      <c r="CM20" s="105">
        <v>0</v>
      </c>
      <c r="CN20" s="178">
        <v>0</v>
      </c>
      <c r="CO20" s="105">
        <v>0</v>
      </c>
      <c r="CP20" s="178">
        <v>0</v>
      </c>
      <c r="CQ20" s="105">
        <v>0</v>
      </c>
      <c r="CR20" s="178">
        <v>0</v>
      </c>
      <c r="CS20" s="105">
        <v>0</v>
      </c>
      <c r="CT20" s="178">
        <v>0</v>
      </c>
      <c r="CU20" s="105">
        <v>0</v>
      </c>
      <c r="CV20" s="178" t="s">
        <v>306</v>
      </c>
      <c r="CW20" s="105">
        <v>0</v>
      </c>
      <c r="CX20" s="178" t="s">
        <v>306</v>
      </c>
      <c r="CY20" s="178">
        <v>0</v>
      </c>
      <c r="CZ20" s="178" t="s">
        <v>306</v>
      </c>
      <c r="DA20" s="178">
        <v>0</v>
      </c>
      <c r="DB20" s="178">
        <v>0</v>
      </c>
      <c r="DC20" s="80"/>
      <c r="DD20" s="80"/>
      <c r="DE20" s="80"/>
      <c r="DF20" s="80"/>
      <c r="DG20" s="80"/>
      <c r="DH20" s="80"/>
      <c r="DI20" s="80"/>
      <c r="DJ20" s="80"/>
      <c r="DK20" s="80"/>
      <c r="DL20" s="80"/>
      <c r="DM20" s="80"/>
      <c r="DN20" s="80"/>
      <c r="DO20" s="80"/>
      <c r="DP20" s="80"/>
      <c r="DQ20" s="80"/>
      <c r="DR20" s="80"/>
      <c r="DS20" s="80"/>
      <c r="DT20" s="80"/>
      <c r="DU20" s="80"/>
      <c r="DV20" s="80"/>
      <c r="DW20" s="80"/>
      <c r="DX20" s="80"/>
      <c r="DY20" s="80"/>
      <c r="DZ20" s="80"/>
      <c r="EA20" s="80"/>
      <c r="EB20" s="80"/>
      <c r="EC20" s="80"/>
    </row>
    <row r="21" spans="1:133" s="141" customFormat="1" ht="20.100000000000001" customHeight="1">
      <c r="A21" s="182"/>
      <c r="B21" s="381" t="s">
        <v>313</v>
      </c>
      <c r="C21" s="177">
        <v>13639.41896253</v>
      </c>
      <c r="D21" s="178">
        <v>0.67788031901099111</v>
      </c>
      <c r="E21" s="105">
        <v>7172.9482330000001</v>
      </c>
      <c r="F21" s="178">
        <v>0.77185191592837243</v>
      </c>
      <c r="G21" s="105">
        <v>3221.7421377199998</v>
      </c>
      <c r="H21" s="178">
        <v>0.27805868737666245</v>
      </c>
      <c r="I21" s="105">
        <v>4964.1986209899997</v>
      </c>
      <c r="J21" s="178">
        <v>1.0088043811298459</v>
      </c>
      <c r="K21" s="105">
        <v>2926.5721159999998</v>
      </c>
      <c r="L21" s="178">
        <v>0.59605556616098054</v>
      </c>
      <c r="M21" s="105">
        <v>1528.595071</v>
      </c>
      <c r="N21" s="178">
        <v>0.28723777525388472</v>
      </c>
      <c r="O21" s="105">
        <v>1638.2531610000001</v>
      </c>
      <c r="P21" s="178">
        <v>0.35110362951442903</v>
      </c>
      <c r="Q21" s="105">
        <v>0</v>
      </c>
      <c r="R21" s="178">
        <v>0</v>
      </c>
      <c r="S21" s="105">
        <v>210.50893617</v>
      </c>
      <c r="T21" s="178">
        <v>7.8851503372403195E-2</v>
      </c>
      <c r="U21" s="105">
        <v>10570.04312475</v>
      </c>
      <c r="V21" s="178">
        <v>5.1647516290296256</v>
      </c>
      <c r="W21" s="105">
        <v>581.16871500000002</v>
      </c>
      <c r="X21" s="178">
        <v>0.84347273566104763</v>
      </c>
      <c r="Y21" s="105">
        <v>0</v>
      </c>
      <c r="Z21" s="178">
        <v>0</v>
      </c>
      <c r="AA21" s="105">
        <v>335.19699976999999</v>
      </c>
      <c r="AB21" s="178">
        <v>0.17976616956930541</v>
      </c>
      <c r="AC21" s="105">
        <v>0</v>
      </c>
      <c r="AD21" s="178">
        <v>0</v>
      </c>
      <c r="AE21" s="105">
        <v>0</v>
      </c>
      <c r="AF21" s="178">
        <v>0</v>
      </c>
      <c r="AG21" s="105">
        <v>902.41881899999998</v>
      </c>
      <c r="AH21" s="178">
        <v>1.8290000795479069</v>
      </c>
      <c r="AI21" s="105">
        <v>1301.2501223900001</v>
      </c>
      <c r="AJ21" s="178">
        <v>1.6444021308382886</v>
      </c>
      <c r="AK21" s="105">
        <v>35.039206999999998</v>
      </c>
      <c r="AL21" s="178">
        <v>4.3041462303683456E-2</v>
      </c>
      <c r="AM21" s="105">
        <v>16.713750999999998</v>
      </c>
      <c r="AN21" s="178">
        <v>1.9791471756822557E-2</v>
      </c>
      <c r="AO21" s="105">
        <v>0</v>
      </c>
      <c r="AP21" s="178" t="s">
        <v>306</v>
      </c>
      <c r="AQ21" s="105">
        <v>0</v>
      </c>
      <c r="AR21" s="178">
        <v>0</v>
      </c>
      <c r="AS21" s="105">
        <v>0.27953699999999998</v>
      </c>
      <c r="AT21" s="178">
        <v>2.7874098839377333E-4</v>
      </c>
      <c r="AU21" s="105">
        <v>0.34905999999999998</v>
      </c>
      <c r="AV21" s="178">
        <v>5.8345500196520434E-4</v>
      </c>
      <c r="AW21" s="105">
        <v>16.166810999999999</v>
      </c>
      <c r="AX21" s="178">
        <v>5.4245037959415827E-2</v>
      </c>
      <c r="AY21" s="105">
        <v>11.801513</v>
      </c>
      <c r="AZ21" s="178">
        <v>3.9156339256604278E-2</v>
      </c>
      <c r="BA21" s="105">
        <v>17.863019000000001</v>
      </c>
      <c r="BB21" s="178">
        <v>0.25736048344802032</v>
      </c>
      <c r="BC21" s="105">
        <v>4396.9609790000004</v>
      </c>
      <c r="BD21" s="178">
        <v>7.4385458154125992</v>
      </c>
      <c r="BE21" s="105">
        <v>0</v>
      </c>
      <c r="BF21" s="178">
        <v>0</v>
      </c>
      <c r="BG21" s="105">
        <v>7.1602411699999999</v>
      </c>
      <c r="BH21" s="178">
        <v>1.6370383383711527E-2</v>
      </c>
      <c r="BI21" s="105">
        <v>0</v>
      </c>
      <c r="BJ21" s="178">
        <v>0</v>
      </c>
      <c r="BK21" s="105">
        <v>1957.593398</v>
      </c>
      <c r="BL21" s="178">
        <v>6.2223205499104646</v>
      </c>
      <c r="BM21" s="105">
        <v>65.202273000000005</v>
      </c>
      <c r="BN21" s="178">
        <v>0.475877971848228</v>
      </c>
      <c r="BO21" s="105">
        <v>17.834399609999998</v>
      </c>
      <c r="BP21" s="178">
        <v>0.17655602538399373</v>
      </c>
      <c r="BQ21" s="105">
        <v>0.254861</v>
      </c>
      <c r="BR21" s="178">
        <v>1.9644863349807242E-3</v>
      </c>
      <c r="BS21" s="105">
        <v>0</v>
      </c>
      <c r="BT21" s="178" t="s">
        <v>306</v>
      </c>
      <c r="BU21" s="105">
        <v>0</v>
      </c>
      <c r="BV21" s="178">
        <v>0</v>
      </c>
      <c r="BW21" s="105">
        <v>0</v>
      </c>
      <c r="BX21" s="178">
        <v>0</v>
      </c>
      <c r="BY21" s="105">
        <v>0</v>
      </c>
      <c r="BZ21" s="178">
        <v>0</v>
      </c>
      <c r="CA21" s="105">
        <v>0</v>
      </c>
      <c r="CB21" s="178">
        <v>0</v>
      </c>
      <c r="CC21" s="105">
        <v>22.723068000000001</v>
      </c>
      <c r="CD21" s="178">
        <v>12.53697950987095</v>
      </c>
      <c r="CE21" s="105">
        <v>52.998748999999997</v>
      </c>
      <c r="CF21" s="178">
        <v>0.71579216725878725</v>
      </c>
      <c r="CG21" s="105">
        <v>0</v>
      </c>
      <c r="CH21" s="178">
        <v>0</v>
      </c>
      <c r="CI21" s="105">
        <v>0</v>
      </c>
      <c r="CJ21" s="178">
        <v>0</v>
      </c>
      <c r="CK21" s="105">
        <v>58.159179000000002</v>
      </c>
      <c r="CL21" s="178">
        <v>7.2003000041898764</v>
      </c>
      <c r="CM21" s="105">
        <v>0</v>
      </c>
      <c r="CN21" s="178">
        <v>0</v>
      </c>
      <c r="CO21" s="105">
        <v>0</v>
      </c>
      <c r="CP21" s="178">
        <v>0</v>
      </c>
      <c r="CQ21" s="105">
        <v>0.87443680000000001</v>
      </c>
      <c r="CR21" s="178">
        <v>8.9204764201465441</v>
      </c>
      <c r="CS21" s="105">
        <v>0</v>
      </c>
      <c r="CT21" s="178">
        <v>0</v>
      </c>
      <c r="CU21" s="105">
        <v>0</v>
      </c>
      <c r="CV21" s="178" t="s">
        <v>306</v>
      </c>
      <c r="CW21" s="105">
        <v>0</v>
      </c>
      <c r="CX21" s="178" t="s">
        <v>306</v>
      </c>
      <c r="CY21" s="178">
        <v>0</v>
      </c>
      <c r="CZ21" s="178" t="s">
        <v>306</v>
      </c>
      <c r="DA21" s="178">
        <v>12.230869</v>
      </c>
      <c r="DB21" s="178">
        <v>3.0255682949976666</v>
      </c>
      <c r="DC21" s="80"/>
      <c r="DD21" s="80"/>
      <c r="DE21" s="80"/>
      <c r="DF21" s="80"/>
      <c r="DG21" s="80"/>
      <c r="DH21" s="80"/>
      <c r="DI21" s="80"/>
      <c r="DJ21" s="80"/>
      <c r="DK21" s="80"/>
      <c r="DL21" s="80"/>
      <c r="DM21" s="80"/>
      <c r="DN21" s="80"/>
      <c r="DO21" s="80"/>
      <c r="DP21" s="80"/>
      <c r="DQ21" s="80"/>
      <c r="DR21" s="80"/>
      <c r="DS21" s="80"/>
      <c r="DT21" s="80"/>
      <c r="DU21" s="80"/>
      <c r="DV21" s="80"/>
      <c r="DW21" s="80"/>
      <c r="DX21" s="80"/>
      <c r="DY21" s="80"/>
      <c r="DZ21" s="80"/>
      <c r="EA21" s="80"/>
      <c r="EB21" s="80"/>
      <c r="EC21" s="80"/>
    </row>
    <row r="22" spans="1:133" s="141" customFormat="1" ht="20.100000000000001" customHeight="1">
      <c r="A22" s="182"/>
      <c r="B22" s="381" t="s">
        <v>314</v>
      </c>
      <c r="C22" s="177">
        <v>13857.63160943</v>
      </c>
      <c r="D22" s="178">
        <v>0.68872550670550903</v>
      </c>
      <c r="E22" s="105">
        <v>19411.879596999999</v>
      </c>
      <c r="F22" s="178">
        <v>2.0888337643068184</v>
      </c>
      <c r="G22" s="105">
        <v>3974.6799366499999</v>
      </c>
      <c r="H22" s="178">
        <v>0.3430424406061845</v>
      </c>
      <c r="I22" s="105">
        <v>1007.88508078</v>
      </c>
      <c r="J22" s="178">
        <v>0.20481833278530315</v>
      </c>
      <c r="K22" s="105">
        <v>2538.1917629999998</v>
      </c>
      <c r="L22" s="178">
        <v>0.5169540569490283</v>
      </c>
      <c r="M22" s="105">
        <v>4670.3311670000003</v>
      </c>
      <c r="N22" s="178">
        <v>0.87760032696583212</v>
      </c>
      <c r="O22" s="105">
        <v>134.80914899999999</v>
      </c>
      <c r="P22" s="178">
        <v>2.8891738244386914E-2</v>
      </c>
      <c r="Q22" s="105">
        <v>0</v>
      </c>
      <c r="R22" s="178">
        <v>0</v>
      </c>
      <c r="S22" s="105">
        <v>292.25485420000001</v>
      </c>
      <c r="T22" s="178">
        <v>0.1094715266763894</v>
      </c>
      <c r="U22" s="105">
        <v>23.28780815</v>
      </c>
      <c r="V22" s="178">
        <v>1.1378926619288189E-2</v>
      </c>
      <c r="W22" s="105">
        <v>759.72148000000004</v>
      </c>
      <c r="X22" s="178">
        <v>1.1026133006420691</v>
      </c>
      <c r="Y22" s="105">
        <v>0</v>
      </c>
      <c r="Z22" s="178">
        <v>0</v>
      </c>
      <c r="AA22" s="105">
        <v>587.99533538000003</v>
      </c>
      <c r="AB22" s="178">
        <v>0.31534193097912672</v>
      </c>
      <c r="AC22" s="105">
        <v>0</v>
      </c>
      <c r="AD22" s="178">
        <v>0</v>
      </c>
      <c r="AE22" s="105">
        <v>0</v>
      </c>
      <c r="AF22" s="178">
        <v>0</v>
      </c>
      <c r="AG22" s="105">
        <v>0</v>
      </c>
      <c r="AH22" s="178">
        <v>0</v>
      </c>
      <c r="AI22" s="105">
        <v>187.84826100999999</v>
      </c>
      <c r="AJ22" s="178">
        <v>0.23738563045186062</v>
      </c>
      <c r="AK22" s="105">
        <v>0</v>
      </c>
      <c r="AL22" s="178">
        <v>0</v>
      </c>
      <c r="AM22" s="105">
        <v>446.49396300000001</v>
      </c>
      <c r="AN22" s="178">
        <v>0.52871271435755374</v>
      </c>
      <c r="AO22" s="105">
        <v>0</v>
      </c>
      <c r="AP22" s="178" t="s">
        <v>306</v>
      </c>
      <c r="AQ22" s="105">
        <v>0</v>
      </c>
      <c r="AR22" s="178">
        <v>0</v>
      </c>
      <c r="AS22" s="105">
        <v>0</v>
      </c>
      <c r="AT22" s="178">
        <v>0</v>
      </c>
      <c r="AU22" s="105">
        <v>1115.538376</v>
      </c>
      <c r="AV22" s="178">
        <v>1.864626268725551</v>
      </c>
      <c r="AW22" s="105">
        <v>0</v>
      </c>
      <c r="AX22" s="178">
        <v>0</v>
      </c>
      <c r="AY22" s="105">
        <v>4.6947169999999998</v>
      </c>
      <c r="AZ22" s="178">
        <v>1.5576641026091098E-2</v>
      </c>
      <c r="BA22" s="105">
        <v>30.870087000000002</v>
      </c>
      <c r="BB22" s="178">
        <v>0.44475911459325257</v>
      </c>
      <c r="BC22" s="105">
        <v>0</v>
      </c>
      <c r="BD22" s="178">
        <v>0</v>
      </c>
      <c r="BE22" s="105">
        <v>0</v>
      </c>
      <c r="BF22" s="178">
        <v>0</v>
      </c>
      <c r="BG22" s="105">
        <v>0</v>
      </c>
      <c r="BH22" s="178">
        <v>0</v>
      </c>
      <c r="BI22" s="105">
        <v>0</v>
      </c>
      <c r="BJ22" s="178">
        <v>0</v>
      </c>
      <c r="BK22" s="105">
        <v>0</v>
      </c>
      <c r="BL22" s="178">
        <v>0</v>
      </c>
      <c r="BM22" s="105">
        <v>0</v>
      </c>
      <c r="BN22" s="178">
        <v>0</v>
      </c>
      <c r="BO22" s="105">
        <v>0</v>
      </c>
      <c r="BP22" s="178">
        <v>0</v>
      </c>
      <c r="BQ22" s="105">
        <v>0</v>
      </c>
      <c r="BR22" s="178">
        <v>0</v>
      </c>
      <c r="BS22" s="105">
        <v>0</v>
      </c>
      <c r="BT22" s="178" t="s">
        <v>306</v>
      </c>
      <c r="BU22" s="105">
        <v>6.1011391699999997</v>
      </c>
      <c r="BV22" s="178">
        <v>4.8493070244182229E-2</v>
      </c>
      <c r="BW22" s="105">
        <v>0</v>
      </c>
      <c r="BX22" s="178">
        <v>0</v>
      </c>
      <c r="BY22" s="105">
        <v>0</v>
      </c>
      <c r="BZ22" s="178">
        <v>0</v>
      </c>
      <c r="CA22" s="105">
        <v>0</v>
      </c>
      <c r="CB22" s="178">
        <v>0</v>
      </c>
      <c r="CC22" s="105">
        <v>0</v>
      </c>
      <c r="CD22" s="178">
        <v>0</v>
      </c>
      <c r="CE22" s="105">
        <v>0</v>
      </c>
      <c r="CF22" s="178">
        <v>0</v>
      </c>
      <c r="CG22" s="105">
        <v>0</v>
      </c>
      <c r="CH22" s="178">
        <v>0</v>
      </c>
      <c r="CI22" s="105">
        <v>0</v>
      </c>
      <c r="CJ22" s="178">
        <v>0</v>
      </c>
      <c r="CK22" s="105">
        <v>0</v>
      </c>
      <c r="CL22" s="178">
        <v>0</v>
      </c>
      <c r="CM22" s="105">
        <v>0</v>
      </c>
      <c r="CN22" s="178">
        <v>0</v>
      </c>
      <c r="CO22" s="105">
        <v>0</v>
      </c>
      <c r="CP22" s="178">
        <v>0</v>
      </c>
      <c r="CQ22" s="105">
        <v>0</v>
      </c>
      <c r="CR22" s="178">
        <v>0</v>
      </c>
      <c r="CS22" s="105">
        <v>0</v>
      </c>
      <c r="CT22" s="178">
        <v>0</v>
      </c>
      <c r="CU22" s="105">
        <v>0</v>
      </c>
      <c r="CV22" s="178" t="s">
        <v>306</v>
      </c>
      <c r="CW22" s="105">
        <v>0</v>
      </c>
      <c r="CX22" s="178" t="s">
        <v>306</v>
      </c>
      <c r="CY22" s="178">
        <v>0</v>
      </c>
      <c r="CZ22" s="178" t="s">
        <v>306</v>
      </c>
      <c r="DA22" s="178">
        <v>0</v>
      </c>
      <c r="DB22" s="178">
        <v>0</v>
      </c>
      <c r="DC22" s="80"/>
      <c r="DD22" s="80"/>
      <c r="DE22" s="80"/>
      <c r="DF22" s="80"/>
      <c r="DG22" s="80"/>
      <c r="DH22" s="80"/>
      <c r="DI22" s="80"/>
      <c r="DJ22" s="80"/>
      <c r="DK22" s="80"/>
      <c r="DL22" s="80"/>
      <c r="DM22" s="80"/>
      <c r="DN22" s="80"/>
      <c r="DO22" s="80"/>
      <c r="DP22" s="80"/>
      <c r="DQ22" s="80"/>
      <c r="DR22" s="80"/>
      <c r="DS22" s="80"/>
      <c r="DT22" s="80"/>
      <c r="DU22" s="80"/>
      <c r="DV22" s="80"/>
      <c r="DW22" s="80"/>
      <c r="DX22" s="80"/>
      <c r="DY22" s="80"/>
      <c r="DZ22" s="80"/>
      <c r="EA22" s="80"/>
      <c r="EB22" s="80"/>
      <c r="EC22" s="80"/>
    </row>
    <row r="23" spans="1:133" s="138" customFormat="1" ht="20.100000000000001" customHeight="1">
      <c r="A23" s="182"/>
      <c r="B23" s="382" t="s">
        <v>316</v>
      </c>
      <c r="C23" s="378">
        <v>33059.837850659998</v>
      </c>
      <c r="D23" s="379">
        <v>1.643076841485926</v>
      </c>
      <c r="E23" s="380">
        <v>21355.034726999998</v>
      </c>
      <c r="F23" s="379">
        <v>2.2979288199683676</v>
      </c>
      <c r="G23" s="380">
        <v>12492.747938940001</v>
      </c>
      <c r="H23" s="379">
        <v>1.0782107770075859</v>
      </c>
      <c r="I23" s="380">
        <v>13809.37440558</v>
      </c>
      <c r="J23" s="379">
        <v>2.8062852566187702</v>
      </c>
      <c r="K23" s="380">
        <v>14530.491607</v>
      </c>
      <c r="L23" s="379">
        <v>2.9594283202716611</v>
      </c>
      <c r="M23" s="380">
        <v>21512.587942999999</v>
      </c>
      <c r="N23" s="379">
        <v>4.0424230183199805</v>
      </c>
      <c r="O23" s="380">
        <v>7028.6335339999996</v>
      </c>
      <c r="P23" s="379">
        <v>1.5063476165111622</v>
      </c>
      <c r="Q23" s="380">
        <v>2264.7879463200002</v>
      </c>
      <c r="R23" s="379">
        <v>1.3908187999453143</v>
      </c>
      <c r="S23" s="380">
        <v>4925.8232683599999</v>
      </c>
      <c r="T23" s="379">
        <v>1.8450930260902789</v>
      </c>
      <c r="U23" s="380">
        <v>9542.6848268600006</v>
      </c>
      <c r="V23" s="379">
        <v>4.6627621498949345</v>
      </c>
      <c r="W23" s="380">
        <v>2716.1628139999998</v>
      </c>
      <c r="X23" s="379">
        <v>3.9420726203842356</v>
      </c>
      <c r="Y23" s="380">
        <v>813.87924385000008</v>
      </c>
      <c r="Z23" s="379">
        <v>1.4745025504309204</v>
      </c>
      <c r="AA23" s="380">
        <v>2939.1281438299998</v>
      </c>
      <c r="AB23" s="379">
        <v>1.5762545865631261</v>
      </c>
      <c r="AC23" s="380">
        <v>0</v>
      </c>
      <c r="AD23" s="379">
        <v>0</v>
      </c>
      <c r="AE23" s="380">
        <v>0</v>
      </c>
      <c r="AF23" s="379">
        <v>0</v>
      </c>
      <c r="AG23" s="380">
        <v>1162.0874449999999</v>
      </c>
      <c r="AH23" s="379">
        <v>2.3552900101328933</v>
      </c>
      <c r="AI23" s="380">
        <v>4279.8567361100004</v>
      </c>
      <c r="AJ23" s="379">
        <v>5.4084955808615662</v>
      </c>
      <c r="AK23" s="380">
        <v>2091.2672859999998</v>
      </c>
      <c r="AL23" s="379">
        <v>2.5688709809355963</v>
      </c>
      <c r="AM23" s="380">
        <v>2405.019996</v>
      </c>
      <c r="AN23" s="379">
        <v>2.8478876659959518</v>
      </c>
      <c r="AO23" s="380">
        <v>0</v>
      </c>
      <c r="AP23" s="379" t="s">
        <v>306</v>
      </c>
      <c r="AQ23" s="380">
        <v>349.68735099999998</v>
      </c>
      <c r="AR23" s="379">
        <v>3.3503310946647824</v>
      </c>
      <c r="AS23" s="380">
        <v>2042.815014</v>
      </c>
      <c r="AT23" s="379">
        <v>2.0369978790213819</v>
      </c>
      <c r="AU23" s="380">
        <v>1732.2722610000001</v>
      </c>
      <c r="AV23" s="379">
        <v>2.8954990988541338</v>
      </c>
      <c r="AW23" s="380">
        <v>933.05093799999997</v>
      </c>
      <c r="AX23" s="379">
        <v>3.1306968053179158</v>
      </c>
      <c r="AY23" s="380">
        <v>1067.490734</v>
      </c>
      <c r="AZ23" s="379">
        <v>3.5418364860323854</v>
      </c>
      <c r="BA23" s="380">
        <v>562.69482700000003</v>
      </c>
      <c r="BB23" s="379">
        <v>8.1069953914520365</v>
      </c>
      <c r="BC23" s="380">
        <v>1928.5864770000001</v>
      </c>
      <c r="BD23" s="379">
        <v>3.2626805051639001</v>
      </c>
      <c r="BE23" s="380">
        <v>0</v>
      </c>
      <c r="BF23" s="379">
        <v>0</v>
      </c>
      <c r="BG23" s="380">
        <v>933.91430865999996</v>
      </c>
      <c r="BH23" s="379">
        <v>2.1351983707412052</v>
      </c>
      <c r="BI23" s="380">
        <v>0</v>
      </c>
      <c r="BJ23" s="379">
        <v>0</v>
      </c>
      <c r="BK23" s="380">
        <v>475.19314800000001</v>
      </c>
      <c r="BL23" s="379">
        <v>1.51042810677534</v>
      </c>
      <c r="BM23" s="380">
        <v>969.59162900000001</v>
      </c>
      <c r="BN23" s="379">
        <v>7.0765523454916908</v>
      </c>
      <c r="BO23" s="380">
        <v>274.320089</v>
      </c>
      <c r="BP23" s="379">
        <v>2.7156991912229236</v>
      </c>
      <c r="BQ23" s="380">
        <v>109.70925099999999</v>
      </c>
      <c r="BR23" s="379">
        <v>0.84564654619761481</v>
      </c>
      <c r="BS23" s="380">
        <v>0</v>
      </c>
      <c r="BT23" s="379" t="s">
        <v>306</v>
      </c>
      <c r="BU23" s="380">
        <v>355.47384586000004</v>
      </c>
      <c r="BV23" s="379">
        <v>2.8253769823871417</v>
      </c>
      <c r="BW23" s="380">
        <v>0</v>
      </c>
      <c r="BX23" s="379">
        <v>0</v>
      </c>
      <c r="BY23" s="380">
        <v>0</v>
      </c>
      <c r="BZ23" s="379">
        <v>0</v>
      </c>
      <c r="CA23" s="380">
        <v>370.00342583999998</v>
      </c>
      <c r="CB23" s="379">
        <v>5.1182699795168558</v>
      </c>
      <c r="CC23" s="380">
        <v>4.2343539999999997</v>
      </c>
      <c r="CD23" s="379">
        <v>2.3362166295299596</v>
      </c>
      <c r="CE23" s="380">
        <v>82.712260999999998</v>
      </c>
      <c r="CF23" s="379">
        <v>1.1170978499900908</v>
      </c>
      <c r="CG23" s="380">
        <v>112.86973373000001</v>
      </c>
      <c r="CH23" s="379">
        <v>4.2112450795079903</v>
      </c>
      <c r="CI23" s="380">
        <v>55.683566999999996</v>
      </c>
      <c r="CJ23" s="379">
        <v>1.240481801175118</v>
      </c>
      <c r="CK23" s="380">
        <v>133.377139</v>
      </c>
      <c r="CL23" s="379">
        <v>16.512533894272021</v>
      </c>
      <c r="CM23" s="380">
        <v>0</v>
      </c>
      <c r="CN23" s="379">
        <v>0</v>
      </c>
      <c r="CO23" s="380">
        <v>57.808754</v>
      </c>
      <c r="CP23" s="379">
        <v>1.5999749383336204</v>
      </c>
      <c r="CQ23" s="380">
        <v>4.1866999800000002</v>
      </c>
      <c r="CR23" s="379">
        <v>42.710186087568594</v>
      </c>
      <c r="CS23" s="380">
        <v>3.244675</v>
      </c>
      <c r="CT23" s="379">
        <v>0.20730151274913136</v>
      </c>
      <c r="CU23" s="380">
        <v>0</v>
      </c>
      <c r="CV23" s="379" t="s">
        <v>306</v>
      </c>
      <c r="CW23" s="380">
        <v>0</v>
      </c>
      <c r="CX23" s="379" t="s">
        <v>306</v>
      </c>
      <c r="CY23" s="379">
        <v>0</v>
      </c>
      <c r="CZ23" s="379" t="s">
        <v>306</v>
      </c>
      <c r="DA23" s="379">
        <v>34.080857999999999</v>
      </c>
      <c r="DB23" s="379">
        <v>8.4306326419747926</v>
      </c>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row>
    <row r="24" spans="1:133" s="141" customFormat="1" ht="20.100000000000001" customHeight="1">
      <c r="A24" s="182"/>
      <c r="B24" s="381" t="s">
        <v>309</v>
      </c>
      <c r="C24" s="177">
        <v>9037.2139757900004</v>
      </c>
      <c r="D24" s="178">
        <v>0.44915032742294786</v>
      </c>
      <c r="E24" s="105">
        <v>6146.4207500000002</v>
      </c>
      <c r="F24" s="178">
        <v>0.6613914499150414</v>
      </c>
      <c r="G24" s="105">
        <v>5391.0467307999998</v>
      </c>
      <c r="H24" s="178">
        <v>0.46528471661401943</v>
      </c>
      <c r="I24" s="105">
        <v>3644.22260732</v>
      </c>
      <c r="J24" s="178">
        <v>0.74056419026676423</v>
      </c>
      <c r="K24" s="105">
        <v>7158.6423400000003</v>
      </c>
      <c r="L24" s="178">
        <v>1.4580022100206012</v>
      </c>
      <c r="M24" s="105">
        <v>5471.5551349999996</v>
      </c>
      <c r="N24" s="178">
        <v>1.0281580478525363</v>
      </c>
      <c r="O24" s="105">
        <v>4937.5753240000004</v>
      </c>
      <c r="P24" s="178">
        <v>1.058200685051071</v>
      </c>
      <c r="Q24" s="105">
        <v>2264.7879463200002</v>
      </c>
      <c r="R24" s="178">
        <v>1.3908187999453143</v>
      </c>
      <c r="S24" s="105">
        <v>4622.8404739500002</v>
      </c>
      <c r="T24" s="178">
        <v>1.7316030751653124</v>
      </c>
      <c r="U24" s="105">
        <v>1906.5250834999999</v>
      </c>
      <c r="V24" s="178">
        <v>0.93156938099298059</v>
      </c>
      <c r="W24" s="105">
        <v>1763.9221199999999</v>
      </c>
      <c r="X24" s="178">
        <v>2.5600487047026177</v>
      </c>
      <c r="Y24" s="105">
        <v>813.87924385000008</v>
      </c>
      <c r="Z24" s="178">
        <v>1.4745025504309204</v>
      </c>
      <c r="AA24" s="105">
        <v>2416.0900536599997</v>
      </c>
      <c r="AB24" s="178">
        <v>1.2957492297931605</v>
      </c>
      <c r="AC24" s="105">
        <v>0</v>
      </c>
      <c r="AD24" s="178">
        <v>0</v>
      </c>
      <c r="AE24" s="105">
        <v>0</v>
      </c>
      <c r="AF24" s="178">
        <v>0</v>
      </c>
      <c r="AG24" s="105">
        <v>272.10461500000002</v>
      </c>
      <c r="AH24" s="178">
        <v>0.55149488463887253</v>
      </c>
      <c r="AI24" s="105">
        <v>1652.4688467999999</v>
      </c>
      <c r="AJ24" s="178">
        <v>2.088240566564493</v>
      </c>
      <c r="AK24" s="105">
        <v>1725.4728050000001</v>
      </c>
      <c r="AL24" s="178">
        <v>2.1195363437431238</v>
      </c>
      <c r="AM24" s="105">
        <v>806.13691100000005</v>
      </c>
      <c r="AN24" s="178">
        <v>0.95458140462836161</v>
      </c>
      <c r="AO24" s="105">
        <v>0</v>
      </c>
      <c r="AP24" s="178" t="s">
        <v>306</v>
      </c>
      <c r="AQ24" s="105">
        <v>349.68735099999998</v>
      </c>
      <c r="AR24" s="178">
        <v>3.3503310946647824</v>
      </c>
      <c r="AS24" s="105">
        <v>2042.659574</v>
      </c>
      <c r="AT24" s="178">
        <v>2.0368428816534627</v>
      </c>
      <c r="AU24" s="105">
        <v>1645.433035</v>
      </c>
      <c r="AV24" s="178">
        <v>2.7503470310821556</v>
      </c>
      <c r="AW24" s="105">
        <v>712.28120200000001</v>
      </c>
      <c r="AX24" s="178">
        <v>2.3899407768339924</v>
      </c>
      <c r="AY24" s="105">
        <v>1022.143774</v>
      </c>
      <c r="AZ24" s="178">
        <v>3.3913794259913832</v>
      </c>
      <c r="BA24" s="105">
        <v>359.95957700000002</v>
      </c>
      <c r="BB24" s="178">
        <v>5.1860982042545496</v>
      </c>
      <c r="BC24" s="105">
        <v>0</v>
      </c>
      <c r="BD24" s="178">
        <v>0</v>
      </c>
      <c r="BE24" s="105">
        <v>0</v>
      </c>
      <c r="BF24" s="178">
        <v>0</v>
      </c>
      <c r="BG24" s="105">
        <v>895.05956301999993</v>
      </c>
      <c r="BH24" s="178">
        <v>2.0463651782129437</v>
      </c>
      <c r="BI24" s="105">
        <v>0</v>
      </c>
      <c r="BJ24" s="178">
        <v>0</v>
      </c>
      <c r="BK24" s="105">
        <v>0</v>
      </c>
      <c r="BL24" s="178">
        <v>0</v>
      </c>
      <c r="BM24" s="105">
        <v>963.40911200000005</v>
      </c>
      <c r="BN24" s="178">
        <v>7.0314293226965017</v>
      </c>
      <c r="BO24" s="105">
        <v>230.37229052000001</v>
      </c>
      <c r="BP24" s="178">
        <v>2.2806271510262466</v>
      </c>
      <c r="BQ24" s="105">
        <v>108.60896200000001</v>
      </c>
      <c r="BR24" s="178">
        <v>0.83716544196813447</v>
      </c>
      <c r="BS24" s="105">
        <v>0</v>
      </c>
      <c r="BT24" s="178" t="s">
        <v>306</v>
      </c>
      <c r="BU24" s="105">
        <v>352.39640437999998</v>
      </c>
      <c r="BV24" s="178">
        <v>2.800916864087299</v>
      </c>
      <c r="BW24" s="105">
        <v>0</v>
      </c>
      <c r="BX24" s="178">
        <v>0</v>
      </c>
      <c r="BY24" s="105">
        <v>0</v>
      </c>
      <c r="BZ24" s="178">
        <v>0</v>
      </c>
      <c r="CA24" s="105">
        <v>370.00342583999998</v>
      </c>
      <c r="CB24" s="178">
        <v>5.1182699795168558</v>
      </c>
      <c r="CC24" s="105">
        <v>0</v>
      </c>
      <c r="CD24" s="178">
        <v>0</v>
      </c>
      <c r="CE24" s="105">
        <v>0</v>
      </c>
      <c r="CF24" s="178">
        <v>0</v>
      </c>
      <c r="CG24" s="105">
        <v>112.86973373000001</v>
      </c>
      <c r="CH24" s="178">
        <v>4.2112450795079903</v>
      </c>
      <c r="CI24" s="105">
        <v>55.683566999999996</v>
      </c>
      <c r="CJ24" s="178">
        <v>1.240481801175118</v>
      </c>
      <c r="CK24" s="105">
        <v>75.100988999999998</v>
      </c>
      <c r="CL24" s="178">
        <v>9.2977524908211606</v>
      </c>
      <c r="CM24" s="105">
        <v>0</v>
      </c>
      <c r="CN24" s="178">
        <v>0</v>
      </c>
      <c r="CO24" s="105">
        <v>57.808754</v>
      </c>
      <c r="CP24" s="178">
        <v>1.5999749383336204</v>
      </c>
      <c r="CQ24" s="105">
        <v>0</v>
      </c>
      <c r="CR24" s="178">
        <v>0</v>
      </c>
      <c r="CS24" s="105">
        <v>3.244675</v>
      </c>
      <c r="CT24" s="178">
        <v>0.20730151274913136</v>
      </c>
      <c r="CU24" s="105">
        <v>0</v>
      </c>
      <c r="CV24" s="178" t="s">
        <v>306</v>
      </c>
      <c r="CW24" s="105">
        <v>0</v>
      </c>
      <c r="CX24" s="178" t="s">
        <v>306</v>
      </c>
      <c r="CY24" s="178">
        <v>0</v>
      </c>
      <c r="CZ24" s="178" t="s">
        <v>306</v>
      </c>
      <c r="DA24" s="178">
        <v>0</v>
      </c>
      <c r="DB24" s="178">
        <v>0</v>
      </c>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row>
    <row r="25" spans="1:133" s="141" customFormat="1" ht="20.100000000000001" customHeight="1">
      <c r="A25" s="182"/>
      <c r="B25" s="381" t="s">
        <v>310</v>
      </c>
      <c r="C25" s="177">
        <v>9020.9614022000005</v>
      </c>
      <c r="D25" s="178">
        <v>0.44834257308970199</v>
      </c>
      <c r="E25" s="105">
        <v>6136.3154510000004</v>
      </c>
      <c r="F25" s="178">
        <v>0.66030405960622873</v>
      </c>
      <c r="G25" s="105">
        <v>5259.4416337000002</v>
      </c>
      <c r="H25" s="178">
        <v>0.45392628413015801</v>
      </c>
      <c r="I25" s="105">
        <v>3644.22260732</v>
      </c>
      <c r="J25" s="178">
        <v>0.74056419026676423</v>
      </c>
      <c r="K25" s="105">
        <v>6376.475203</v>
      </c>
      <c r="L25" s="178">
        <v>1.2986980626434763</v>
      </c>
      <c r="M25" s="105">
        <v>5376.0985639999999</v>
      </c>
      <c r="N25" s="178">
        <v>1.010220836351869</v>
      </c>
      <c r="O25" s="105">
        <v>4937.5753240000004</v>
      </c>
      <c r="P25" s="178">
        <v>1.058200685051071</v>
      </c>
      <c r="Q25" s="105">
        <v>9.016620099999999</v>
      </c>
      <c r="R25" s="178">
        <v>5.5371562566912868E-3</v>
      </c>
      <c r="S25" s="105">
        <v>4509.8563926400002</v>
      </c>
      <c r="T25" s="178">
        <v>1.6892819992502794</v>
      </c>
      <c r="U25" s="105">
        <v>1906.5250834999999</v>
      </c>
      <c r="V25" s="178">
        <v>0.93156938099298059</v>
      </c>
      <c r="W25" s="105">
        <v>1763.9221199999999</v>
      </c>
      <c r="X25" s="178">
        <v>2.5600487047026177</v>
      </c>
      <c r="Y25" s="105">
        <v>776.19545561000007</v>
      </c>
      <c r="Z25" s="178">
        <v>1.4062309459027926</v>
      </c>
      <c r="AA25" s="105">
        <v>2416.0900536599997</v>
      </c>
      <c r="AB25" s="178">
        <v>1.2957492297931605</v>
      </c>
      <c r="AC25" s="105">
        <v>0</v>
      </c>
      <c r="AD25" s="178">
        <v>0</v>
      </c>
      <c r="AE25" s="105">
        <v>0</v>
      </c>
      <c r="AF25" s="178">
        <v>0</v>
      </c>
      <c r="AG25" s="105">
        <v>272.10461500000002</v>
      </c>
      <c r="AH25" s="178">
        <v>0.55149488463887253</v>
      </c>
      <c r="AI25" s="105">
        <v>1615.1090442300001</v>
      </c>
      <c r="AJ25" s="178">
        <v>2.041028629445925</v>
      </c>
      <c r="AK25" s="105">
        <v>1631.8055400000001</v>
      </c>
      <c r="AL25" s="178">
        <v>2.0044773455304465</v>
      </c>
      <c r="AM25" s="105">
        <v>801.69890199999998</v>
      </c>
      <c r="AN25" s="178">
        <v>0.94932616720260188</v>
      </c>
      <c r="AO25" s="105">
        <v>0</v>
      </c>
      <c r="AP25" s="178" t="s">
        <v>306</v>
      </c>
      <c r="AQ25" s="105">
        <v>349.68735099999998</v>
      </c>
      <c r="AR25" s="178">
        <v>3.3503310946647824</v>
      </c>
      <c r="AS25" s="105">
        <v>2042.659574</v>
      </c>
      <c r="AT25" s="178">
        <v>2.0368428816534627</v>
      </c>
      <c r="AU25" s="105">
        <v>1613.7622369999999</v>
      </c>
      <c r="AV25" s="178">
        <v>2.697409182261524</v>
      </c>
      <c r="AW25" s="105">
        <v>712.28120200000001</v>
      </c>
      <c r="AX25" s="178">
        <v>2.3899407768339924</v>
      </c>
      <c r="AY25" s="105">
        <v>990.21900900000003</v>
      </c>
      <c r="AZ25" s="178">
        <v>3.2854559796479048</v>
      </c>
      <c r="BA25" s="105">
        <v>359.95957700000002</v>
      </c>
      <c r="BB25" s="178">
        <v>5.1860982042545496</v>
      </c>
      <c r="BC25" s="105">
        <v>0</v>
      </c>
      <c r="BD25" s="178">
        <v>0</v>
      </c>
      <c r="BE25" s="105">
        <v>0</v>
      </c>
      <c r="BF25" s="178">
        <v>0</v>
      </c>
      <c r="BG25" s="105">
        <v>895.05956301999993</v>
      </c>
      <c r="BH25" s="178">
        <v>2.0463651782129437</v>
      </c>
      <c r="BI25" s="105">
        <v>0</v>
      </c>
      <c r="BJ25" s="178">
        <v>0</v>
      </c>
      <c r="BK25" s="105">
        <v>0</v>
      </c>
      <c r="BL25" s="178">
        <v>0</v>
      </c>
      <c r="BM25" s="105">
        <v>963.40911200000005</v>
      </c>
      <c r="BN25" s="178">
        <v>7.0314293226965017</v>
      </c>
      <c r="BO25" s="105">
        <v>230.37229052000001</v>
      </c>
      <c r="BP25" s="178">
        <v>2.2806271510262466</v>
      </c>
      <c r="BQ25" s="105">
        <v>108.60896200000001</v>
      </c>
      <c r="BR25" s="178">
        <v>0.83716544196813447</v>
      </c>
      <c r="BS25" s="105">
        <v>0</v>
      </c>
      <c r="BT25" s="178" t="s">
        <v>306</v>
      </c>
      <c r="BU25" s="105">
        <v>352.39640437999998</v>
      </c>
      <c r="BV25" s="178">
        <v>2.800916864087299</v>
      </c>
      <c r="BW25" s="105">
        <v>0</v>
      </c>
      <c r="BX25" s="178">
        <v>0</v>
      </c>
      <c r="BY25" s="105">
        <v>0</v>
      </c>
      <c r="BZ25" s="178">
        <v>0</v>
      </c>
      <c r="CA25" s="105">
        <v>370.00342583999998</v>
      </c>
      <c r="CB25" s="178">
        <v>5.1182699795168558</v>
      </c>
      <c r="CC25" s="105">
        <v>0</v>
      </c>
      <c r="CD25" s="178">
        <v>0</v>
      </c>
      <c r="CE25" s="105">
        <v>0</v>
      </c>
      <c r="CF25" s="178">
        <v>0</v>
      </c>
      <c r="CG25" s="105">
        <v>65.422081719999994</v>
      </c>
      <c r="CH25" s="178">
        <v>2.4409415228494629</v>
      </c>
      <c r="CI25" s="105">
        <v>55.683566999999996</v>
      </c>
      <c r="CJ25" s="178">
        <v>1.240481801175118</v>
      </c>
      <c r="CK25" s="105">
        <v>75.100988999999998</v>
      </c>
      <c r="CL25" s="178">
        <v>9.2977524908211606</v>
      </c>
      <c r="CM25" s="105">
        <v>0</v>
      </c>
      <c r="CN25" s="178">
        <v>0</v>
      </c>
      <c r="CO25" s="105">
        <v>0</v>
      </c>
      <c r="CP25" s="178">
        <v>0</v>
      </c>
      <c r="CQ25" s="105">
        <v>0</v>
      </c>
      <c r="CR25" s="178">
        <v>0</v>
      </c>
      <c r="CS25" s="105">
        <v>3.244675</v>
      </c>
      <c r="CT25" s="178">
        <v>0.20730151274913136</v>
      </c>
      <c r="CU25" s="105">
        <v>0</v>
      </c>
      <c r="CV25" s="178" t="s">
        <v>306</v>
      </c>
      <c r="CW25" s="105">
        <v>0</v>
      </c>
      <c r="CX25" s="178" t="s">
        <v>306</v>
      </c>
      <c r="CY25" s="178">
        <v>0</v>
      </c>
      <c r="CZ25" s="178" t="s">
        <v>306</v>
      </c>
      <c r="DA25" s="178">
        <v>0</v>
      </c>
      <c r="DB25" s="178">
        <v>0</v>
      </c>
      <c r="DC25" s="80"/>
      <c r="DD25" s="80"/>
      <c r="DE25" s="80"/>
      <c r="DF25" s="80"/>
      <c r="DG25" s="80"/>
      <c r="DH25" s="80"/>
      <c r="DI25" s="80"/>
      <c r="DJ25" s="80"/>
      <c r="DK25" s="80"/>
      <c r="DL25" s="80"/>
      <c r="DM25" s="80"/>
      <c r="DN25" s="80"/>
      <c r="DO25" s="80"/>
      <c r="DP25" s="80"/>
      <c r="DQ25" s="80"/>
      <c r="DR25" s="80"/>
      <c r="DS25" s="80"/>
      <c r="DT25" s="80"/>
      <c r="DU25" s="80"/>
      <c r="DV25" s="80"/>
      <c r="DW25" s="80"/>
      <c r="DX25" s="80"/>
      <c r="DY25" s="80"/>
      <c r="DZ25" s="80"/>
      <c r="EA25" s="80"/>
      <c r="EB25" s="80"/>
      <c r="EC25" s="80"/>
    </row>
    <row r="26" spans="1:133" s="141" customFormat="1" ht="20.100000000000001" customHeight="1">
      <c r="A26" s="182"/>
      <c r="B26" s="381" t="s">
        <v>311</v>
      </c>
      <c r="C26" s="177">
        <v>16.252573590000001</v>
      </c>
      <c r="D26" s="178">
        <v>8.0775433324581966E-4</v>
      </c>
      <c r="E26" s="105">
        <v>10.105299</v>
      </c>
      <c r="F26" s="178">
        <v>1.0873903088126561E-3</v>
      </c>
      <c r="G26" s="105">
        <v>131.60509709999999</v>
      </c>
      <c r="H26" s="178">
        <v>1.1358432483861491E-2</v>
      </c>
      <c r="I26" s="105">
        <v>0</v>
      </c>
      <c r="J26" s="178">
        <v>0</v>
      </c>
      <c r="K26" s="105">
        <v>782.16612099999998</v>
      </c>
      <c r="L26" s="178">
        <v>0.15930394044818852</v>
      </c>
      <c r="M26" s="105">
        <v>95.456570999999997</v>
      </c>
      <c r="N26" s="178">
        <v>1.7937211500667263E-2</v>
      </c>
      <c r="O26" s="105">
        <v>0</v>
      </c>
      <c r="P26" s="178">
        <v>0</v>
      </c>
      <c r="Q26" s="105">
        <v>2255.77132622</v>
      </c>
      <c r="R26" s="178">
        <v>1.3852816436886228</v>
      </c>
      <c r="S26" s="105">
        <v>112.98408131000001</v>
      </c>
      <c r="T26" s="178">
        <v>4.2321075915032702E-2</v>
      </c>
      <c r="U26" s="105">
        <v>0</v>
      </c>
      <c r="V26" s="178">
        <v>0</v>
      </c>
      <c r="W26" s="105">
        <v>0</v>
      </c>
      <c r="X26" s="178">
        <v>0</v>
      </c>
      <c r="Y26" s="105">
        <v>37.683788240000005</v>
      </c>
      <c r="Z26" s="178">
        <v>6.8271604528127597E-2</v>
      </c>
      <c r="AA26" s="105">
        <v>0</v>
      </c>
      <c r="AB26" s="178">
        <v>0</v>
      </c>
      <c r="AC26" s="105">
        <v>0</v>
      </c>
      <c r="AD26" s="178">
        <v>0</v>
      </c>
      <c r="AE26" s="105">
        <v>0</v>
      </c>
      <c r="AF26" s="178">
        <v>0</v>
      </c>
      <c r="AG26" s="105">
        <v>0</v>
      </c>
      <c r="AH26" s="178">
        <v>0</v>
      </c>
      <c r="AI26" s="105">
        <v>37.359802569999999</v>
      </c>
      <c r="AJ26" s="178">
        <v>4.721193711856813E-2</v>
      </c>
      <c r="AK26" s="105">
        <v>93.667265</v>
      </c>
      <c r="AL26" s="178">
        <v>0.1150589982126773</v>
      </c>
      <c r="AM26" s="105">
        <v>4.4380090000000001</v>
      </c>
      <c r="AN26" s="178">
        <v>5.2552374257594436E-3</v>
      </c>
      <c r="AO26" s="105">
        <v>0</v>
      </c>
      <c r="AP26" s="178" t="s">
        <v>306</v>
      </c>
      <c r="AQ26" s="105">
        <v>0</v>
      </c>
      <c r="AR26" s="178">
        <v>0</v>
      </c>
      <c r="AS26" s="105">
        <v>0</v>
      </c>
      <c r="AT26" s="178">
        <v>0</v>
      </c>
      <c r="AU26" s="105">
        <v>31.670798000000001</v>
      </c>
      <c r="AV26" s="178">
        <v>5.2937848820631385E-2</v>
      </c>
      <c r="AW26" s="105">
        <v>0</v>
      </c>
      <c r="AX26" s="178">
        <v>0</v>
      </c>
      <c r="AY26" s="105">
        <v>7.1206820000000004</v>
      </c>
      <c r="AZ26" s="178">
        <v>2.362577070672171E-2</v>
      </c>
      <c r="BA26" s="105">
        <v>0</v>
      </c>
      <c r="BB26" s="178">
        <v>0</v>
      </c>
      <c r="BC26" s="105">
        <v>0</v>
      </c>
      <c r="BD26" s="178">
        <v>0</v>
      </c>
      <c r="BE26" s="105">
        <v>0</v>
      </c>
      <c r="BF26" s="178">
        <v>0</v>
      </c>
      <c r="BG26" s="105">
        <v>0</v>
      </c>
      <c r="BH26" s="178">
        <v>0</v>
      </c>
      <c r="BI26" s="105">
        <v>0</v>
      </c>
      <c r="BJ26" s="178">
        <v>0</v>
      </c>
      <c r="BK26" s="105">
        <v>0</v>
      </c>
      <c r="BL26" s="178">
        <v>0</v>
      </c>
      <c r="BM26" s="105">
        <v>0</v>
      </c>
      <c r="BN26" s="178">
        <v>0</v>
      </c>
      <c r="BO26" s="105">
        <v>0</v>
      </c>
      <c r="BP26" s="178">
        <v>0</v>
      </c>
      <c r="BQ26" s="105">
        <v>0</v>
      </c>
      <c r="BR26" s="178">
        <v>0</v>
      </c>
      <c r="BS26" s="105">
        <v>0</v>
      </c>
      <c r="BT26" s="178" t="s">
        <v>306</v>
      </c>
      <c r="BU26" s="105">
        <v>0</v>
      </c>
      <c r="BV26" s="178">
        <v>0</v>
      </c>
      <c r="BW26" s="105">
        <v>0</v>
      </c>
      <c r="BX26" s="178">
        <v>0</v>
      </c>
      <c r="BY26" s="105">
        <v>0</v>
      </c>
      <c r="BZ26" s="178">
        <v>0</v>
      </c>
      <c r="CA26" s="105">
        <v>0</v>
      </c>
      <c r="CB26" s="178">
        <v>0</v>
      </c>
      <c r="CC26" s="105">
        <v>0</v>
      </c>
      <c r="CD26" s="178">
        <v>0</v>
      </c>
      <c r="CE26" s="105">
        <v>0</v>
      </c>
      <c r="CF26" s="178">
        <v>0</v>
      </c>
      <c r="CG26" s="105">
        <v>47.447652009999999</v>
      </c>
      <c r="CH26" s="178">
        <v>1.7703035566585268</v>
      </c>
      <c r="CI26" s="105">
        <v>0</v>
      </c>
      <c r="CJ26" s="178">
        <v>0</v>
      </c>
      <c r="CK26" s="105">
        <v>0</v>
      </c>
      <c r="CL26" s="178">
        <v>0</v>
      </c>
      <c r="CM26" s="105">
        <v>0</v>
      </c>
      <c r="CN26" s="178">
        <v>0</v>
      </c>
      <c r="CO26" s="105">
        <v>57.808754</v>
      </c>
      <c r="CP26" s="178">
        <v>1.5999749383336204</v>
      </c>
      <c r="CQ26" s="105">
        <v>0</v>
      </c>
      <c r="CR26" s="178">
        <v>0</v>
      </c>
      <c r="CS26" s="105">
        <v>0</v>
      </c>
      <c r="CT26" s="178">
        <v>0</v>
      </c>
      <c r="CU26" s="105">
        <v>0</v>
      </c>
      <c r="CV26" s="178" t="s">
        <v>306</v>
      </c>
      <c r="CW26" s="105">
        <v>0</v>
      </c>
      <c r="CX26" s="178" t="s">
        <v>306</v>
      </c>
      <c r="CY26" s="178">
        <v>0</v>
      </c>
      <c r="CZ26" s="178" t="s">
        <v>306</v>
      </c>
      <c r="DA26" s="178">
        <v>0</v>
      </c>
      <c r="DB26" s="178">
        <v>0</v>
      </c>
      <c r="DC26" s="80"/>
      <c r="DD26" s="80"/>
      <c r="DE26" s="80"/>
      <c r="DF26" s="80"/>
      <c r="DG26" s="80"/>
      <c r="DH26" s="80"/>
      <c r="DI26" s="80"/>
      <c r="DJ26" s="80"/>
      <c r="DK26" s="80"/>
      <c r="DL26" s="80"/>
      <c r="DM26" s="80"/>
      <c r="DN26" s="80"/>
      <c r="DO26" s="80"/>
      <c r="DP26" s="80"/>
      <c r="DQ26" s="80"/>
      <c r="DR26" s="80"/>
      <c r="DS26" s="80"/>
      <c r="DT26" s="80"/>
      <c r="DU26" s="80"/>
      <c r="DV26" s="80"/>
      <c r="DW26" s="80"/>
      <c r="DX26" s="80"/>
      <c r="DY26" s="80"/>
      <c r="DZ26" s="80"/>
      <c r="EA26" s="80"/>
      <c r="EB26" s="80"/>
      <c r="EC26" s="80"/>
    </row>
    <row r="27" spans="1:133" s="141" customFormat="1" ht="20.100000000000001" customHeight="1">
      <c r="A27" s="182"/>
      <c r="B27" s="381" t="s">
        <v>312</v>
      </c>
      <c r="C27" s="177">
        <v>0</v>
      </c>
      <c r="D27" s="178">
        <v>0</v>
      </c>
      <c r="E27" s="105">
        <v>0</v>
      </c>
      <c r="F27" s="178">
        <v>0</v>
      </c>
      <c r="G27" s="105">
        <v>0</v>
      </c>
      <c r="H27" s="178">
        <v>0</v>
      </c>
      <c r="I27" s="105">
        <v>0</v>
      </c>
      <c r="J27" s="178">
        <v>0</v>
      </c>
      <c r="K27" s="105">
        <v>1.016E-3</v>
      </c>
      <c r="L27" s="178">
        <v>2.0692893638557318E-7</v>
      </c>
      <c r="M27" s="105">
        <v>0</v>
      </c>
      <c r="N27" s="178">
        <v>0</v>
      </c>
      <c r="O27" s="105">
        <v>0</v>
      </c>
      <c r="P27" s="178">
        <v>0</v>
      </c>
      <c r="Q27" s="105">
        <v>0</v>
      </c>
      <c r="R27" s="178">
        <v>0</v>
      </c>
      <c r="S27" s="105">
        <v>0</v>
      </c>
      <c r="T27" s="178">
        <v>0</v>
      </c>
      <c r="U27" s="105">
        <v>0</v>
      </c>
      <c r="V27" s="178">
        <v>0</v>
      </c>
      <c r="W27" s="105">
        <v>0</v>
      </c>
      <c r="X27" s="178">
        <v>0</v>
      </c>
      <c r="Y27" s="105">
        <v>0</v>
      </c>
      <c r="Z27" s="178">
        <v>0</v>
      </c>
      <c r="AA27" s="105">
        <v>0</v>
      </c>
      <c r="AB27" s="178">
        <v>0</v>
      </c>
      <c r="AC27" s="105">
        <v>0</v>
      </c>
      <c r="AD27" s="178">
        <v>0</v>
      </c>
      <c r="AE27" s="105">
        <v>0</v>
      </c>
      <c r="AF27" s="178">
        <v>0</v>
      </c>
      <c r="AG27" s="105">
        <v>0</v>
      </c>
      <c r="AH27" s="178">
        <v>0</v>
      </c>
      <c r="AI27" s="105">
        <v>0</v>
      </c>
      <c r="AJ27" s="178">
        <v>0</v>
      </c>
      <c r="AK27" s="105">
        <v>0</v>
      </c>
      <c r="AL27" s="178">
        <v>0</v>
      </c>
      <c r="AM27" s="105">
        <v>0</v>
      </c>
      <c r="AN27" s="178">
        <v>0</v>
      </c>
      <c r="AO27" s="105">
        <v>0</v>
      </c>
      <c r="AP27" s="178" t="s">
        <v>306</v>
      </c>
      <c r="AQ27" s="105">
        <v>0</v>
      </c>
      <c r="AR27" s="178">
        <v>0</v>
      </c>
      <c r="AS27" s="105">
        <v>0</v>
      </c>
      <c r="AT27" s="178">
        <v>0</v>
      </c>
      <c r="AU27" s="105">
        <v>0</v>
      </c>
      <c r="AV27" s="178">
        <v>0</v>
      </c>
      <c r="AW27" s="105">
        <v>0</v>
      </c>
      <c r="AX27" s="178">
        <v>0</v>
      </c>
      <c r="AY27" s="105">
        <v>24.804082999999999</v>
      </c>
      <c r="AZ27" s="178">
        <v>8.2297675636756967E-2</v>
      </c>
      <c r="BA27" s="105">
        <v>0</v>
      </c>
      <c r="BB27" s="178">
        <v>0</v>
      </c>
      <c r="BC27" s="105">
        <v>0</v>
      </c>
      <c r="BD27" s="178">
        <v>0</v>
      </c>
      <c r="BE27" s="105">
        <v>0</v>
      </c>
      <c r="BF27" s="178">
        <v>0</v>
      </c>
      <c r="BG27" s="105">
        <v>0</v>
      </c>
      <c r="BH27" s="178">
        <v>0</v>
      </c>
      <c r="BI27" s="105">
        <v>0</v>
      </c>
      <c r="BJ27" s="178">
        <v>0</v>
      </c>
      <c r="BK27" s="105">
        <v>0</v>
      </c>
      <c r="BL27" s="178">
        <v>0</v>
      </c>
      <c r="BM27" s="105">
        <v>0</v>
      </c>
      <c r="BN27" s="178">
        <v>0</v>
      </c>
      <c r="BO27" s="105">
        <v>0</v>
      </c>
      <c r="BP27" s="178">
        <v>0</v>
      </c>
      <c r="BQ27" s="105">
        <v>0</v>
      </c>
      <c r="BR27" s="178">
        <v>0</v>
      </c>
      <c r="BS27" s="105">
        <v>0</v>
      </c>
      <c r="BT27" s="178" t="s">
        <v>306</v>
      </c>
      <c r="BU27" s="105">
        <v>0</v>
      </c>
      <c r="BV27" s="178">
        <v>0</v>
      </c>
      <c r="BW27" s="105">
        <v>0</v>
      </c>
      <c r="BX27" s="178">
        <v>0</v>
      </c>
      <c r="BY27" s="105">
        <v>0</v>
      </c>
      <c r="BZ27" s="178">
        <v>0</v>
      </c>
      <c r="CA27" s="105">
        <v>0</v>
      </c>
      <c r="CB27" s="178">
        <v>0</v>
      </c>
      <c r="CC27" s="105">
        <v>0</v>
      </c>
      <c r="CD27" s="178">
        <v>0</v>
      </c>
      <c r="CE27" s="105">
        <v>0</v>
      </c>
      <c r="CF27" s="178">
        <v>0</v>
      </c>
      <c r="CG27" s="105">
        <v>0</v>
      </c>
      <c r="CH27" s="178">
        <v>0</v>
      </c>
      <c r="CI27" s="105">
        <v>0</v>
      </c>
      <c r="CJ27" s="178">
        <v>0</v>
      </c>
      <c r="CK27" s="105">
        <v>0</v>
      </c>
      <c r="CL27" s="178">
        <v>0</v>
      </c>
      <c r="CM27" s="105">
        <v>0</v>
      </c>
      <c r="CN27" s="178">
        <v>0</v>
      </c>
      <c r="CO27" s="105">
        <v>0</v>
      </c>
      <c r="CP27" s="178">
        <v>0</v>
      </c>
      <c r="CQ27" s="105">
        <v>0</v>
      </c>
      <c r="CR27" s="178">
        <v>0</v>
      </c>
      <c r="CS27" s="105">
        <v>0</v>
      </c>
      <c r="CT27" s="178">
        <v>0</v>
      </c>
      <c r="CU27" s="105">
        <v>0</v>
      </c>
      <c r="CV27" s="178" t="s">
        <v>306</v>
      </c>
      <c r="CW27" s="105">
        <v>0</v>
      </c>
      <c r="CX27" s="178" t="s">
        <v>306</v>
      </c>
      <c r="CY27" s="178">
        <v>0</v>
      </c>
      <c r="CZ27" s="178" t="s">
        <v>306</v>
      </c>
      <c r="DA27" s="178">
        <v>0</v>
      </c>
      <c r="DB27" s="178">
        <v>0</v>
      </c>
      <c r="DC27" s="80"/>
      <c r="DD27" s="80"/>
      <c r="DE27" s="80"/>
      <c r="DF27" s="80"/>
      <c r="DG27" s="80"/>
      <c r="DH27" s="80"/>
      <c r="DI27" s="80"/>
      <c r="DJ27" s="80"/>
      <c r="DK27" s="80"/>
      <c r="DL27" s="80"/>
      <c r="DM27" s="80"/>
      <c r="DN27" s="80"/>
      <c r="DO27" s="80"/>
      <c r="DP27" s="80"/>
      <c r="DQ27" s="80"/>
      <c r="DR27" s="80"/>
      <c r="DS27" s="80"/>
      <c r="DT27" s="80"/>
      <c r="DU27" s="80"/>
      <c r="DV27" s="80"/>
      <c r="DW27" s="80"/>
      <c r="DX27" s="80"/>
      <c r="DY27" s="80"/>
      <c r="DZ27" s="80"/>
      <c r="EA27" s="80"/>
      <c r="EB27" s="80"/>
      <c r="EC27" s="80"/>
    </row>
    <row r="28" spans="1:133" s="141" customFormat="1" ht="20.100000000000001" customHeight="1">
      <c r="A28" s="182"/>
      <c r="B28" s="381" t="s">
        <v>313</v>
      </c>
      <c r="C28" s="177">
        <v>14515.905827410001</v>
      </c>
      <c r="D28" s="178">
        <v>0.72144179308888601</v>
      </c>
      <c r="E28" s="105">
        <v>6001.6878859999997</v>
      </c>
      <c r="F28" s="178">
        <v>0.64581733244654282</v>
      </c>
      <c r="G28" s="105">
        <v>4575.1147820100005</v>
      </c>
      <c r="H28" s="178">
        <v>0.39486413142411092</v>
      </c>
      <c r="I28" s="105">
        <v>8231.3957201499998</v>
      </c>
      <c r="J28" s="178">
        <v>1.6727509713631807</v>
      </c>
      <c r="K28" s="105">
        <v>3142.500712</v>
      </c>
      <c r="L28" s="178">
        <v>0.64003378929632515</v>
      </c>
      <c r="M28" s="105">
        <v>1497.5276759999999</v>
      </c>
      <c r="N28" s="178">
        <v>0.28139991172021794</v>
      </c>
      <c r="O28" s="105">
        <v>1553.5432490000001</v>
      </c>
      <c r="P28" s="178">
        <v>0.33294895216230763</v>
      </c>
      <c r="Q28" s="105">
        <v>0</v>
      </c>
      <c r="R28" s="178">
        <v>0</v>
      </c>
      <c r="S28" s="105">
        <v>179.50413196</v>
      </c>
      <c r="T28" s="178">
        <v>6.7237861366482854E-2</v>
      </c>
      <c r="U28" s="105">
        <v>7617.19018409</v>
      </c>
      <c r="V28" s="178">
        <v>3.7219238320598409</v>
      </c>
      <c r="W28" s="105">
        <v>349.290504</v>
      </c>
      <c r="X28" s="178">
        <v>0.50693887909865565</v>
      </c>
      <c r="Y28" s="105">
        <v>0</v>
      </c>
      <c r="Z28" s="178">
        <v>0</v>
      </c>
      <c r="AA28" s="105">
        <v>297.69546207000002</v>
      </c>
      <c r="AB28" s="178">
        <v>0.15965409282066603</v>
      </c>
      <c r="AC28" s="105">
        <v>0</v>
      </c>
      <c r="AD28" s="178">
        <v>0</v>
      </c>
      <c r="AE28" s="105">
        <v>0</v>
      </c>
      <c r="AF28" s="178">
        <v>0</v>
      </c>
      <c r="AG28" s="105">
        <v>889.98283000000004</v>
      </c>
      <c r="AH28" s="178">
        <v>1.8037951254940212</v>
      </c>
      <c r="AI28" s="105">
        <v>2448.1286560900003</v>
      </c>
      <c r="AJ28" s="178">
        <v>3.0937234197885592</v>
      </c>
      <c r="AK28" s="105">
        <v>79.176288999999997</v>
      </c>
      <c r="AL28" s="178">
        <v>9.7258572613787966E-2</v>
      </c>
      <c r="AM28" s="105">
        <v>25.162889</v>
      </c>
      <c r="AN28" s="178">
        <v>2.9796459631566904E-2</v>
      </c>
      <c r="AO28" s="105">
        <v>0</v>
      </c>
      <c r="AP28" s="178" t="s">
        <v>306</v>
      </c>
      <c r="AQ28" s="105">
        <v>0</v>
      </c>
      <c r="AR28" s="178">
        <v>0</v>
      </c>
      <c r="AS28" s="105">
        <v>0.15543999999999999</v>
      </c>
      <c r="AT28" s="178">
        <v>1.5499736791883768E-4</v>
      </c>
      <c r="AU28" s="105">
        <v>1.9644079999999999</v>
      </c>
      <c r="AV28" s="178">
        <v>3.2835147925871287E-3</v>
      </c>
      <c r="AW28" s="105">
        <v>220.76973599999999</v>
      </c>
      <c r="AX28" s="178">
        <v>0.74075602848392375</v>
      </c>
      <c r="AY28" s="105">
        <v>41.896469000000003</v>
      </c>
      <c r="AZ28" s="178">
        <v>0.13900864692669526</v>
      </c>
      <c r="BA28" s="105">
        <v>45.529131999999997</v>
      </c>
      <c r="BB28" s="178">
        <v>0.65595851532648153</v>
      </c>
      <c r="BC28" s="105">
        <v>1928.5864770000001</v>
      </c>
      <c r="BD28" s="178">
        <v>3.2626805051639001</v>
      </c>
      <c r="BE28" s="105">
        <v>0</v>
      </c>
      <c r="BF28" s="178">
        <v>0</v>
      </c>
      <c r="BG28" s="105">
        <v>38.854745639999997</v>
      </c>
      <c r="BH28" s="178">
        <v>8.8833192528261426E-2</v>
      </c>
      <c r="BI28" s="105">
        <v>0</v>
      </c>
      <c r="BJ28" s="178">
        <v>0</v>
      </c>
      <c r="BK28" s="105">
        <v>475.19314800000001</v>
      </c>
      <c r="BL28" s="178">
        <v>1.51042810677534</v>
      </c>
      <c r="BM28" s="105">
        <v>6.1825169999999998</v>
      </c>
      <c r="BN28" s="178">
        <v>4.5123022795189843E-2</v>
      </c>
      <c r="BO28" s="105">
        <v>15.25692113</v>
      </c>
      <c r="BP28" s="178">
        <v>0.15103964322967586</v>
      </c>
      <c r="BQ28" s="105">
        <v>1.1002890000000001</v>
      </c>
      <c r="BR28" s="178">
        <v>8.4811042294804066E-3</v>
      </c>
      <c r="BS28" s="105">
        <v>0</v>
      </c>
      <c r="BT28" s="178" t="s">
        <v>306</v>
      </c>
      <c r="BU28" s="105">
        <v>0</v>
      </c>
      <c r="BV28" s="178">
        <v>0</v>
      </c>
      <c r="BW28" s="105">
        <v>0</v>
      </c>
      <c r="BX28" s="178">
        <v>0</v>
      </c>
      <c r="BY28" s="105">
        <v>0</v>
      </c>
      <c r="BZ28" s="178">
        <v>0</v>
      </c>
      <c r="CA28" s="105">
        <v>0</v>
      </c>
      <c r="CB28" s="178">
        <v>0</v>
      </c>
      <c r="CC28" s="105">
        <v>4.2343539999999997</v>
      </c>
      <c r="CD28" s="178">
        <v>2.3362166295299596</v>
      </c>
      <c r="CE28" s="105">
        <v>82.712260999999998</v>
      </c>
      <c r="CF28" s="178">
        <v>1.1170978499900908</v>
      </c>
      <c r="CG28" s="105">
        <v>0</v>
      </c>
      <c r="CH28" s="178">
        <v>0</v>
      </c>
      <c r="CI28" s="105">
        <v>0</v>
      </c>
      <c r="CJ28" s="178">
        <v>0</v>
      </c>
      <c r="CK28" s="105">
        <v>56.927630999999998</v>
      </c>
      <c r="CL28" s="178">
        <v>7.0478302612872108</v>
      </c>
      <c r="CM28" s="105">
        <v>0</v>
      </c>
      <c r="CN28" s="178">
        <v>0</v>
      </c>
      <c r="CO28" s="105">
        <v>0</v>
      </c>
      <c r="CP28" s="178">
        <v>0</v>
      </c>
      <c r="CQ28" s="105">
        <v>4.1866999800000002</v>
      </c>
      <c r="CR28" s="178">
        <v>42.710186087568594</v>
      </c>
      <c r="CS28" s="105">
        <v>0</v>
      </c>
      <c r="CT28" s="178">
        <v>0</v>
      </c>
      <c r="CU28" s="105">
        <v>0</v>
      </c>
      <c r="CV28" s="178" t="s">
        <v>306</v>
      </c>
      <c r="CW28" s="105">
        <v>0</v>
      </c>
      <c r="CX28" s="178" t="s">
        <v>306</v>
      </c>
      <c r="CY28" s="178">
        <v>0</v>
      </c>
      <c r="CZ28" s="178" t="s">
        <v>306</v>
      </c>
      <c r="DA28" s="178">
        <v>34.080857999999999</v>
      </c>
      <c r="DB28" s="178">
        <v>8.4306326419747926</v>
      </c>
      <c r="DC28" s="80"/>
      <c r="DD28" s="80"/>
      <c r="DE28" s="80"/>
      <c r="DF28" s="80"/>
      <c r="DG28" s="80"/>
      <c r="DH28" s="80"/>
      <c r="DI28" s="80"/>
      <c r="DJ28" s="80"/>
      <c r="DK28" s="80"/>
      <c r="DL28" s="80"/>
      <c r="DM28" s="80"/>
      <c r="DN28" s="80"/>
      <c r="DO28" s="80"/>
      <c r="DP28" s="80"/>
      <c r="DQ28" s="80"/>
      <c r="DR28" s="80"/>
      <c r="DS28" s="80"/>
      <c r="DT28" s="80"/>
      <c r="DU28" s="80"/>
      <c r="DV28" s="80"/>
      <c r="DW28" s="80"/>
      <c r="DX28" s="80"/>
      <c r="DY28" s="80"/>
      <c r="DZ28" s="80"/>
      <c r="EA28" s="80"/>
      <c r="EB28" s="80"/>
      <c r="EC28" s="80"/>
    </row>
    <row r="29" spans="1:133" s="141" customFormat="1" ht="20.100000000000001" customHeight="1">
      <c r="A29" s="182"/>
      <c r="B29" s="381" t="s">
        <v>314</v>
      </c>
      <c r="C29" s="177">
        <v>9506.7180474599991</v>
      </c>
      <c r="D29" s="178">
        <v>0.47248472097409233</v>
      </c>
      <c r="E29" s="105">
        <v>9206.9260909999994</v>
      </c>
      <c r="F29" s="178">
        <v>0.99072003760678329</v>
      </c>
      <c r="G29" s="105">
        <v>2526.5864261300003</v>
      </c>
      <c r="H29" s="178">
        <v>0.21806192896945562</v>
      </c>
      <c r="I29" s="105">
        <v>1933.7560781099999</v>
      </c>
      <c r="J29" s="178">
        <v>0.39297009498882551</v>
      </c>
      <c r="K29" s="105">
        <v>4229.3485549999996</v>
      </c>
      <c r="L29" s="178">
        <v>0.86139232095473495</v>
      </c>
      <c r="M29" s="105">
        <v>14543.505132</v>
      </c>
      <c r="N29" s="178">
        <v>2.7328650587472261</v>
      </c>
      <c r="O29" s="105">
        <v>537.51496099999997</v>
      </c>
      <c r="P29" s="178">
        <v>0.11519797929778371</v>
      </c>
      <c r="Q29" s="105">
        <v>0</v>
      </c>
      <c r="R29" s="178">
        <v>0</v>
      </c>
      <c r="S29" s="105">
        <v>123.47866245</v>
      </c>
      <c r="T29" s="178">
        <v>4.6252089558483908E-2</v>
      </c>
      <c r="U29" s="105">
        <v>18.969559270000001</v>
      </c>
      <c r="V29" s="178">
        <v>9.26893684211187E-3</v>
      </c>
      <c r="W29" s="105">
        <v>602.95019000000002</v>
      </c>
      <c r="X29" s="178">
        <v>0.87508503658296277</v>
      </c>
      <c r="Y29" s="105">
        <v>0</v>
      </c>
      <c r="Z29" s="178">
        <v>0</v>
      </c>
      <c r="AA29" s="105">
        <v>225.34262809999998</v>
      </c>
      <c r="AB29" s="178">
        <v>0.1208512639492994</v>
      </c>
      <c r="AC29" s="105">
        <v>0</v>
      </c>
      <c r="AD29" s="178">
        <v>0</v>
      </c>
      <c r="AE29" s="105">
        <v>0</v>
      </c>
      <c r="AF29" s="178">
        <v>0</v>
      </c>
      <c r="AG29" s="105">
        <v>0</v>
      </c>
      <c r="AH29" s="178">
        <v>0</v>
      </c>
      <c r="AI29" s="105">
        <v>179.25923322</v>
      </c>
      <c r="AJ29" s="178">
        <v>0.22653159450851404</v>
      </c>
      <c r="AK29" s="105">
        <v>286.61819200000002</v>
      </c>
      <c r="AL29" s="178">
        <v>0.35207606457868496</v>
      </c>
      <c r="AM29" s="105">
        <v>1573.720196</v>
      </c>
      <c r="AN29" s="178">
        <v>1.8635098017360234</v>
      </c>
      <c r="AO29" s="105">
        <v>0</v>
      </c>
      <c r="AP29" s="178" t="s">
        <v>306</v>
      </c>
      <c r="AQ29" s="105">
        <v>0</v>
      </c>
      <c r="AR29" s="178">
        <v>0</v>
      </c>
      <c r="AS29" s="105">
        <v>0</v>
      </c>
      <c r="AT29" s="178">
        <v>0</v>
      </c>
      <c r="AU29" s="105">
        <v>84.874818000000005</v>
      </c>
      <c r="AV29" s="178">
        <v>0.14186855297939141</v>
      </c>
      <c r="AW29" s="105">
        <v>0</v>
      </c>
      <c r="AX29" s="178">
        <v>0</v>
      </c>
      <c r="AY29" s="105">
        <v>3.450491</v>
      </c>
      <c r="AZ29" s="178">
        <v>1.1448413114306593E-2</v>
      </c>
      <c r="BA29" s="105">
        <v>157.206118</v>
      </c>
      <c r="BB29" s="178">
        <v>2.2649386718710049</v>
      </c>
      <c r="BC29" s="105">
        <v>0</v>
      </c>
      <c r="BD29" s="178">
        <v>0</v>
      </c>
      <c r="BE29" s="105">
        <v>0</v>
      </c>
      <c r="BF29" s="178">
        <v>0</v>
      </c>
      <c r="BG29" s="105">
        <v>0</v>
      </c>
      <c r="BH29" s="178">
        <v>0</v>
      </c>
      <c r="BI29" s="105">
        <v>0</v>
      </c>
      <c r="BJ29" s="178">
        <v>0</v>
      </c>
      <c r="BK29" s="105">
        <v>0</v>
      </c>
      <c r="BL29" s="178">
        <v>0</v>
      </c>
      <c r="BM29" s="105">
        <v>0</v>
      </c>
      <c r="BN29" s="178">
        <v>0</v>
      </c>
      <c r="BO29" s="105">
        <v>28.690877350000001</v>
      </c>
      <c r="BP29" s="178">
        <v>0.28403239696700117</v>
      </c>
      <c r="BQ29" s="105">
        <v>0</v>
      </c>
      <c r="BR29" s="178">
        <v>0</v>
      </c>
      <c r="BS29" s="105">
        <v>0</v>
      </c>
      <c r="BT29" s="178" t="s">
        <v>306</v>
      </c>
      <c r="BU29" s="105">
        <v>3.0774414800000001</v>
      </c>
      <c r="BV29" s="178">
        <v>2.446011829984205E-2</v>
      </c>
      <c r="BW29" s="105">
        <v>0</v>
      </c>
      <c r="BX29" s="178">
        <v>0</v>
      </c>
      <c r="BY29" s="105">
        <v>0</v>
      </c>
      <c r="BZ29" s="178">
        <v>0</v>
      </c>
      <c r="CA29" s="105">
        <v>0</v>
      </c>
      <c r="CB29" s="178">
        <v>0</v>
      </c>
      <c r="CC29" s="105">
        <v>0</v>
      </c>
      <c r="CD29" s="178">
        <v>0</v>
      </c>
      <c r="CE29" s="105">
        <v>0</v>
      </c>
      <c r="CF29" s="178">
        <v>0</v>
      </c>
      <c r="CG29" s="105">
        <v>0</v>
      </c>
      <c r="CH29" s="178">
        <v>0</v>
      </c>
      <c r="CI29" s="105">
        <v>0</v>
      </c>
      <c r="CJ29" s="178">
        <v>0</v>
      </c>
      <c r="CK29" s="105">
        <v>1.348519</v>
      </c>
      <c r="CL29" s="178">
        <v>0.16695114216364929</v>
      </c>
      <c r="CM29" s="105">
        <v>0</v>
      </c>
      <c r="CN29" s="178">
        <v>0</v>
      </c>
      <c r="CO29" s="105">
        <v>0</v>
      </c>
      <c r="CP29" s="178">
        <v>0</v>
      </c>
      <c r="CQ29" s="105">
        <v>0</v>
      </c>
      <c r="CR29" s="178">
        <v>0</v>
      </c>
      <c r="CS29" s="105">
        <v>0</v>
      </c>
      <c r="CT29" s="178">
        <v>0</v>
      </c>
      <c r="CU29" s="105">
        <v>0</v>
      </c>
      <c r="CV29" s="178" t="s">
        <v>306</v>
      </c>
      <c r="CW29" s="105">
        <v>0</v>
      </c>
      <c r="CX29" s="178" t="s">
        <v>306</v>
      </c>
      <c r="CY29" s="178">
        <v>0</v>
      </c>
      <c r="CZ29" s="178" t="s">
        <v>306</v>
      </c>
      <c r="DA29" s="178">
        <v>0</v>
      </c>
      <c r="DB29" s="178">
        <v>0</v>
      </c>
      <c r="DC29" s="80"/>
      <c r="DD29" s="80"/>
      <c r="DE29" s="80"/>
      <c r="DF29" s="80"/>
      <c r="DG29" s="80"/>
      <c r="DH29" s="80"/>
      <c r="DI29" s="80"/>
      <c r="DJ29" s="80"/>
      <c r="DK29" s="80"/>
      <c r="DL29" s="80"/>
      <c r="DM29" s="80"/>
      <c r="DN29" s="80"/>
      <c r="DO29" s="80"/>
      <c r="DP29" s="80"/>
      <c r="DQ29" s="80"/>
      <c r="DR29" s="80"/>
      <c r="DS29" s="80"/>
      <c r="DT29" s="80"/>
      <c r="DU29" s="80"/>
      <c r="DV29" s="80"/>
      <c r="DW29" s="80"/>
      <c r="DX29" s="80"/>
      <c r="DY29" s="80"/>
      <c r="DZ29" s="80"/>
      <c r="EA29" s="80"/>
      <c r="EB29" s="80"/>
      <c r="EC29" s="80"/>
    </row>
    <row r="30" spans="1:133" s="138" customFormat="1" ht="20.100000000000001" customHeight="1">
      <c r="A30" s="182"/>
      <c r="B30" s="382" t="s">
        <v>317</v>
      </c>
      <c r="C30" s="378">
        <v>9381.1312448299996</v>
      </c>
      <c r="D30" s="379">
        <v>0.46624304586577059</v>
      </c>
      <c r="E30" s="380">
        <v>0</v>
      </c>
      <c r="F30" s="379">
        <v>0</v>
      </c>
      <c r="G30" s="380">
        <v>0</v>
      </c>
      <c r="H30" s="379">
        <v>0</v>
      </c>
      <c r="I30" s="380">
        <v>0</v>
      </c>
      <c r="J30" s="379">
        <v>0</v>
      </c>
      <c r="K30" s="380">
        <v>0</v>
      </c>
      <c r="L30" s="379">
        <v>0</v>
      </c>
      <c r="M30" s="380">
        <v>0</v>
      </c>
      <c r="N30" s="379">
        <v>0</v>
      </c>
      <c r="O30" s="380">
        <v>0</v>
      </c>
      <c r="P30" s="379">
        <v>0</v>
      </c>
      <c r="Q30" s="380">
        <v>0</v>
      </c>
      <c r="R30" s="379">
        <v>0</v>
      </c>
      <c r="S30" s="380">
        <v>0</v>
      </c>
      <c r="T30" s="379">
        <v>0</v>
      </c>
      <c r="U30" s="380">
        <v>0</v>
      </c>
      <c r="V30" s="379">
        <v>0</v>
      </c>
      <c r="W30" s="380">
        <v>0</v>
      </c>
      <c r="X30" s="379">
        <v>0</v>
      </c>
      <c r="Y30" s="380">
        <v>0</v>
      </c>
      <c r="Z30" s="379">
        <v>0</v>
      </c>
      <c r="AA30" s="380">
        <v>0</v>
      </c>
      <c r="AB30" s="379">
        <v>0</v>
      </c>
      <c r="AC30" s="380">
        <v>0</v>
      </c>
      <c r="AD30" s="379">
        <v>0</v>
      </c>
      <c r="AE30" s="380">
        <v>0</v>
      </c>
      <c r="AF30" s="379">
        <v>0</v>
      </c>
      <c r="AG30" s="380">
        <v>0</v>
      </c>
      <c r="AH30" s="379">
        <v>0</v>
      </c>
      <c r="AI30" s="380">
        <v>0</v>
      </c>
      <c r="AJ30" s="379">
        <v>0</v>
      </c>
      <c r="AK30" s="380">
        <v>0</v>
      </c>
      <c r="AL30" s="379">
        <v>0</v>
      </c>
      <c r="AM30" s="380">
        <v>0</v>
      </c>
      <c r="AN30" s="379">
        <v>0</v>
      </c>
      <c r="AO30" s="380">
        <v>0</v>
      </c>
      <c r="AP30" s="379" t="s">
        <v>306</v>
      </c>
      <c r="AQ30" s="380">
        <v>0</v>
      </c>
      <c r="AR30" s="379">
        <v>0</v>
      </c>
      <c r="AS30" s="380">
        <v>0</v>
      </c>
      <c r="AT30" s="379">
        <v>0</v>
      </c>
      <c r="AU30" s="380">
        <v>0</v>
      </c>
      <c r="AV30" s="379">
        <v>0</v>
      </c>
      <c r="AW30" s="380">
        <v>0</v>
      </c>
      <c r="AX30" s="379">
        <v>0</v>
      </c>
      <c r="AY30" s="380">
        <v>0</v>
      </c>
      <c r="AZ30" s="379">
        <v>0</v>
      </c>
      <c r="BA30" s="380">
        <v>0</v>
      </c>
      <c r="BB30" s="379">
        <v>0</v>
      </c>
      <c r="BC30" s="380">
        <v>0</v>
      </c>
      <c r="BD30" s="379">
        <v>0</v>
      </c>
      <c r="BE30" s="380">
        <v>0</v>
      </c>
      <c r="BF30" s="379">
        <v>0</v>
      </c>
      <c r="BG30" s="380">
        <v>0</v>
      </c>
      <c r="BH30" s="379">
        <v>0</v>
      </c>
      <c r="BI30" s="380">
        <v>0</v>
      </c>
      <c r="BJ30" s="379">
        <v>0</v>
      </c>
      <c r="BK30" s="380">
        <v>0</v>
      </c>
      <c r="BL30" s="379">
        <v>0</v>
      </c>
      <c r="BM30" s="380">
        <v>0</v>
      </c>
      <c r="BN30" s="379">
        <v>0</v>
      </c>
      <c r="BO30" s="380">
        <v>0</v>
      </c>
      <c r="BP30" s="379">
        <v>0</v>
      </c>
      <c r="BQ30" s="380">
        <v>0</v>
      </c>
      <c r="BR30" s="379">
        <v>0</v>
      </c>
      <c r="BS30" s="380">
        <v>0</v>
      </c>
      <c r="BT30" s="379" t="s">
        <v>306</v>
      </c>
      <c r="BU30" s="380">
        <v>0</v>
      </c>
      <c r="BV30" s="379">
        <v>0</v>
      </c>
      <c r="BW30" s="380">
        <v>0</v>
      </c>
      <c r="BX30" s="379">
        <v>0</v>
      </c>
      <c r="BY30" s="380">
        <v>0</v>
      </c>
      <c r="BZ30" s="379">
        <v>0</v>
      </c>
      <c r="CA30" s="380">
        <v>0</v>
      </c>
      <c r="CB30" s="379">
        <v>0</v>
      </c>
      <c r="CC30" s="380">
        <v>0</v>
      </c>
      <c r="CD30" s="379">
        <v>0</v>
      </c>
      <c r="CE30" s="380">
        <v>0</v>
      </c>
      <c r="CF30" s="379">
        <v>0</v>
      </c>
      <c r="CG30" s="380">
        <v>0</v>
      </c>
      <c r="CH30" s="379">
        <v>0</v>
      </c>
      <c r="CI30" s="380">
        <v>0</v>
      </c>
      <c r="CJ30" s="379">
        <v>0</v>
      </c>
      <c r="CK30" s="380">
        <v>0</v>
      </c>
      <c r="CL30" s="379">
        <v>0</v>
      </c>
      <c r="CM30" s="380">
        <v>0</v>
      </c>
      <c r="CN30" s="379">
        <v>0</v>
      </c>
      <c r="CO30" s="380">
        <v>0</v>
      </c>
      <c r="CP30" s="379">
        <v>0</v>
      </c>
      <c r="CQ30" s="380">
        <v>0</v>
      </c>
      <c r="CR30" s="379">
        <v>0</v>
      </c>
      <c r="CS30" s="380">
        <v>0</v>
      </c>
      <c r="CT30" s="379">
        <v>0</v>
      </c>
      <c r="CU30" s="380">
        <v>0</v>
      </c>
      <c r="CV30" s="379" t="s">
        <v>306</v>
      </c>
      <c r="CW30" s="380">
        <v>0</v>
      </c>
      <c r="CX30" s="379" t="s">
        <v>306</v>
      </c>
      <c r="CY30" s="379">
        <v>0</v>
      </c>
      <c r="CZ30" s="379" t="s">
        <v>306</v>
      </c>
      <c r="DA30" s="379">
        <v>0</v>
      </c>
      <c r="DB30" s="379">
        <v>0</v>
      </c>
      <c r="DC30" s="80"/>
      <c r="DD30" s="80"/>
      <c r="DE30" s="80"/>
      <c r="DF30" s="80"/>
      <c r="DG30" s="80"/>
      <c r="DH30" s="80"/>
      <c r="DI30" s="80"/>
      <c r="DJ30" s="80"/>
      <c r="DK30" s="80"/>
      <c r="DL30" s="80"/>
      <c r="DM30" s="80"/>
      <c r="DN30" s="80"/>
      <c r="DO30" s="80"/>
      <c r="DP30" s="80"/>
      <c r="DQ30" s="80"/>
      <c r="DR30" s="80"/>
      <c r="DS30" s="80"/>
      <c r="DT30" s="80"/>
      <c r="DU30" s="80"/>
      <c r="DV30" s="80"/>
      <c r="DW30" s="80"/>
      <c r="DX30" s="80"/>
      <c r="DY30" s="80"/>
      <c r="DZ30" s="80"/>
      <c r="EA30" s="80"/>
      <c r="EB30" s="80"/>
      <c r="EC30" s="80"/>
    </row>
    <row r="31" spans="1:133" s="141" customFormat="1" ht="20.100000000000001" customHeight="1">
      <c r="A31" s="182"/>
      <c r="B31" s="381" t="s">
        <v>309</v>
      </c>
      <c r="C31" s="177">
        <v>6671.5774955900006</v>
      </c>
      <c r="D31" s="178">
        <v>0.33157798682196993</v>
      </c>
      <c r="E31" s="105">
        <v>0</v>
      </c>
      <c r="F31" s="178">
        <v>0</v>
      </c>
      <c r="G31" s="105">
        <v>0</v>
      </c>
      <c r="H31" s="178">
        <v>0</v>
      </c>
      <c r="I31" s="105">
        <v>0</v>
      </c>
      <c r="J31" s="178">
        <v>0</v>
      </c>
      <c r="K31" s="105">
        <v>0</v>
      </c>
      <c r="L31" s="178">
        <v>0</v>
      </c>
      <c r="M31" s="105">
        <v>0</v>
      </c>
      <c r="N31" s="178">
        <v>0</v>
      </c>
      <c r="O31" s="105">
        <v>0</v>
      </c>
      <c r="P31" s="178">
        <v>0</v>
      </c>
      <c r="Q31" s="105">
        <v>0</v>
      </c>
      <c r="R31" s="178">
        <v>0</v>
      </c>
      <c r="S31" s="105">
        <v>0</v>
      </c>
      <c r="T31" s="178">
        <v>0</v>
      </c>
      <c r="U31" s="105">
        <v>0</v>
      </c>
      <c r="V31" s="178">
        <v>0</v>
      </c>
      <c r="W31" s="105">
        <v>0</v>
      </c>
      <c r="X31" s="178">
        <v>0</v>
      </c>
      <c r="Y31" s="105">
        <v>0</v>
      </c>
      <c r="Z31" s="178">
        <v>0</v>
      </c>
      <c r="AA31" s="105">
        <v>0</v>
      </c>
      <c r="AB31" s="178">
        <v>0</v>
      </c>
      <c r="AC31" s="105">
        <v>0</v>
      </c>
      <c r="AD31" s="178">
        <v>0</v>
      </c>
      <c r="AE31" s="105">
        <v>0</v>
      </c>
      <c r="AF31" s="178">
        <v>0</v>
      </c>
      <c r="AG31" s="105">
        <v>0</v>
      </c>
      <c r="AH31" s="178">
        <v>0</v>
      </c>
      <c r="AI31" s="105">
        <v>0</v>
      </c>
      <c r="AJ31" s="178">
        <v>0</v>
      </c>
      <c r="AK31" s="105">
        <v>0</v>
      </c>
      <c r="AL31" s="178">
        <v>0</v>
      </c>
      <c r="AM31" s="105">
        <v>0</v>
      </c>
      <c r="AN31" s="178">
        <v>0</v>
      </c>
      <c r="AO31" s="105">
        <v>0</v>
      </c>
      <c r="AP31" s="178" t="s">
        <v>306</v>
      </c>
      <c r="AQ31" s="105">
        <v>0</v>
      </c>
      <c r="AR31" s="178">
        <v>0</v>
      </c>
      <c r="AS31" s="105">
        <v>0</v>
      </c>
      <c r="AT31" s="178">
        <v>0</v>
      </c>
      <c r="AU31" s="105">
        <v>0</v>
      </c>
      <c r="AV31" s="178">
        <v>0</v>
      </c>
      <c r="AW31" s="105">
        <v>0</v>
      </c>
      <c r="AX31" s="178">
        <v>0</v>
      </c>
      <c r="AY31" s="105">
        <v>0</v>
      </c>
      <c r="AZ31" s="178">
        <v>0</v>
      </c>
      <c r="BA31" s="105">
        <v>0</v>
      </c>
      <c r="BB31" s="178">
        <v>0</v>
      </c>
      <c r="BC31" s="105">
        <v>0</v>
      </c>
      <c r="BD31" s="178">
        <v>0</v>
      </c>
      <c r="BE31" s="105">
        <v>0</v>
      </c>
      <c r="BF31" s="178">
        <v>0</v>
      </c>
      <c r="BG31" s="105">
        <v>0</v>
      </c>
      <c r="BH31" s="178">
        <v>0</v>
      </c>
      <c r="BI31" s="105">
        <v>0</v>
      </c>
      <c r="BJ31" s="178">
        <v>0</v>
      </c>
      <c r="BK31" s="105">
        <v>0</v>
      </c>
      <c r="BL31" s="178">
        <v>0</v>
      </c>
      <c r="BM31" s="105">
        <v>0</v>
      </c>
      <c r="BN31" s="178">
        <v>0</v>
      </c>
      <c r="BO31" s="105">
        <v>0</v>
      </c>
      <c r="BP31" s="178">
        <v>0</v>
      </c>
      <c r="BQ31" s="105">
        <v>0</v>
      </c>
      <c r="BR31" s="178">
        <v>0</v>
      </c>
      <c r="BS31" s="105">
        <v>0</v>
      </c>
      <c r="BT31" s="178" t="s">
        <v>306</v>
      </c>
      <c r="BU31" s="105">
        <v>0</v>
      </c>
      <c r="BV31" s="178">
        <v>0</v>
      </c>
      <c r="BW31" s="105">
        <v>0</v>
      </c>
      <c r="BX31" s="178">
        <v>0</v>
      </c>
      <c r="BY31" s="105">
        <v>0</v>
      </c>
      <c r="BZ31" s="178">
        <v>0</v>
      </c>
      <c r="CA31" s="105">
        <v>0</v>
      </c>
      <c r="CB31" s="178">
        <v>0</v>
      </c>
      <c r="CC31" s="105">
        <v>0</v>
      </c>
      <c r="CD31" s="178">
        <v>0</v>
      </c>
      <c r="CE31" s="105">
        <v>0</v>
      </c>
      <c r="CF31" s="178">
        <v>0</v>
      </c>
      <c r="CG31" s="105">
        <v>0</v>
      </c>
      <c r="CH31" s="178">
        <v>0</v>
      </c>
      <c r="CI31" s="105">
        <v>0</v>
      </c>
      <c r="CJ31" s="178">
        <v>0</v>
      </c>
      <c r="CK31" s="105">
        <v>0</v>
      </c>
      <c r="CL31" s="178">
        <v>0</v>
      </c>
      <c r="CM31" s="105">
        <v>0</v>
      </c>
      <c r="CN31" s="178">
        <v>0</v>
      </c>
      <c r="CO31" s="105">
        <v>0</v>
      </c>
      <c r="CP31" s="178">
        <v>0</v>
      </c>
      <c r="CQ31" s="105">
        <v>0</v>
      </c>
      <c r="CR31" s="178">
        <v>0</v>
      </c>
      <c r="CS31" s="105">
        <v>0</v>
      </c>
      <c r="CT31" s="178">
        <v>0</v>
      </c>
      <c r="CU31" s="105">
        <v>0</v>
      </c>
      <c r="CV31" s="178" t="s">
        <v>306</v>
      </c>
      <c r="CW31" s="105">
        <v>0</v>
      </c>
      <c r="CX31" s="178" t="s">
        <v>306</v>
      </c>
      <c r="CY31" s="178">
        <v>0</v>
      </c>
      <c r="CZ31" s="178" t="s">
        <v>306</v>
      </c>
      <c r="DA31" s="178">
        <v>0</v>
      </c>
      <c r="DB31" s="178">
        <v>0</v>
      </c>
      <c r="DC31" s="80"/>
      <c r="DD31" s="80"/>
      <c r="DE31" s="80"/>
      <c r="DF31" s="80"/>
      <c r="DG31" s="80"/>
      <c r="DH31" s="80"/>
      <c r="DI31" s="80"/>
      <c r="DJ31" s="80"/>
      <c r="DK31" s="80"/>
      <c r="DL31" s="80"/>
      <c r="DM31" s="80"/>
      <c r="DN31" s="80"/>
      <c r="DO31" s="80"/>
      <c r="DP31" s="80"/>
      <c r="DQ31" s="80"/>
      <c r="DR31" s="80"/>
      <c r="DS31" s="80"/>
      <c r="DT31" s="80"/>
      <c r="DU31" s="80"/>
      <c r="DV31" s="80"/>
      <c r="DW31" s="80"/>
      <c r="DX31" s="80"/>
      <c r="DY31" s="80"/>
      <c r="DZ31" s="80"/>
      <c r="EA31" s="80"/>
      <c r="EB31" s="80"/>
      <c r="EC31" s="80"/>
    </row>
    <row r="32" spans="1:133" s="141" customFormat="1" ht="20.100000000000001" customHeight="1">
      <c r="A32" s="182"/>
      <c r="B32" s="381" t="s">
        <v>310</v>
      </c>
      <c r="C32" s="177">
        <v>5462.0571593000004</v>
      </c>
      <c r="D32" s="178">
        <v>0.27146471999828847</v>
      </c>
      <c r="E32" s="105">
        <v>0</v>
      </c>
      <c r="F32" s="178">
        <v>0</v>
      </c>
      <c r="G32" s="105">
        <v>0</v>
      </c>
      <c r="H32" s="178">
        <v>0</v>
      </c>
      <c r="I32" s="105">
        <v>0</v>
      </c>
      <c r="J32" s="178">
        <v>0</v>
      </c>
      <c r="K32" s="105">
        <v>0</v>
      </c>
      <c r="L32" s="178">
        <v>0</v>
      </c>
      <c r="M32" s="105">
        <v>0</v>
      </c>
      <c r="N32" s="178">
        <v>0</v>
      </c>
      <c r="O32" s="105">
        <v>0</v>
      </c>
      <c r="P32" s="178">
        <v>0</v>
      </c>
      <c r="Q32" s="105">
        <v>0</v>
      </c>
      <c r="R32" s="178">
        <v>0</v>
      </c>
      <c r="S32" s="105">
        <v>0</v>
      </c>
      <c r="T32" s="178">
        <v>0</v>
      </c>
      <c r="U32" s="105">
        <v>0</v>
      </c>
      <c r="V32" s="178">
        <v>0</v>
      </c>
      <c r="W32" s="105">
        <v>0</v>
      </c>
      <c r="X32" s="178">
        <v>0</v>
      </c>
      <c r="Y32" s="105">
        <v>0</v>
      </c>
      <c r="Z32" s="178">
        <v>0</v>
      </c>
      <c r="AA32" s="105">
        <v>0</v>
      </c>
      <c r="AB32" s="178">
        <v>0</v>
      </c>
      <c r="AC32" s="105">
        <v>0</v>
      </c>
      <c r="AD32" s="178">
        <v>0</v>
      </c>
      <c r="AE32" s="105">
        <v>0</v>
      </c>
      <c r="AF32" s="178">
        <v>0</v>
      </c>
      <c r="AG32" s="105">
        <v>0</v>
      </c>
      <c r="AH32" s="178">
        <v>0</v>
      </c>
      <c r="AI32" s="105">
        <v>0</v>
      </c>
      <c r="AJ32" s="178">
        <v>0</v>
      </c>
      <c r="AK32" s="105">
        <v>0</v>
      </c>
      <c r="AL32" s="178">
        <v>0</v>
      </c>
      <c r="AM32" s="105">
        <v>0</v>
      </c>
      <c r="AN32" s="178">
        <v>0</v>
      </c>
      <c r="AO32" s="105">
        <v>0</v>
      </c>
      <c r="AP32" s="178" t="s">
        <v>306</v>
      </c>
      <c r="AQ32" s="105">
        <v>0</v>
      </c>
      <c r="AR32" s="178">
        <v>0</v>
      </c>
      <c r="AS32" s="105">
        <v>0</v>
      </c>
      <c r="AT32" s="178">
        <v>0</v>
      </c>
      <c r="AU32" s="105">
        <v>0</v>
      </c>
      <c r="AV32" s="178">
        <v>0</v>
      </c>
      <c r="AW32" s="105">
        <v>0</v>
      </c>
      <c r="AX32" s="178">
        <v>0</v>
      </c>
      <c r="AY32" s="105">
        <v>0</v>
      </c>
      <c r="AZ32" s="178">
        <v>0</v>
      </c>
      <c r="BA32" s="105">
        <v>0</v>
      </c>
      <c r="BB32" s="178">
        <v>0</v>
      </c>
      <c r="BC32" s="105">
        <v>0</v>
      </c>
      <c r="BD32" s="178">
        <v>0</v>
      </c>
      <c r="BE32" s="105">
        <v>0</v>
      </c>
      <c r="BF32" s="178">
        <v>0</v>
      </c>
      <c r="BG32" s="105">
        <v>0</v>
      </c>
      <c r="BH32" s="178">
        <v>0</v>
      </c>
      <c r="BI32" s="105">
        <v>0</v>
      </c>
      <c r="BJ32" s="178">
        <v>0</v>
      </c>
      <c r="BK32" s="105">
        <v>0</v>
      </c>
      <c r="BL32" s="178">
        <v>0</v>
      </c>
      <c r="BM32" s="105">
        <v>0</v>
      </c>
      <c r="BN32" s="178">
        <v>0</v>
      </c>
      <c r="BO32" s="105">
        <v>0</v>
      </c>
      <c r="BP32" s="178">
        <v>0</v>
      </c>
      <c r="BQ32" s="105">
        <v>0</v>
      </c>
      <c r="BR32" s="178">
        <v>0</v>
      </c>
      <c r="BS32" s="105">
        <v>0</v>
      </c>
      <c r="BT32" s="178" t="s">
        <v>306</v>
      </c>
      <c r="BU32" s="105">
        <v>0</v>
      </c>
      <c r="BV32" s="178">
        <v>0</v>
      </c>
      <c r="BW32" s="105">
        <v>0</v>
      </c>
      <c r="BX32" s="178">
        <v>0</v>
      </c>
      <c r="BY32" s="105">
        <v>0</v>
      </c>
      <c r="BZ32" s="178">
        <v>0</v>
      </c>
      <c r="CA32" s="105">
        <v>0</v>
      </c>
      <c r="CB32" s="178">
        <v>0</v>
      </c>
      <c r="CC32" s="105">
        <v>0</v>
      </c>
      <c r="CD32" s="178">
        <v>0</v>
      </c>
      <c r="CE32" s="105">
        <v>0</v>
      </c>
      <c r="CF32" s="178">
        <v>0</v>
      </c>
      <c r="CG32" s="105">
        <v>0</v>
      </c>
      <c r="CH32" s="178">
        <v>0</v>
      </c>
      <c r="CI32" s="105">
        <v>0</v>
      </c>
      <c r="CJ32" s="178">
        <v>0</v>
      </c>
      <c r="CK32" s="105">
        <v>0</v>
      </c>
      <c r="CL32" s="178">
        <v>0</v>
      </c>
      <c r="CM32" s="105">
        <v>0</v>
      </c>
      <c r="CN32" s="178">
        <v>0</v>
      </c>
      <c r="CO32" s="105">
        <v>0</v>
      </c>
      <c r="CP32" s="178">
        <v>0</v>
      </c>
      <c r="CQ32" s="105">
        <v>0</v>
      </c>
      <c r="CR32" s="178">
        <v>0</v>
      </c>
      <c r="CS32" s="105">
        <v>0</v>
      </c>
      <c r="CT32" s="178">
        <v>0</v>
      </c>
      <c r="CU32" s="105">
        <v>0</v>
      </c>
      <c r="CV32" s="178" t="s">
        <v>306</v>
      </c>
      <c r="CW32" s="105">
        <v>0</v>
      </c>
      <c r="CX32" s="178" t="s">
        <v>306</v>
      </c>
      <c r="CY32" s="178">
        <v>0</v>
      </c>
      <c r="CZ32" s="178" t="s">
        <v>306</v>
      </c>
      <c r="DA32" s="178">
        <v>0</v>
      </c>
      <c r="DB32" s="178">
        <v>0</v>
      </c>
      <c r="DC32" s="80"/>
      <c r="DD32" s="80"/>
      <c r="DE32" s="80"/>
      <c r="DF32" s="80"/>
      <c r="DG32" s="80"/>
      <c r="DH32" s="80"/>
      <c r="DI32" s="80"/>
      <c r="DJ32" s="80"/>
      <c r="DK32" s="80"/>
      <c r="DL32" s="80"/>
      <c r="DM32" s="80"/>
      <c r="DN32" s="80"/>
      <c r="DO32" s="80"/>
      <c r="DP32" s="80"/>
      <c r="DQ32" s="80"/>
      <c r="DR32" s="80"/>
      <c r="DS32" s="80"/>
      <c r="DT32" s="80"/>
      <c r="DU32" s="80"/>
      <c r="DV32" s="80"/>
      <c r="DW32" s="80"/>
      <c r="DX32" s="80"/>
      <c r="DY32" s="80"/>
      <c r="DZ32" s="80"/>
      <c r="EA32" s="80"/>
      <c r="EB32" s="80"/>
      <c r="EC32" s="80"/>
    </row>
    <row r="33" spans="1:133" s="141" customFormat="1" ht="20.100000000000001" customHeight="1">
      <c r="A33" s="182"/>
      <c r="B33" s="381" t="s">
        <v>311</v>
      </c>
      <c r="C33" s="177">
        <v>1209.5203362899999</v>
      </c>
      <c r="D33" s="178">
        <v>6.0113266823681462E-2</v>
      </c>
      <c r="E33" s="105">
        <v>0</v>
      </c>
      <c r="F33" s="178">
        <v>0</v>
      </c>
      <c r="G33" s="105">
        <v>0</v>
      </c>
      <c r="H33" s="178">
        <v>0</v>
      </c>
      <c r="I33" s="105">
        <v>0</v>
      </c>
      <c r="J33" s="178">
        <v>0</v>
      </c>
      <c r="K33" s="105">
        <v>0</v>
      </c>
      <c r="L33" s="178">
        <v>0</v>
      </c>
      <c r="M33" s="105">
        <v>0</v>
      </c>
      <c r="N33" s="178">
        <v>0</v>
      </c>
      <c r="O33" s="105">
        <v>0</v>
      </c>
      <c r="P33" s="178">
        <v>0</v>
      </c>
      <c r="Q33" s="105">
        <v>0</v>
      </c>
      <c r="R33" s="178">
        <v>0</v>
      </c>
      <c r="S33" s="105">
        <v>0</v>
      </c>
      <c r="T33" s="178">
        <v>0</v>
      </c>
      <c r="U33" s="105">
        <v>0</v>
      </c>
      <c r="V33" s="178">
        <v>0</v>
      </c>
      <c r="W33" s="105">
        <v>0</v>
      </c>
      <c r="X33" s="178">
        <v>0</v>
      </c>
      <c r="Y33" s="105">
        <v>0</v>
      </c>
      <c r="Z33" s="178">
        <v>0</v>
      </c>
      <c r="AA33" s="105">
        <v>0</v>
      </c>
      <c r="AB33" s="178">
        <v>0</v>
      </c>
      <c r="AC33" s="105">
        <v>0</v>
      </c>
      <c r="AD33" s="178">
        <v>0</v>
      </c>
      <c r="AE33" s="105">
        <v>0</v>
      </c>
      <c r="AF33" s="178">
        <v>0</v>
      </c>
      <c r="AG33" s="105">
        <v>0</v>
      </c>
      <c r="AH33" s="178">
        <v>0</v>
      </c>
      <c r="AI33" s="105">
        <v>0</v>
      </c>
      <c r="AJ33" s="178">
        <v>0</v>
      </c>
      <c r="AK33" s="105">
        <v>0</v>
      </c>
      <c r="AL33" s="178">
        <v>0</v>
      </c>
      <c r="AM33" s="105">
        <v>0</v>
      </c>
      <c r="AN33" s="178">
        <v>0</v>
      </c>
      <c r="AO33" s="105">
        <v>0</v>
      </c>
      <c r="AP33" s="178" t="s">
        <v>306</v>
      </c>
      <c r="AQ33" s="105">
        <v>0</v>
      </c>
      <c r="AR33" s="178">
        <v>0</v>
      </c>
      <c r="AS33" s="105">
        <v>0</v>
      </c>
      <c r="AT33" s="178">
        <v>0</v>
      </c>
      <c r="AU33" s="105">
        <v>0</v>
      </c>
      <c r="AV33" s="178">
        <v>0</v>
      </c>
      <c r="AW33" s="105">
        <v>0</v>
      </c>
      <c r="AX33" s="178">
        <v>0</v>
      </c>
      <c r="AY33" s="105">
        <v>0</v>
      </c>
      <c r="AZ33" s="178">
        <v>0</v>
      </c>
      <c r="BA33" s="105">
        <v>0</v>
      </c>
      <c r="BB33" s="178">
        <v>0</v>
      </c>
      <c r="BC33" s="105">
        <v>0</v>
      </c>
      <c r="BD33" s="178">
        <v>0</v>
      </c>
      <c r="BE33" s="105">
        <v>0</v>
      </c>
      <c r="BF33" s="178">
        <v>0</v>
      </c>
      <c r="BG33" s="105">
        <v>0</v>
      </c>
      <c r="BH33" s="178">
        <v>0</v>
      </c>
      <c r="BI33" s="105">
        <v>0</v>
      </c>
      <c r="BJ33" s="178">
        <v>0</v>
      </c>
      <c r="BK33" s="105">
        <v>0</v>
      </c>
      <c r="BL33" s="178">
        <v>0</v>
      </c>
      <c r="BM33" s="105">
        <v>0</v>
      </c>
      <c r="BN33" s="178">
        <v>0</v>
      </c>
      <c r="BO33" s="105">
        <v>0</v>
      </c>
      <c r="BP33" s="178">
        <v>0</v>
      </c>
      <c r="BQ33" s="105">
        <v>0</v>
      </c>
      <c r="BR33" s="178">
        <v>0</v>
      </c>
      <c r="BS33" s="105">
        <v>0</v>
      </c>
      <c r="BT33" s="178" t="s">
        <v>306</v>
      </c>
      <c r="BU33" s="105">
        <v>0</v>
      </c>
      <c r="BV33" s="178">
        <v>0</v>
      </c>
      <c r="BW33" s="105">
        <v>0</v>
      </c>
      <c r="BX33" s="178">
        <v>0</v>
      </c>
      <c r="BY33" s="105">
        <v>0</v>
      </c>
      <c r="BZ33" s="178">
        <v>0</v>
      </c>
      <c r="CA33" s="105">
        <v>0</v>
      </c>
      <c r="CB33" s="178">
        <v>0</v>
      </c>
      <c r="CC33" s="105">
        <v>0</v>
      </c>
      <c r="CD33" s="178">
        <v>0</v>
      </c>
      <c r="CE33" s="105">
        <v>0</v>
      </c>
      <c r="CF33" s="178">
        <v>0</v>
      </c>
      <c r="CG33" s="105">
        <v>0</v>
      </c>
      <c r="CH33" s="178">
        <v>0</v>
      </c>
      <c r="CI33" s="105">
        <v>0</v>
      </c>
      <c r="CJ33" s="178">
        <v>0</v>
      </c>
      <c r="CK33" s="105">
        <v>0</v>
      </c>
      <c r="CL33" s="178">
        <v>0</v>
      </c>
      <c r="CM33" s="105">
        <v>0</v>
      </c>
      <c r="CN33" s="178">
        <v>0</v>
      </c>
      <c r="CO33" s="105">
        <v>0</v>
      </c>
      <c r="CP33" s="178">
        <v>0</v>
      </c>
      <c r="CQ33" s="105">
        <v>0</v>
      </c>
      <c r="CR33" s="178">
        <v>0</v>
      </c>
      <c r="CS33" s="105">
        <v>0</v>
      </c>
      <c r="CT33" s="178">
        <v>0</v>
      </c>
      <c r="CU33" s="105">
        <v>0</v>
      </c>
      <c r="CV33" s="178" t="s">
        <v>306</v>
      </c>
      <c r="CW33" s="105">
        <v>0</v>
      </c>
      <c r="CX33" s="178" t="s">
        <v>306</v>
      </c>
      <c r="CY33" s="178">
        <v>0</v>
      </c>
      <c r="CZ33" s="178" t="s">
        <v>306</v>
      </c>
      <c r="DA33" s="178">
        <v>0</v>
      </c>
      <c r="DB33" s="178">
        <v>0</v>
      </c>
      <c r="DC33" s="80"/>
      <c r="DD33" s="80"/>
      <c r="DE33" s="80"/>
      <c r="DF33" s="80"/>
      <c r="DG33" s="80"/>
      <c r="DH33" s="80"/>
      <c r="DI33" s="80"/>
      <c r="DJ33" s="80"/>
      <c r="DK33" s="80"/>
      <c r="DL33" s="80"/>
      <c r="DM33" s="80"/>
      <c r="DN33" s="80"/>
      <c r="DO33" s="80"/>
      <c r="DP33" s="80"/>
      <c r="DQ33" s="80"/>
      <c r="DR33" s="80"/>
      <c r="DS33" s="80"/>
      <c r="DT33" s="80"/>
      <c r="DU33" s="80"/>
      <c r="DV33" s="80"/>
      <c r="DW33" s="80"/>
      <c r="DX33" s="80"/>
      <c r="DY33" s="80"/>
      <c r="DZ33" s="80"/>
      <c r="EA33" s="80"/>
      <c r="EB33" s="80"/>
      <c r="EC33" s="80"/>
    </row>
    <row r="34" spans="1:133" s="141" customFormat="1" ht="20.100000000000001" customHeight="1">
      <c r="A34" s="182"/>
      <c r="B34" s="381" t="s">
        <v>312</v>
      </c>
      <c r="C34" s="177">
        <v>0</v>
      </c>
      <c r="D34" s="178">
        <v>0</v>
      </c>
      <c r="E34" s="105">
        <v>0</v>
      </c>
      <c r="F34" s="178">
        <v>0</v>
      </c>
      <c r="G34" s="105">
        <v>0</v>
      </c>
      <c r="H34" s="178">
        <v>0</v>
      </c>
      <c r="I34" s="105">
        <v>0</v>
      </c>
      <c r="J34" s="178">
        <v>0</v>
      </c>
      <c r="K34" s="105">
        <v>0</v>
      </c>
      <c r="L34" s="178">
        <v>0</v>
      </c>
      <c r="M34" s="105">
        <v>0</v>
      </c>
      <c r="N34" s="178">
        <v>0</v>
      </c>
      <c r="O34" s="105">
        <v>0</v>
      </c>
      <c r="P34" s="178">
        <v>0</v>
      </c>
      <c r="Q34" s="105">
        <v>0</v>
      </c>
      <c r="R34" s="178">
        <v>0</v>
      </c>
      <c r="S34" s="105">
        <v>0</v>
      </c>
      <c r="T34" s="178">
        <v>0</v>
      </c>
      <c r="U34" s="105">
        <v>0</v>
      </c>
      <c r="V34" s="178">
        <v>0</v>
      </c>
      <c r="W34" s="105">
        <v>0</v>
      </c>
      <c r="X34" s="178">
        <v>0</v>
      </c>
      <c r="Y34" s="105">
        <v>0</v>
      </c>
      <c r="Z34" s="178">
        <v>0</v>
      </c>
      <c r="AA34" s="105">
        <v>0</v>
      </c>
      <c r="AB34" s="178">
        <v>0</v>
      </c>
      <c r="AC34" s="105">
        <v>0</v>
      </c>
      <c r="AD34" s="178">
        <v>0</v>
      </c>
      <c r="AE34" s="105">
        <v>0</v>
      </c>
      <c r="AF34" s="178">
        <v>0</v>
      </c>
      <c r="AG34" s="105">
        <v>0</v>
      </c>
      <c r="AH34" s="178">
        <v>0</v>
      </c>
      <c r="AI34" s="105">
        <v>0</v>
      </c>
      <c r="AJ34" s="178">
        <v>0</v>
      </c>
      <c r="AK34" s="105">
        <v>0</v>
      </c>
      <c r="AL34" s="178">
        <v>0</v>
      </c>
      <c r="AM34" s="105">
        <v>0</v>
      </c>
      <c r="AN34" s="178">
        <v>0</v>
      </c>
      <c r="AO34" s="105">
        <v>0</v>
      </c>
      <c r="AP34" s="178" t="s">
        <v>306</v>
      </c>
      <c r="AQ34" s="105">
        <v>0</v>
      </c>
      <c r="AR34" s="178">
        <v>0</v>
      </c>
      <c r="AS34" s="105">
        <v>0</v>
      </c>
      <c r="AT34" s="178">
        <v>0</v>
      </c>
      <c r="AU34" s="105">
        <v>0</v>
      </c>
      <c r="AV34" s="178">
        <v>0</v>
      </c>
      <c r="AW34" s="105">
        <v>0</v>
      </c>
      <c r="AX34" s="178">
        <v>0</v>
      </c>
      <c r="AY34" s="105">
        <v>0</v>
      </c>
      <c r="AZ34" s="178">
        <v>0</v>
      </c>
      <c r="BA34" s="105">
        <v>0</v>
      </c>
      <c r="BB34" s="178">
        <v>0</v>
      </c>
      <c r="BC34" s="105">
        <v>0</v>
      </c>
      <c r="BD34" s="178">
        <v>0</v>
      </c>
      <c r="BE34" s="105">
        <v>0</v>
      </c>
      <c r="BF34" s="178">
        <v>0</v>
      </c>
      <c r="BG34" s="105">
        <v>0</v>
      </c>
      <c r="BH34" s="178">
        <v>0</v>
      </c>
      <c r="BI34" s="105">
        <v>0</v>
      </c>
      <c r="BJ34" s="178">
        <v>0</v>
      </c>
      <c r="BK34" s="105">
        <v>0</v>
      </c>
      <c r="BL34" s="178">
        <v>0</v>
      </c>
      <c r="BM34" s="105">
        <v>0</v>
      </c>
      <c r="BN34" s="178">
        <v>0</v>
      </c>
      <c r="BO34" s="105">
        <v>0</v>
      </c>
      <c r="BP34" s="178">
        <v>0</v>
      </c>
      <c r="BQ34" s="105">
        <v>0</v>
      </c>
      <c r="BR34" s="178">
        <v>0</v>
      </c>
      <c r="BS34" s="105">
        <v>0</v>
      </c>
      <c r="BT34" s="178" t="s">
        <v>306</v>
      </c>
      <c r="BU34" s="105">
        <v>0</v>
      </c>
      <c r="BV34" s="178">
        <v>0</v>
      </c>
      <c r="BW34" s="105">
        <v>0</v>
      </c>
      <c r="BX34" s="178">
        <v>0</v>
      </c>
      <c r="BY34" s="105">
        <v>0</v>
      </c>
      <c r="BZ34" s="178">
        <v>0</v>
      </c>
      <c r="CA34" s="105">
        <v>0</v>
      </c>
      <c r="CB34" s="178">
        <v>0</v>
      </c>
      <c r="CC34" s="105">
        <v>0</v>
      </c>
      <c r="CD34" s="178">
        <v>0</v>
      </c>
      <c r="CE34" s="105">
        <v>0</v>
      </c>
      <c r="CF34" s="178">
        <v>0</v>
      </c>
      <c r="CG34" s="105">
        <v>0</v>
      </c>
      <c r="CH34" s="178">
        <v>0</v>
      </c>
      <c r="CI34" s="105">
        <v>0</v>
      </c>
      <c r="CJ34" s="178">
        <v>0</v>
      </c>
      <c r="CK34" s="105">
        <v>0</v>
      </c>
      <c r="CL34" s="178">
        <v>0</v>
      </c>
      <c r="CM34" s="105">
        <v>0</v>
      </c>
      <c r="CN34" s="178">
        <v>0</v>
      </c>
      <c r="CO34" s="105">
        <v>0</v>
      </c>
      <c r="CP34" s="178">
        <v>0</v>
      </c>
      <c r="CQ34" s="105">
        <v>0</v>
      </c>
      <c r="CR34" s="178">
        <v>0</v>
      </c>
      <c r="CS34" s="105">
        <v>0</v>
      </c>
      <c r="CT34" s="178">
        <v>0</v>
      </c>
      <c r="CU34" s="105">
        <v>0</v>
      </c>
      <c r="CV34" s="178" t="s">
        <v>306</v>
      </c>
      <c r="CW34" s="105">
        <v>0</v>
      </c>
      <c r="CX34" s="178" t="s">
        <v>306</v>
      </c>
      <c r="CY34" s="178">
        <v>0</v>
      </c>
      <c r="CZ34" s="178" t="s">
        <v>306</v>
      </c>
      <c r="DA34" s="178">
        <v>0</v>
      </c>
      <c r="DB34" s="178">
        <v>0</v>
      </c>
      <c r="DC34" s="80"/>
      <c r="DD34" s="80"/>
      <c r="DE34" s="80"/>
      <c r="DF34" s="80"/>
      <c r="DG34" s="80"/>
      <c r="DH34" s="80"/>
      <c r="DI34" s="80"/>
      <c r="DJ34" s="80"/>
      <c r="DK34" s="80"/>
      <c r="DL34" s="80"/>
      <c r="DM34" s="80"/>
      <c r="DN34" s="80"/>
      <c r="DO34" s="80"/>
      <c r="DP34" s="80"/>
      <c r="DQ34" s="80"/>
      <c r="DR34" s="80"/>
      <c r="DS34" s="80"/>
      <c r="DT34" s="80"/>
      <c r="DU34" s="80"/>
      <c r="DV34" s="80"/>
      <c r="DW34" s="80"/>
      <c r="DX34" s="80"/>
      <c r="DY34" s="80"/>
      <c r="DZ34" s="80"/>
      <c r="EA34" s="80"/>
      <c r="EB34" s="80"/>
      <c r="EC34" s="80"/>
    </row>
    <row r="35" spans="1:133" s="141" customFormat="1" ht="20.100000000000001" customHeight="1">
      <c r="A35" s="182"/>
      <c r="B35" s="381" t="s">
        <v>313</v>
      </c>
      <c r="C35" s="177">
        <v>2709.5537492399999</v>
      </c>
      <c r="D35" s="178">
        <v>0.13466505904380074</v>
      </c>
      <c r="E35" s="105">
        <v>0</v>
      </c>
      <c r="F35" s="178">
        <v>0</v>
      </c>
      <c r="G35" s="105">
        <v>0</v>
      </c>
      <c r="H35" s="178">
        <v>0</v>
      </c>
      <c r="I35" s="105">
        <v>0</v>
      </c>
      <c r="J35" s="178">
        <v>0</v>
      </c>
      <c r="K35" s="105">
        <v>0</v>
      </c>
      <c r="L35" s="178">
        <v>0</v>
      </c>
      <c r="M35" s="105">
        <v>0</v>
      </c>
      <c r="N35" s="178">
        <v>0</v>
      </c>
      <c r="O35" s="105">
        <v>0</v>
      </c>
      <c r="P35" s="178">
        <v>0</v>
      </c>
      <c r="Q35" s="105">
        <v>0</v>
      </c>
      <c r="R35" s="178">
        <v>0</v>
      </c>
      <c r="S35" s="105">
        <v>0</v>
      </c>
      <c r="T35" s="178">
        <v>0</v>
      </c>
      <c r="U35" s="105">
        <v>0</v>
      </c>
      <c r="V35" s="178">
        <v>0</v>
      </c>
      <c r="W35" s="105">
        <v>0</v>
      </c>
      <c r="X35" s="178">
        <v>0</v>
      </c>
      <c r="Y35" s="105">
        <v>0</v>
      </c>
      <c r="Z35" s="178">
        <v>0</v>
      </c>
      <c r="AA35" s="105">
        <v>0</v>
      </c>
      <c r="AB35" s="178">
        <v>0</v>
      </c>
      <c r="AC35" s="105">
        <v>0</v>
      </c>
      <c r="AD35" s="178">
        <v>0</v>
      </c>
      <c r="AE35" s="105">
        <v>0</v>
      </c>
      <c r="AF35" s="178">
        <v>0</v>
      </c>
      <c r="AG35" s="105">
        <v>0</v>
      </c>
      <c r="AH35" s="178">
        <v>0</v>
      </c>
      <c r="AI35" s="105">
        <v>0</v>
      </c>
      <c r="AJ35" s="178">
        <v>0</v>
      </c>
      <c r="AK35" s="105">
        <v>0</v>
      </c>
      <c r="AL35" s="178">
        <v>0</v>
      </c>
      <c r="AM35" s="105">
        <v>0</v>
      </c>
      <c r="AN35" s="178">
        <v>0</v>
      </c>
      <c r="AO35" s="105">
        <v>0</v>
      </c>
      <c r="AP35" s="178" t="s">
        <v>306</v>
      </c>
      <c r="AQ35" s="105">
        <v>0</v>
      </c>
      <c r="AR35" s="178">
        <v>0</v>
      </c>
      <c r="AS35" s="105">
        <v>0</v>
      </c>
      <c r="AT35" s="178">
        <v>0</v>
      </c>
      <c r="AU35" s="105">
        <v>0</v>
      </c>
      <c r="AV35" s="178">
        <v>0</v>
      </c>
      <c r="AW35" s="105">
        <v>0</v>
      </c>
      <c r="AX35" s="178">
        <v>0</v>
      </c>
      <c r="AY35" s="105">
        <v>0</v>
      </c>
      <c r="AZ35" s="178">
        <v>0</v>
      </c>
      <c r="BA35" s="105">
        <v>0</v>
      </c>
      <c r="BB35" s="178">
        <v>0</v>
      </c>
      <c r="BC35" s="105">
        <v>0</v>
      </c>
      <c r="BD35" s="178">
        <v>0</v>
      </c>
      <c r="BE35" s="105">
        <v>0</v>
      </c>
      <c r="BF35" s="178">
        <v>0</v>
      </c>
      <c r="BG35" s="105">
        <v>0</v>
      </c>
      <c r="BH35" s="178">
        <v>0</v>
      </c>
      <c r="BI35" s="105">
        <v>0</v>
      </c>
      <c r="BJ35" s="178">
        <v>0</v>
      </c>
      <c r="BK35" s="105">
        <v>0</v>
      </c>
      <c r="BL35" s="178">
        <v>0</v>
      </c>
      <c r="BM35" s="105">
        <v>0</v>
      </c>
      <c r="BN35" s="178">
        <v>0</v>
      </c>
      <c r="BO35" s="105">
        <v>0</v>
      </c>
      <c r="BP35" s="178">
        <v>0</v>
      </c>
      <c r="BQ35" s="105">
        <v>0</v>
      </c>
      <c r="BR35" s="178">
        <v>0</v>
      </c>
      <c r="BS35" s="105">
        <v>0</v>
      </c>
      <c r="BT35" s="178" t="s">
        <v>306</v>
      </c>
      <c r="BU35" s="105">
        <v>0</v>
      </c>
      <c r="BV35" s="178">
        <v>0</v>
      </c>
      <c r="BW35" s="105">
        <v>0</v>
      </c>
      <c r="BX35" s="178">
        <v>0</v>
      </c>
      <c r="BY35" s="105">
        <v>0</v>
      </c>
      <c r="BZ35" s="178">
        <v>0</v>
      </c>
      <c r="CA35" s="105">
        <v>0</v>
      </c>
      <c r="CB35" s="178">
        <v>0</v>
      </c>
      <c r="CC35" s="105">
        <v>0</v>
      </c>
      <c r="CD35" s="178">
        <v>0</v>
      </c>
      <c r="CE35" s="105">
        <v>0</v>
      </c>
      <c r="CF35" s="178">
        <v>0</v>
      </c>
      <c r="CG35" s="105">
        <v>0</v>
      </c>
      <c r="CH35" s="178">
        <v>0</v>
      </c>
      <c r="CI35" s="105">
        <v>0</v>
      </c>
      <c r="CJ35" s="178">
        <v>0</v>
      </c>
      <c r="CK35" s="105">
        <v>0</v>
      </c>
      <c r="CL35" s="178">
        <v>0</v>
      </c>
      <c r="CM35" s="105">
        <v>0</v>
      </c>
      <c r="CN35" s="178">
        <v>0</v>
      </c>
      <c r="CO35" s="105">
        <v>0</v>
      </c>
      <c r="CP35" s="178">
        <v>0</v>
      </c>
      <c r="CQ35" s="105">
        <v>0</v>
      </c>
      <c r="CR35" s="178">
        <v>0</v>
      </c>
      <c r="CS35" s="105">
        <v>0</v>
      </c>
      <c r="CT35" s="178">
        <v>0</v>
      </c>
      <c r="CU35" s="105">
        <v>0</v>
      </c>
      <c r="CV35" s="178" t="s">
        <v>306</v>
      </c>
      <c r="CW35" s="105">
        <v>0</v>
      </c>
      <c r="CX35" s="178" t="s">
        <v>306</v>
      </c>
      <c r="CY35" s="178">
        <v>0</v>
      </c>
      <c r="CZ35" s="178" t="s">
        <v>306</v>
      </c>
      <c r="DA35" s="178">
        <v>0</v>
      </c>
      <c r="DB35" s="178">
        <v>0</v>
      </c>
      <c r="DC35" s="80"/>
      <c r="DD35" s="80"/>
      <c r="DE35" s="80"/>
      <c r="DF35" s="80"/>
      <c r="DG35" s="80"/>
      <c r="DH35" s="80"/>
      <c r="DI35" s="80"/>
      <c r="DJ35" s="80"/>
      <c r="DK35" s="80"/>
      <c r="DL35" s="80"/>
      <c r="DM35" s="80"/>
      <c r="DN35" s="80"/>
      <c r="DO35" s="80"/>
      <c r="DP35" s="80"/>
      <c r="DQ35" s="80"/>
      <c r="DR35" s="80"/>
      <c r="DS35" s="80"/>
      <c r="DT35" s="80"/>
      <c r="DU35" s="80"/>
      <c r="DV35" s="80"/>
      <c r="DW35" s="80"/>
      <c r="DX35" s="80"/>
      <c r="DY35" s="80"/>
      <c r="DZ35" s="80"/>
      <c r="EA35" s="80"/>
      <c r="EB35" s="80"/>
      <c r="EC35" s="80"/>
    </row>
    <row r="36" spans="1:133" s="141" customFormat="1" ht="20.100000000000001" customHeight="1">
      <c r="A36" s="182"/>
      <c r="B36" s="381" t="s">
        <v>314</v>
      </c>
      <c r="C36" s="177">
        <v>0</v>
      </c>
      <c r="D36" s="178">
        <v>0</v>
      </c>
      <c r="E36" s="105">
        <v>0</v>
      </c>
      <c r="F36" s="178">
        <v>0</v>
      </c>
      <c r="G36" s="105">
        <v>0</v>
      </c>
      <c r="H36" s="178">
        <v>0</v>
      </c>
      <c r="I36" s="105">
        <v>0</v>
      </c>
      <c r="J36" s="178">
        <v>0</v>
      </c>
      <c r="K36" s="105">
        <v>0</v>
      </c>
      <c r="L36" s="178">
        <v>0</v>
      </c>
      <c r="M36" s="105">
        <v>0</v>
      </c>
      <c r="N36" s="178">
        <v>0</v>
      </c>
      <c r="O36" s="105">
        <v>0</v>
      </c>
      <c r="P36" s="178">
        <v>0</v>
      </c>
      <c r="Q36" s="105">
        <v>0</v>
      </c>
      <c r="R36" s="178">
        <v>0</v>
      </c>
      <c r="S36" s="105">
        <v>0</v>
      </c>
      <c r="T36" s="178">
        <v>0</v>
      </c>
      <c r="U36" s="105">
        <v>0</v>
      </c>
      <c r="V36" s="178">
        <v>0</v>
      </c>
      <c r="W36" s="105">
        <v>0</v>
      </c>
      <c r="X36" s="178">
        <v>0</v>
      </c>
      <c r="Y36" s="105">
        <v>0</v>
      </c>
      <c r="Z36" s="178">
        <v>0</v>
      </c>
      <c r="AA36" s="105">
        <v>0</v>
      </c>
      <c r="AB36" s="178">
        <v>0</v>
      </c>
      <c r="AC36" s="105">
        <v>0</v>
      </c>
      <c r="AD36" s="178">
        <v>0</v>
      </c>
      <c r="AE36" s="105">
        <v>0</v>
      </c>
      <c r="AF36" s="178">
        <v>0</v>
      </c>
      <c r="AG36" s="105">
        <v>0</v>
      </c>
      <c r="AH36" s="178">
        <v>0</v>
      </c>
      <c r="AI36" s="105">
        <v>0</v>
      </c>
      <c r="AJ36" s="178">
        <v>0</v>
      </c>
      <c r="AK36" s="105">
        <v>0</v>
      </c>
      <c r="AL36" s="178">
        <v>0</v>
      </c>
      <c r="AM36" s="105">
        <v>0</v>
      </c>
      <c r="AN36" s="178">
        <v>0</v>
      </c>
      <c r="AO36" s="105">
        <v>0</v>
      </c>
      <c r="AP36" s="178" t="s">
        <v>306</v>
      </c>
      <c r="AQ36" s="105">
        <v>0</v>
      </c>
      <c r="AR36" s="178">
        <v>0</v>
      </c>
      <c r="AS36" s="105">
        <v>0</v>
      </c>
      <c r="AT36" s="178">
        <v>0</v>
      </c>
      <c r="AU36" s="105">
        <v>0</v>
      </c>
      <c r="AV36" s="178">
        <v>0</v>
      </c>
      <c r="AW36" s="105">
        <v>0</v>
      </c>
      <c r="AX36" s="178">
        <v>0</v>
      </c>
      <c r="AY36" s="105">
        <v>0</v>
      </c>
      <c r="AZ36" s="178">
        <v>0</v>
      </c>
      <c r="BA36" s="105">
        <v>0</v>
      </c>
      <c r="BB36" s="178">
        <v>0</v>
      </c>
      <c r="BC36" s="105">
        <v>0</v>
      </c>
      <c r="BD36" s="178">
        <v>0</v>
      </c>
      <c r="BE36" s="105">
        <v>0</v>
      </c>
      <c r="BF36" s="178">
        <v>0</v>
      </c>
      <c r="BG36" s="105">
        <v>0</v>
      </c>
      <c r="BH36" s="178">
        <v>0</v>
      </c>
      <c r="BI36" s="105">
        <v>0</v>
      </c>
      <c r="BJ36" s="178">
        <v>0</v>
      </c>
      <c r="BK36" s="105">
        <v>0</v>
      </c>
      <c r="BL36" s="178">
        <v>0</v>
      </c>
      <c r="BM36" s="105">
        <v>0</v>
      </c>
      <c r="BN36" s="178">
        <v>0</v>
      </c>
      <c r="BO36" s="105">
        <v>0</v>
      </c>
      <c r="BP36" s="178">
        <v>0</v>
      </c>
      <c r="BQ36" s="105">
        <v>0</v>
      </c>
      <c r="BR36" s="178">
        <v>0</v>
      </c>
      <c r="BS36" s="105">
        <v>0</v>
      </c>
      <c r="BT36" s="178" t="s">
        <v>306</v>
      </c>
      <c r="BU36" s="105">
        <v>0</v>
      </c>
      <c r="BV36" s="178">
        <v>0</v>
      </c>
      <c r="BW36" s="105">
        <v>0</v>
      </c>
      <c r="BX36" s="178">
        <v>0</v>
      </c>
      <c r="BY36" s="105">
        <v>0</v>
      </c>
      <c r="BZ36" s="178">
        <v>0</v>
      </c>
      <c r="CA36" s="105">
        <v>0</v>
      </c>
      <c r="CB36" s="178">
        <v>0</v>
      </c>
      <c r="CC36" s="105">
        <v>0</v>
      </c>
      <c r="CD36" s="178">
        <v>0</v>
      </c>
      <c r="CE36" s="105">
        <v>0</v>
      </c>
      <c r="CF36" s="178">
        <v>0</v>
      </c>
      <c r="CG36" s="105">
        <v>0</v>
      </c>
      <c r="CH36" s="178">
        <v>0</v>
      </c>
      <c r="CI36" s="105">
        <v>0</v>
      </c>
      <c r="CJ36" s="178">
        <v>0</v>
      </c>
      <c r="CK36" s="105">
        <v>0</v>
      </c>
      <c r="CL36" s="178">
        <v>0</v>
      </c>
      <c r="CM36" s="105">
        <v>0</v>
      </c>
      <c r="CN36" s="178">
        <v>0</v>
      </c>
      <c r="CO36" s="105">
        <v>0</v>
      </c>
      <c r="CP36" s="178">
        <v>0</v>
      </c>
      <c r="CQ36" s="105">
        <v>0</v>
      </c>
      <c r="CR36" s="178">
        <v>0</v>
      </c>
      <c r="CS36" s="105">
        <v>0</v>
      </c>
      <c r="CT36" s="178">
        <v>0</v>
      </c>
      <c r="CU36" s="105">
        <v>0</v>
      </c>
      <c r="CV36" s="178" t="s">
        <v>306</v>
      </c>
      <c r="CW36" s="105">
        <v>0</v>
      </c>
      <c r="CX36" s="178" t="s">
        <v>306</v>
      </c>
      <c r="CY36" s="178">
        <v>0</v>
      </c>
      <c r="CZ36" s="178" t="s">
        <v>306</v>
      </c>
      <c r="DA36" s="178">
        <v>0</v>
      </c>
      <c r="DB36" s="178">
        <v>0</v>
      </c>
      <c r="DC36" s="80"/>
      <c r="DD36" s="80"/>
      <c r="DE36" s="80"/>
      <c r="DF36" s="80"/>
      <c r="DG36" s="80"/>
      <c r="DH36" s="80"/>
      <c r="DI36" s="80"/>
      <c r="DJ36" s="80"/>
      <c r="DK36" s="80"/>
      <c r="DL36" s="80"/>
      <c r="DM36" s="80"/>
      <c r="DN36" s="80"/>
      <c r="DO36" s="80"/>
      <c r="DP36" s="80"/>
      <c r="DQ36" s="80"/>
      <c r="DR36" s="80"/>
      <c r="DS36" s="80"/>
      <c r="DT36" s="80"/>
      <c r="DU36" s="80"/>
      <c r="DV36" s="80"/>
      <c r="DW36" s="80"/>
      <c r="DX36" s="80"/>
      <c r="DY36" s="80"/>
      <c r="DZ36" s="80"/>
      <c r="EA36" s="80"/>
      <c r="EB36" s="80"/>
      <c r="EC36" s="80"/>
    </row>
    <row r="37" spans="1:133" s="141" customFormat="1" ht="20.100000000000001" customHeight="1">
      <c r="A37" s="182"/>
      <c r="B37" s="382"/>
      <c r="C37" s="177"/>
      <c r="D37" s="178"/>
      <c r="E37" s="105"/>
      <c r="F37" s="178"/>
      <c r="G37" s="105"/>
      <c r="H37" s="178"/>
      <c r="I37" s="105"/>
      <c r="J37" s="178"/>
      <c r="K37" s="105"/>
      <c r="L37" s="178"/>
      <c r="M37" s="105"/>
      <c r="N37" s="178"/>
      <c r="O37" s="105"/>
      <c r="P37" s="178"/>
      <c r="Q37" s="105"/>
      <c r="R37" s="178"/>
      <c r="S37" s="105"/>
      <c r="T37" s="178"/>
      <c r="U37" s="177"/>
      <c r="V37" s="177"/>
      <c r="W37" s="177"/>
      <c r="X37" s="177"/>
      <c r="Y37" s="177"/>
      <c r="Z37" s="177"/>
      <c r="AA37" s="177"/>
      <c r="AB37" s="177"/>
      <c r="AC37" s="177"/>
      <c r="AD37" s="177"/>
      <c r="AE37" s="177"/>
      <c r="AF37" s="177"/>
      <c r="AG37" s="105"/>
      <c r="AH37" s="178"/>
      <c r="AI37" s="105"/>
      <c r="AJ37" s="178"/>
      <c r="AK37" s="105"/>
      <c r="AL37" s="178"/>
      <c r="AM37" s="105"/>
      <c r="AN37" s="178"/>
      <c r="AO37" s="105"/>
      <c r="AP37" s="178"/>
      <c r="AQ37" s="105"/>
      <c r="AR37" s="178"/>
      <c r="AS37" s="105"/>
      <c r="AT37" s="178"/>
      <c r="AU37" s="105"/>
      <c r="AV37" s="178"/>
      <c r="AW37" s="105"/>
      <c r="AX37" s="178"/>
      <c r="AY37" s="105"/>
      <c r="AZ37" s="178"/>
      <c r="BA37" s="105"/>
      <c r="BB37" s="178"/>
      <c r="BC37" s="105"/>
      <c r="BD37" s="178"/>
      <c r="BE37" s="105"/>
      <c r="BF37" s="178"/>
      <c r="BG37" s="105"/>
      <c r="BH37" s="178"/>
      <c r="BI37" s="105"/>
      <c r="BJ37" s="178"/>
      <c r="BK37" s="105"/>
      <c r="BL37" s="178"/>
      <c r="BM37" s="105"/>
      <c r="BN37" s="178"/>
      <c r="BO37" s="105"/>
      <c r="BP37" s="178"/>
      <c r="BQ37" s="105"/>
      <c r="BR37" s="178"/>
      <c r="BS37" s="105"/>
      <c r="BT37" s="178"/>
      <c r="BU37" s="105"/>
      <c r="BV37" s="178"/>
      <c r="BW37" s="105"/>
      <c r="BX37" s="178"/>
      <c r="BY37" s="105"/>
      <c r="BZ37" s="178"/>
      <c r="CA37" s="105"/>
      <c r="CB37" s="178"/>
      <c r="CC37" s="105"/>
      <c r="CD37" s="178"/>
      <c r="CE37" s="105"/>
      <c r="CF37" s="178"/>
      <c r="CG37" s="105"/>
      <c r="CH37" s="178"/>
      <c r="CI37" s="105"/>
      <c r="CJ37" s="178"/>
      <c r="CK37" s="105"/>
      <c r="CL37" s="178"/>
      <c r="CM37" s="105"/>
      <c r="CN37" s="178"/>
      <c r="CO37" s="105"/>
      <c r="CP37" s="178"/>
      <c r="CQ37" s="105"/>
      <c r="CR37" s="178"/>
      <c r="CS37" s="105"/>
      <c r="CT37" s="178"/>
      <c r="CU37" s="105"/>
      <c r="CV37" s="178"/>
      <c r="CW37" s="105"/>
      <c r="CX37" s="178"/>
      <c r="CY37" s="178"/>
      <c r="CZ37" s="178"/>
      <c r="DA37" s="178"/>
      <c r="DB37" s="178"/>
      <c r="DC37" s="80"/>
      <c r="DD37" s="80"/>
      <c r="DE37" s="80"/>
      <c r="DF37" s="80"/>
      <c r="DG37" s="80"/>
      <c r="DH37" s="80"/>
      <c r="DI37" s="80"/>
      <c r="DJ37" s="80"/>
      <c r="DK37" s="80"/>
      <c r="DL37" s="80"/>
      <c r="DM37" s="80"/>
      <c r="DN37" s="80"/>
      <c r="DO37" s="80"/>
      <c r="DP37" s="80"/>
      <c r="DQ37" s="80"/>
      <c r="DR37" s="80"/>
      <c r="DS37" s="80"/>
      <c r="DT37" s="80"/>
      <c r="DU37" s="80"/>
      <c r="DV37" s="80"/>
      <c r="DW37" s="80"/>
      <c r="DX37" s="80"/>
      <c r="DY37" s="80"/>
      <c r="DZ37" s="80"/>
      <c r="EA37" s="80"/>
      <c r="EB37" s="80"/>
      <c r="EC37" s="80"/>
    </row>
    <row r="38" spans="1:133" s="145" customFormat="1" ht="18" customHeight="1">
      <c r="A38" s="182"/>
      <c r="B38" s="382"/>
      <c r="C38" s="177"/>
      <c r="D38" s="178"/>
      <c r="E38" s="105"/>
      <c r="F38" s="178"/>
      <c r="G38" s="105"/>
      <c r="H38" s="178"/>
      <c r="I38" s="105"/>
      <c r="J38" s="178"/>
      <c r="K38" s="105"/>
      <c r="L38" s="178"/>
      <c r="M38" s="105"/>
      <c r="N38" s="178"/>
      <c r="O38" s="105"/>
      <c r="P38" s="178"/>
      <c r="Q38" s="105"/>
      <c r="R38" s="178"/>
      <c r="S38" s="105"/>
      <c r="T38" s="178"/>
      <c r="U38" s="177"/>
      <c r="V38" s="177"/>
      <c r="W38" s="177"/>
      <c r="X38" s="177"/>
      <c r="Y38" s="177"/>
      <c r="Z38" s="177"/>
      <c r="AA38" s="177"/>
      <c r="AB38" s="177"/>
      <c r="AC38" s="177"/>
      <c r="AD38" s="177"/>
      <c r="AE38" s="177"/>
      <c r="AF38" s="177"/>
      <c r="AG38" s="105"/>
      <c r="AH38" s="178"/>
      <c r="AI38" s="105"/>
      <c r="AJ38" s="178"/>
      <c r="AK38" s="105"/>
      <c r="AL38" s="178"/>
      <c r="AM38" s="105"/>
      <c r="AN38" s="178"/>
      <c r="AO38" s="105"/>
      <c r="AP38" s="178"/>
      <c r="AQ38" s="105"/>
      <c r="AR38" s="178"/>
      <c r="AS38" s="105"/>
      <c r="AT38" s="178"/>
      <c r="AU38" s="105"/>
      <c r="AV38" s="178"/>
      <c r="AW38" s="105"/>
      <c r="AX38" s="178"/>
      <c r="AY38" s="105"/>
      <c r="AZ38" s="178"/>
      <c r="BA38" s="105"/>
      <c r="BB38" s="178"/>
      <c r="BC38" s="105"/>
      <c r="BD38" s="178"/>
      <c r="BE38" s="105"/>
      <c r="BF38" s="178"/>
      <c r="BG38" s="105"/>
      <c r="BH38" s="178"/>
      <c r="BI38" s="105"/>
      <c r="BJ38" s="178"/>
      <c r="BK38" s="105"/>
      <c r="BL38" s="178"/>
      <c r="BM38" s="105"/>
      <c r="BN38" s="178"/>
      <c r="BO38" s="105"/>
      <c r="BP38" s="178"/>
      <c r="BQ38" s="105"/>
      <c r="BR38" s="178"/>
      <c r="BS38" s="105"/>
      <c r="BT38" s="178"/>
      <c r="BU38" s="105"/>
      <c r="BV38" s="178"/>
      <c r="BW38" s="105"/>
      <c r="BX38" s="178"/>
      <c r="BY38" s="105"/>
      <c r="BZ38" s="178"/>
      <c r="CA38" s="105"/>
      <c r="CB38" s="178"/>
      <c r="CC38" s="105"/>
      <c r="CD38" s="178"/>
      <c r="CE38" s="105"/>
      <c r="CF38" s="178"/>
      <c r="CG38" s="105"/>
      <c r="CH38" s="178"/>
      <c r="CI38" s="105"/>
      <c r="CJ38" s="178"/>
      <c r="CK38" s="105"/>
      <c r="CL38" s="178"/>
      <c r="CM38" s="105"/>
      <c r="CN38" s="178"/>
      <c r="CO38" s="105"/>
      <c r="CP38" s="178"/>
      <c r="CQ38" s="105"/>
      <c r="CR38" s="178"/>
      <c r="CS38" s="105"/>
      <c r="CT38" s="178"/>
      <c r="CU38" s="105"/>
      <c r="CV38" s="178"/>
      <c r="CW38" s="105"/>
      <c r="CX38" s="178"/>
      <c r="CY38" s="178"/>
      <c r="CZ38" s="178"/>
      <c r="DA38" s="178"/>
      <c r="DB38" s="178"/>
      <c r="DC38" s="80"/>
      <c r="DD38" s="80"/>
      <c r="DE38" s="80"/>
      <c r="DF38" s="80"/>
      <c r="DG38" s="80"/>
      <c r="DH38" s="80"/>
      <c r="DI38" s="80"/>
      <c r="DJ38" s="80"/>
      <c r="DK38" s="80"/>
      <c r="DL38" s="80"/>
      <c r="DM38" s="80"/>
      <c r="DN38" s="80"/>
      <c r="DO38" s="80"/>
      <c r="DP38" s="80"/>
      <c r="DQ38" s="80"/>
      <c r="DR38" s="80"/>
      <c r="DS38" s="80"/>
      <c r="DT38" s="80"/>
      <c r="DU38" s="80"/>
      <c r="DV38" s="80"/>
      <c r="DW38" s="80"/>
      <c r="DX38" s="80"/>
      <c r="DY38" s="80"/>
      <c r="DZ38" s="80"/>
      <c r="EA38" s="80"/>
      <c r="EB38" s="80"/>
      <c r="EC38" s="80"/>
    </row>
    <row r="39" spans="1:133" s="138" customFormat="1" ht="57.6" customHeight="1">
      <c r="A39" s="182"/>
      <c r="B39" s="382" t="s">
        <v>318</v>
      </c>
      <c r="C39" s="378"/>
      <c r="D39" s="379"/>
      <c r="E39" s="380"/>
      <c r="F39" s="379"/>
      <c r="G39" s="380"/>
      <c r="H39" s="379"/>
      <c r="I39" s="380"/>
      <c r="J39" s="379"/>
      <c r="K39" s="380"/>
      <c r="L39" s="379"/>
      <c r="M39" s="380"/>
      <c r="N39" s="379"/>
      <c r="O39" s="380"/>
      <c r="P39" s="379"/>
      <c r="Q39" s="380"/>
      <c r="R39" s="379"/>
      <c r="S39" s="380"/>
      <c r="T39" s="379"/>
      <c r="U39" s="378"/>
      <c r="V39" s="378"/>
      <c r="W39" s="378"/>
      <c r="X39" s="378"/>
      <c r="Y39" s="378"/>
      <c r="Z39" s="378"/>
      <c r="AA39" s="378"/>
      <c r="AB39" s="378"/>
      <c r="AC39" s="378"/>
      <c r="AD39" s="378"/>
      <c r="AE39" s="378"/>
      <c r="AF39" s="378"/>
      <c r="AG39" s="380"/>
      <c r="AH39" s="379"/>
      <c r="AI39" s="380"/>
      <c r="AJ39" s="379"/>
      <c r="AK39" s="380"/>
      <c r="AL39" s="379"/>
      <c r="AM39" s="380"/>
      <c r="AN39" s="379"/>
      <c r="AO39" s="380"/>
      <c r="AP39" s="379"/>
      <c r="AQ39" s="380"/>
      <c r="AR39" s="379"/>
      <c r="AS39" s="380"/>
      <c r="AT39" s="379"/>
      <c r="AU39" s="380"/>
      <c r="AV39" s="379"/>
      <c r="AW39" s="380"/>
      <c r="AX39" s="379"/>
      <c r="AY39" s="380"/>
      <c r="AZ39" s="379"/>
      <c r="BA39" s="380"/>
      <c r="BB39" s="379"/>
      <c r="BC39" s="380"/>
      <c r="BD39" s="379"/>
      <c r="BE39" s="380"/>
      <c r="BF39" s="379"/>
      <c r="BG39" s="380"/>
      <c r="BH39" s="379"/>
      <c r="BI39" s="380"/>
      <c r="BJ39" s="379"/>
      <c r="BK39" s="380"/>
      <c r="BL39" s="379"/>
      <c r="BM39" s="380"/>
      <c r="BN39" s="379"/>
      <c r="BO39" s="380"/>
      <c r="BP39" s="379"/>
      <c r="BQ39" s="380"/>
      <c r="BR39" s="379"/>
      <c r="BS39" s="380"/>
      <c r="BT39" s="379"/>
      <c r="BU39" s="380"/>
      <c r="BV39" s="379"/>
      <c r="BW39" s="380"/>
      <c r="BX39" s="379"/>
      <c r="BY39" s="380"/>
      <c r="BZ39" s="379"/>
      <c r="CA39" s="380"/>
      <c r="CB39" s="379"/>
      <c r="CC39" s="380"/>
      <c r="CD39" s="379"/>
      <c r="CE39" s="380"/>
      <c r="CF39" s="379"/>
      <c r="CG39" s="380"/>
      <c r="CH39" s="379"/>
      <c r="CI39" s="380"/>
      <c r="CJ39" s="379"/>
      <c r="CK39" s="380"/>
      <c r="CL39" s="379"/>
      <c r="CM39" s="380"/>
      <c r="CN39" s="379"/>
      <c r="CO39" s="380"/>
      <c r="CP39" s="379"/>
      <c r="CQ39" s="380"/>
      <c r="CR39" s="379"/>
      <c r="CS39" s="380"/>
      <c r="CT39" s="379"/>
      <c r="CU39" s="380"/>
      <c r="CV39" s="379"/>
      <c r="CW39" s="380"/>
      <c r="CX39" s="379"/>
      <c r="CY39" s="379"/>
      <c r="CZ39" s="379"/>
      <c r="DA39" s="379"/>
      <c r="DB39" s="379"/>
      <c r="DC39" s="80"/>
      <c r="DD39" s="80"/>
      <c r="DE39" s="80"/>
      <c r="DF39" s="80"/>
      <c r="DG39" s="80"/>
      <c r="DH39" s="80"/>
      <c r="DI39" s="80"/>
      <c r="DJ39" s="80"/>
      <c r="DK39" s="80"/>
      <c r="DL39" s="80"/>
      <c r="DM39" s="80"/>
      <c r="DN39" s="80"/>
      <c r="DO39" s="80"/>
      <c r="DP39" s="80"/>
      <c r="DQ39" s="80"/>
      <c r="DR39" s="80"/>
      <c r="DS39" s="80"/>
      <c r="DT39" s="80"/>
      <c r="DU39" s="80"/>
      <c r="DV39" s="80"/>
      <c r="DW39" s="80"/>
      <c r="DX39" s="80"/>
      <c r="DY39" s="80"/>
      <c r="DZ39" s="80"/>
      <c r="EA39" s="80"/>
      <c r="EB39" s="80"/>
      <c r="EC39" s="80"/>
    </row>
    <row r="40" spans="1:133" s="141" customFormat="1" ht="20.100000000000001" customHeight="1">
      <c r="A40" s="182"/>
      <c r="B40" s="382" t="s">
        <v>319</v>
      </c>
      <c r="C40" s="177">
        <v>1968422.2244931797</v>
      </c>
      <c r="D40" s="178">
        <v>100</v>
      </c>
      <c r="E40" s="105">
        <v>928327.7707799999</v>
      </c>
      <c r="F40" s="178">
        <v>100</v>
      </c>
      <c r="G40" s="105">
        <v>1146812.7536962698</v>
      </c>
      <c r="H40" s="178">
        <v>100</v>
      </c>
      <c r="I40" s="105">
        <v>414962.49922128994</v>
      </c>
      <c r="J40" s="178">
        <v>100</v>
      </c>
      <c r="K40" s="105">
        <v>511587.621109</v>
      </c>
      <c r="L40" s="178">
        <v>100</v>
      </c>
      <c r="M40" s="105">
        <v>522322.14555099991</v>
      </c>
      <c r="N40" s="178">
        <v>100</v>
      </c>
      <c r="O40" s="105">
        <v>426721.19081199996</v>
      </c>
      <c r="P40" s="178">
        <v>100</v>
      </c>
      <c r="Q40" s="105">
        <v>192234.88918939998</v>
      </c>
      <c r="R40" s="178">
        <v>100</v>
      </c>
      <c r="S40" s="105">
        <v>257395.26406090008</v>
      </c>
      <c r="T40" s="178">
        <v>100</v>
      </c>
      <c r="U40" s="177">
        <v>191217.58976009005</v>
      </c>
      <c r="V40" s="177">
        <v>100</v>
      </c>
      <c r="W40" s="177">
        <v>64771.820039999991</v>
      </c>
      <c r="X40" s="177">
        <v>100</v>
      </c>
      <c r="Y40" s="177">
        <v>54667.265813579994</v>
      </c>
      <c r="Z40" s="177">
        <v>100</v>
      </c>
      <c r="AA40" s="177">
        <v>172628.10153633999</v>
      </c>
      <c r="AB40" s="177">
        <v>100</v>
      </c>
      <c r="AC40" s="177">
        <v>26738.230945000003</v>
      </c>
      <c r="AD40" s="177">
        <v>100</v>
      </c>
      <c r="AE40" s="177">
        <v>37932.212852000011</v>
      </c>
      <c r="AF40" s="177">
        <v>100</v>
      </c>
      <c r="AG40" s="105">
        <v>45073.295709000013</v>
      </c>
      <c r="AH40" s="178">
        <v>100</v>
      </c>
      <c r="AI40" s="105">
        <v>68796.286596139995</v>
      </c>
      <c r="AJ40" s="178">
        <v>100</v>
      </c>
      <c r="AK40" s="105">
        <v>72482.495086000024</v>
      </c>
      <c r="AL40" s="178">
        <v>100</v>
      </c>
      <c r="AM40" s="105">
        <v>81973.792662000022</v>
      </c>
      <c r="AN40" s="178">
        <v>100</v>
      </c>
      <c r="AO40" s="105" t="s">
        <v>306</v>
      </c>
      <c r="AP40" s="178" t="s">
        <v>306</v>
      </c>
      <c r="AQ40" s="105">
        <v>11055.88186</v>
      </c>
      <c r="AR40" s="178">
        <v>100</v>
      </c>
      <c r="AS40" s="105">
        <v>99189.368008999969</v>
      </c>
      <c r="AT40" s="178">
        <v>100</v>
      </c>
      <c r="AU40" s="105">
        <v>57203.472316000014</v>
      </c>
      <c r="AV40" s="178">
        <v>100</v>
      </c>
      <c r="AW40" s="105">
        <v>27547.244269999999</v>
      </c>
      <c r="AX40" s="178">
        <v>100</v>
      </c>
      <c r="AY40" s="105">
        <v>26803.247274999998</v>
      </c>
      <c r="AZ40" s="178">
        <v>100</v>
      </c>
      <c r="BA40" s="105">
        <v>16266.866125450002</v>
      </c>
      <c r="BB40" s="178">
        <v>100</v>
      </c>
      <c r="BC40" s="105">
        <v>53456.657671000008</v>
      </c>
      <c r="BD40" s="178">
        <v>100</v>
      </c>
      <c r="BE40" s="105">
        <v>236.91925699999999</v>
      </c>
      <c r="BF40" s="178">
        <v>100</v>
      </c>
      <c r="BG40" s="105">
        <v>38941.396660460006</v>
      </c>
      <c r="BH40" s="178">
        <v>100</v>
      </c>
      <c r="BI40" s="105">
        <v>12191.744270000001</v>
      </c>
      <c r="BJ40" s="178">
        <v>100</v>
      </c>
      <c r="BK40" s="105">
        <v>27462.637161999999</v>
      </c>
      <c r="BL40" s="178">
        <v>100</v>
      </c>
      <c r="BM40" s="105">
        <v>24197.856762000003</v>
      </c>
      <c r="BN40" s="178">
        <v>100</v>
      </c>
      <c r="BO40" s="105">
        <v>7654.23766127</v>
      </c>
      <c r="BP40" s="178">
        <v>100</v>
      </c>
      <c r="BQ40" s="105">
        <v>10074.248033469999</v>
      </c>
      <c r="BR40" s="178">
        <v>100</v>
      </c>
      <c r="BS40" s="105" t="s">
        <v>306</v>
      </c>
      <c r="BT40" s="178" t="s">
        <v>306</v>
      </c>
      <c r="BU40" s="105">
        <v>12717.33176587</v>
      </c>
      <c r="BV40" s="178">
        <v>100</v>
      </c>
      <c r="BW40" s="105">
        <v>6416.0896573799992</v>
      </c>
      <c r="BX40" s="178">
        <v>100</v>
      </c>
      <c r="BY40" s="105">
        <v>4714.0168649999996</v>
      </c>
      <c r="BZ40" s="178">
        <v>100</v>
      </c>
      <c r="CA40" s="105">
        <v>5940.8852943699994</v>
      </c>
      <c r="CB40" s="178">
        <v>100</v>
      </c>
      <c r="CC40" s="105">
        <v>0</v>
      </c>
      <c r="CD40" s="178" t="e">
        <v>#DIV/0!</v>
      </c>
      <c r="CE40" s="105">
        <v>6943.4155589999991</v>
      </c>
      <c r="CF40" s="178">
        <v>100</v>
      </c>
      <c r="CG40" s="105">
        <v>4482.6101826100003</v>
      </c>
      <c r="CH40" s="178">
        <v>100</v>
      </c>
      <c r="CI40" s="105">
        <v>3978.1845910000002</v>
      </c>
      <c r="CJ40" s="178">
        <v>100</v>
      </c>
      <c r="CK40" s="105">
        <v>621.45344499999999</v>
      </c>
      <c r="CL40" s="178">
        <v>100</v>
      </c>
      <c r="CM40" s="105">
        <v>113.05757654</v>
      </c>
      <c r="CN40" s="178">
        <v>100</v>
      </c>
      <c r="CO40" s="105">
        <v>4007.9596710000001</v>
      </c>
      <c r="CP40" s="178">
        <v>100</v>
      </c>
      <c r="CQ40" s="105">
        <v>36.137407439999997</v>
      </c>
      <c r="CR40" s="178">
        <v>100</v>
      </c>
      <c r="CS40" s="105">
        <v>1371.5863899999999</v>
      </c>
      <c r="CT40" s="178">
        <v>100</v>
      </c>
      <c r="CU40" s="105" t="s">
        <v>306</v>
      </c>
      <c r="CV40" s="178" t="s">
        <v>306</v>
      </c>
      <c r="CW40" s="105" t="s">
        <v>306</v>
      </c>
      <c r="CX40" s="178" t="s">
        <v>306</v>
      </c>
      <c r="CY40" s="178" t="s">
        <v>306</v>
      </c>
      <c r="CZ40" s="178" t="s">
        <v>306</v>
      </c>
      <c r="DA40" s="178">
        <v>412.15827100000001</v>
      </c>
      <c r="DB40" s="178">
        <v>100</v>
      </c>
      <c r="DC40" s="447"/>
      <c r="DD40" s="447"/>
      <c r="DE40" s="447"/>
      <c r="DF40" s="447"/>
      <c r="DG40" s="447"/>
      <c r="DH40" s="447"/>
      <c r="DI40" s="447"/>
      <c r="DJ40" s="447"/>
      <c r="DK40" s="447"/>
      <c r="DL40" s="447"/>
      <c r="DM40" s="447"/>
      <c r="DN40" s="447"/>
      <c r="DO40" s="447"/>
      <c r="DP40" s="447"/>
      <c r="DQ40" s="447"/>
      <c r="DR40" s="447"/>
      <c r="DS40" s="447"/>
      <c r="DT40" s="447"/>
      <c r="DU40" s="447"/>
      <c r="DV40" s="447"/>
      <c r="DW40" s="447"/>
      <c r="DX40" s="447"/>
      <c r="DY40" s="447"/>
      <c r="DZ40" s="447"/>
      <c r="EA40" s="447"/>
      <c r="EB40" s="447"/>
      <c r="EC40" s="447"/>
    </row>
    <row r="41" spans="1:133" s="141" customFormat="1" ht="20.100000000000001" customHeight="1">
      <c r="A41" s="182"/>
      <c r="B41" s="381" t="s">
        <v>320</v>
      </c>
      <c r="C41" s="177">
        <v>1627211.2795118599</v>
      </c>
      <c r="D41" s="178">
        <v>82.665764451568663</v>
      </c>
      <c r="E41" s="105">
        <v>777987.38178099983</v>
      </c>
      <c r="F41" s="178">
        <v>83.805247054854235</v>
      </c>
      <c r="G41" s="105">
        <v>1016239.2274055599</v>
      </c>
      <c r="H41" s="178">
        <v>88.614224434646289</v>
      </c>
      <c r="I41" s="105">
        <v>329345.05533240992</v>
      </c>
      <c r="J41" s="178">
        <v>79.367426201271698</v>
      </c>
      <c r="K41" s="105">
        <v>402722.82598600001</v>
      </c>
      <c r="L41" s="178">
        <v>78.72020537029276</v>
      </c>
      <c r="M41" s="105">
        <v>468355.95085099991</v>
      </c>
      <c r="N41" s="178">
        <v>89.668024769834176</v>
      </c>
      <c r="O41" s="105">
        <v>411562.56131599995</v>
      </c>
      <c r="P41" s="178">
        <v>96.44765017009</v>
      </c>
      <c r="Q41" s="105">
        <v>165960.09854564001</v>
      </c>
      <c r="R41" s="178">
        <v>86.331934460724952</v>
      </c>
      <c r="S41" s="105">
        <v>231733.16506395006</v>
      </c>
      <c r="T41" s="178">
        <v>90.030081131998472</v>
      </c>
      <c r="U41" s="177">
        <v>110792.59623607002</v>
      </c>
      <c r="V41" s="177">
        <v>57.940588193311747</v>
      </c>
      <c r="W41" s="177">
        <v>52565.309367999987</v>
      </c>
      <c r="X41" s="177">
        <v>81.154596760656332</v>
      </c>
      <c r="Y41" s="177">
        <v>52257.575824379994</v>
      </c>
      <c r="Z41" s="177">
        <v>95.592078818397013</v>
      </c>
      <c r="AA41" s="177">
        <v>158628.24438906997</v>
      </c>
      <c r="AB41" s="177">
        <v>91.890163291679997</v>
      </c>
      <c r="AC41" s="177">
        <v>23963.837693000001</v>
      </c>
      <c r="AD41" s="177">
        <v>89.623871311056931</v>
      </c>
      <c r="AE41" s="177">
        <v>35623.883870000005</v>
      </c>
      <c r="AF41" s="177">
        <v>93.914594460896851</v>
      </c>
      <c r="AG41" s="105">
        <v>39388.978275000009</v>
      </c>
      <c r="AH41" s="178">
        <v>87.388724643747338</v>
      </c>
      <c r="AI41" s="105">
        <v>46888.585840389998</v>
      </c>
      <c r="AJ41" s="178">
        <v>68.155692930991435</v>
      </c>
      <c r="AK41" s="105">
        <v>66095.998922000013</v>
      </c>
      <c r="AL41" s="178">
        <v>91.188912362326278</v>
      </c>
      <c r="AM41" s="105">
        <v>68414.350544000001</v>
      </c>
      <c r="AN41" s="178">
        <v>83.458808385371114</v>
      </c>
      <c r="AO41" s="105" t="s">
        <v>306</v>
      </c>
      <c r="AP41" s="178" t="s">
        <v>306</v>
      </c>
      <c r="AQ41" s="105">
        <v>10207.781311999999</v>
      </c>
      <c r="AR41" s="178">
        <v>92.328965172209237</v>
      </c>
      <c r="AS41" s="105">
        <v>95772.691020999977</v>
      </c>
      <c r="AT41" s="178">
        <v>96.555399982294503</v>
      </c>
      <c r="AU41" s="105">
        <v>48417.949685000007</v>
      </c>
      <c r="AV41" s="178">
        <v>84.641627028395149</v>
      </c>
      <c r="AW41" s="105">
        <v>23202.899753000002</v>
      </c>
      <c r="AX41" s="178">
        <v>84.229476914570526</v>
      </c>
      <c r="AY41" s="105">
        <v>14564.762908999999</v>
      </c>
      <c r="AZ41" s="178">
        <v>54.339546098897088</v>
      </c>
      <c r="BA41" s="105">
        <v>13874.186286950002</v>
      </c>
      <c r="BB41" s="178">
        <v>85.291082990124451</v>
      </c>
      <c r="BC41" s="105">
        <v>29120.970565</v>
      </c>
      <c r="BD41" s="178">
        <v>54.475853586330736</v>
      </c>
      <c r="BE41" s="105">
        <v>236.91925699999999</v>
      </c>
      <c r="BF41" s="178">
        <v>100</v>
      </c>
      <c r="BG41" s="105">
        <v>34632.486919219999</v>
      </c>
      <c r="BH41" s="178">
        <v>88.93488649415815</v>
      </c>
      <c r="BI41" s="105">
        <v>10756.332561000001</v>
      </c>
      <c r="BJ41" s="178">
        <v>88.226363043620509</v>
      </c>
      <c r="BK41" s="105">
        <v>21385.598712999999</v>
      </c>
      <c r="BL41" s="178">
        <v>77.871613664951354</v>
      </c>
      <c r="BM41" s="105">
        <v>22142.978545000002</v>
      </c>
      <c r="BN41" s="178">
        <v>91.508015618032118</v>
      </c>
      <c r="BO41" s="105">
        <v>4927.9084552000004</v>
      </c>
      <c r="BP41" s="178">
        <v>64.381440363877545</v>
      </c>
      <c r="BQ41" s="105">
        <v>8411.0697303899997</v>
      </c>
      <c r="BR41" s="178">
        <v>83.490794572911369</v>
      </c>
      <c r="BS41" s="105" t="s">
        <v>306</v>
      </c>
      <c r="BT41" s="178" t="s">
        <v>306</v>
      </c>
      <c r="BU41" s="105">
        <v>11583.81955855</v>
      </c>
      <c r="BV41" s="178">
        <v>91.08687082960239</v>
      </c>
      <c r="BW41" s="105">
        <v>6416.0896573799992</v>
      </c>
      <c r="BX41" s="178">
        <v>100</v>
      </c>
      <c r="BY41" s="105">
        <v>4327.5886149999997</v>
      </c>
      <c r="BZ41" s="178">
        <v>91.80256963293661</v>
      </c>
      <c r="CA41" s="105">
        <v>4622.2037533399998</v>
      </c>
      <c r="CB41" s="178">
        <v>77.803282243478506</v>
      </c>
      <c r="CC41" s="105">
        <v>0</v>
      </c>
      <c r="CD41" s="178" t="e">
        <v>#DIV/0!</v>
      </c>
      <c r="CE41" s="105">
        <v>6102.3952399999998</v>
      </c>
      <c r="CF41" s="178">
        <v>87.887512826308139</v>
      </c>
      <c r="CG41" s="105">
        <v>4303.3293032400006</v>
      </c>
      <c r="CH41" s="178">
        <v>96.000524871301366</v>
      </c>
      <c r="CI41" s="105">
        <v>3922.5010240000001</v>
      </c>
      <c r="CJ41" s="178">
        <v>98.600276942252123</v>
      </c>
      <c r="CK41" s="105">
        <v>265.81383792000003</v>
      </c>
      <c r="CL41" s="178">
        <v>42.772928536907543</v>
      </c>
      <c r="CM41" s="105">
        <v>113.05757654</v>
      </c>
      <c r="CN41" s="178">
        <v>100</v>
      </c>
      <c r="CO41" s="105">
        <v>3950.9429020000002</v>
      </c>
      <c r="CP41" s="178">
        <v>98.577411608890415</v>
      </c>
      <c r="CQ41" s="105">
        <v>0.47835375999999996</v>
      </c>
      <c r="CR41" s="178">
        <v>1.3237080186071035</v>
      </c>
      <c r="CS41" s="105">
        <v>1356.836826</v>
      </c>
      <c r="CT41" s="178">
        <v>98.924634707114592</v>
      </c>
      <c r="CU41" s="105" t="s">
        <v>306</v>
      </c>
      <c r="CV41" s="178" t="s">
        <v>306</v>
      </c>
      <c r="CW41" s="105" t="s">
        <v>306</v>
      </c>
      <c r="CX41" s="178" t="s">
        <v>306</v>
      </c>
      <c r="CY41" s="178" t="s">
        <v>306</v>
      </c>
      <c r="CZ41" s="178" t="s">
        <v>306</v>
      </c>
      <c r="DA41" s="178">
        <v>288.19141400000001</v>
      </c>
      <c r="DB41" s="178">
        <v>69.922511393687401</v>
      </c>
      <c r="DC41" s="447"/>
      <c r="DD41" s="447"/>
      <c r="DE41" s="447"/>
      <c r="DF41" s="447"/>
      <c r="DG41" s="447"/>
      <c r="DH41" s="447"/>
      <c r="DI41" s="447"/>
      <c r="DJ41" s="447"/>
      <c r="DK41" s="447"/>
      <c r="DL41" s="447"/>
      <c r="DM41" s="447"/>
      <c r="DN41" s="447"/>
      <c r="DO41" s="447"/>
      <c r="DP41" s="447"/>
      <c r="DQ41" s="447"/>
      <c r="DR41" s="447"/>
      <c r="DS41" s="447"/>
      <c r="DT41" s="447"/>
      <c r="DU41" s="447"/>
      <c r="DV41" s="447"/>
      <c r="DW41" s="447"/>
      <c r="DX41" s="447"/>
      <c r="DY41" s="447"/>
      <c r="DZ41" s="447"/>
      <c r="EA41" s="447"/>
      <c r="EB41" s="447"/>
      <c r="EC41" s="447"/>
    </row>
    <row r="42" spans="1:133" s="141" customFormat="1" ht="20.100000000000001" customHeight="1">
      <c r="A42" s="182"/>
      <c r="B42" s="381" t="s">
        <v>321</v>
      </c>
      <c r="C42" s="177">
        <v>201496.74858140002</v>
      </c>
      <c r="D42" s="178">
        <v>10.236459742943641</v>
      </c>
      <c r="E42" s="105">
        <v>85217.090258000011</v>
      </c>
      <c r="F42" s="178">
        <v>9.1796338470407779</v>
      </c>
      <c r="G42" s="105">
        <v>82547.718220540002</v>
      </c>
      <c r="H42" s="178">
        <v>7.1980118772207637</v>
      </c>
      <c r="I42" s="105">
        <v>59098.638851609998</v>
      </c>
      <c r="J42" s="178">
        <v>14.241922815317837</v>
      </c>
      <c r="K42" s="105">
        <v>58650.932988000015</v>
      </c>
      <c r="L42" s="178">
        <v>11.464494168341833</v>
      </c>
      <c r="M42" s="105">
        <v>22993.120607999994</v>
      </c>
      <c r="N42" s="178">
        <v>4.4020956805774434</v>
      </c>
      <c r="O42" s="105">
        <v>6736.2535040000002</v>
      </c>
      <c r="P42" s="178">
        <v>1.578607683199821</v>
      </c>
      <c r="Q42" s="105">
        <v>22333.772357540001</v>
      </c>
      <c r="R42" s="178">
        <v>11.617959909210647</v>
      </c>
      <c r="S42" s="105">
        <v>15268.373248780001</v>
      </c>
      <c r="T42" s="178">
        <v>5.9318780803859248</v>
      </c>
      <c r="U42" s="177">
        <v>41695.178216990003</v>
      </c>
      <c r="V42" s="177">
        <v>21.805095582107587</v>
      </c>
      <c r="W42" s="177">
        <v>5094.7268699999995</v>
      </c>
      <c r="X42" s="177">
        <v>7.8656534073826219</v>
      </c>
      <c r="Y42" s="177">
        <v>1380.8590198699999</v>
      </c>
      <c r="Z42" s="177">
        <v>2.5259339374660623</v>
      </c>
      <c r="AA42" s="177">
        <v>7016.6602975299993</v>
      </c>
      <c r="AB42" s="177">
        <v>4.0646107065325747</v>
      </c>
      <c r="AC42" s="177">
        <v>2760.5694750000002</v>
      </c>
      <c r="AD42" s="177">
        <v>10.324428271557814</v>
      </c>
      <c r="AE42" s="177">
        <v>2280.3892810000002</v>
      </c>
      <c r="AF42" s="177">
        <v>6.01174861560908</v>
      </c>
      <c r="AG42" s="105">
        <v>1785.617119</v>
      </c>
      <c r="AH42" s="178">
        <v>3.9615854374799064</v>
      </c>
      <c r="AI42" s="105">
        <v>9518.3474841799998</v>
      </c>
      <c r="AJ42" s="178">
        <v>13.835554148520062</v>
      </c>
      <c r="AK42" s="105">
        <v>3990.4244629999998</v>
      </c>
      <c r="AL42" s="178">
        <v>5.5053629959418284</v>
      </c>
      <c r="AM42" s="105">
        <v>8432.572255000001</v>
      </c>
      <c r="AN42" s="178">
        <v>10.286912415739701</v>
      </c>
      <c r="AO42" s="105" t="s">
        <v>306</v>
      </c>
      <c r="AP42" s="178" t="s">
        <v>306</v>
      </c>
      <c r="AQ42" s="105">
        <v>317.73463600000002</v>
      </c>
      <c r="AR42" s="178">
        <v>2.8738968091686901</v>
      </c>
      <c r="AS42" s="105">
        <v>925.69818600000008</v>
      </c>
      <c r="AT42" s="178">
        <v>0.93326351864244828</v>
      </c>
      <c r="AU42" s="105">
        <v>4943.7625589999998</v>
      </c>
      <c r="AV42" s="178">
        <v>8.6424169003062623</v>
      </c>
      <c r="AW42" s="105">
        <v>1568.1025680000002</v>
      </c>
      <c r="AX42" s="178">
        <v>5.6924117440949402</v>
      </c>
      <c r="AY42" s="105">
        <v>9423.2590639999999</v>
      </c>
      <c r="AZ42" s="178">
        <v>35.157154531754401</v>
      </c>
      <c r="BA42" s="105">
        <v>1500.9602601199999</v>
      </c>
      <c r="BB42" s="178">
        <v>9.2271015728819599</v>
      </c>
      <c r="BC42" s="105">
        <v>8150.5189270000019</v>
      </c>
      <c r="BD42" s="178">
        <v>15.246966948742891</v>
      </c>
      <c r="BE42" s="105">
        <v>0</v>
      </c>
      <c r="BF42" s="178">
        <v>0</v>
      </c>
      <c r="BG42" s="105">
        <v>3161.4750960199999</v>
      </c>
      <c r="BH42" s="178">
        <v>8.1185457306159545</v>
      </c>
      <c r="BI42" s="105">
        <v>1435.411709</v>
      </c>
      <c r="BJ42" s="178">
        <v>11.773636956379498</v>
      </c>
      <c r="BK42" s="105">
        <v>4800.3299639999996</v>
      </c>
      <c r="BL42" s="178">
        <v>17.479493814389418</v>
      </c>
      <c r="BM42" s="105">
        <v>933.5298150000001</v>
      </c>
      <c r="BN42" s="178">
        <v>3.8579028885979811</v>
      </c>
      <c r="BO42" s="105">
        <v>1961.0671756999996</v>
      </c>
      <c r="BP42" s="178">
        <v>25.620672658531184</v>
      </c>
      <c r="BQ42" s="105">
        <v>1309.3866755999998</v>
      </c>
      <c r="BR42" s="178">
        <v>12.997363885123555</v>
      </c>
      <c r="BS42" s="105" t="s">
        <v>306</v>
      </c>
      <c r="BT42" s="178" t="s">
        <v>306</v>
      </c>
      <c r="BU42" s="105">
        <v>563.32921284999998</v>
      </c>
      <c r="BV42" s="178">
        <v>4.429617967204635</v>
      </c>
      <c r="BW42" s="105">
        <v>0</v>
      </c>
      <c r="BX42" s="178">
        <v>0</v>
      </c>
      <c r="BY42" s="105">
        <v>311.347489</v>
      </c>
      <c r="BZ42" s="178">
        <v>6.6047173337806893</v>
      </c>
      <c r="CA42" s="105">
        <v>768.20090737999999</v>
      </c>
      <c r="CB42" s="178">
        <v>12.930748016764456</v>
      </c>
      <c r="CC42" s="105">
        <v>0</v>
      </c>
      <c r="CD42" s="178" t="e">
        <v>#DIV/0!</v>
      </c>
      <c r="CE42" s="105">
        <v>393.00036399999999</v>
      </c>
      <c r="CF42" s="178">
        <v>5.660043830886603</v>
      </c>
      <c r="CG42" s="105">
        <v>0</v>
      </c>
      <c r="CH42" s="178">
        <v>0</v>
      </c>
      <c r="CI42" s="105">
        <v>0</v>
      </c>
      <c r="CJ42" s="178">
        <v>0</v>
      </c>
      <c r="CK42" s="105">
        <v>141.61448780000001</v>
      </c>
      <c r="CL42" s="178">
        <v>22.787626159188804</v>
      </c>
      <c r="CM42" s="105">
        <v>0</v>
      </c>
      <c r="CN42" s="178">
        <v>0</v>
      </c>
      <c r="CO42" s="105">
        <v>0</v>
      </c>
      <c r="CP42" s="178">
        <v>0</v>
      </c>
      <c r="CQ42" s="105">
        <v>9.0960514899999989</v>
      </c>
      <c r="CR42" s="178">
        <v>25.17073618272822</v>
      </c>
      <c r="CS42" s="105">
        <v>0</v>
      </c>
      <c r="CT42" s="178">
        <v>0</v>
      </c>
      <c r="CU42" s="105" t="s">
        <v>306</v>
      </c>
      <c r="CV42" s="178" t="s">
        <v>306</v>
      </c>
      <c r="CW42" s="105" t="s">
        <v>306</v>
      </c>
      <c r="CX42" s="178" t="s">
        <v>306</v>
      </c>
      <c r="CY42" s="178" t="s">
        <v>306</v>
      </c>
      <c r="CZ42" s="178" t="s">
        <v>306</v>
      </c>
      <c r="DA42" s="178">
        <v>30.241588</v>
      </c>
      <c r="DB42" s="178">
        <v>7.3373725890848371</v>
      </c>
      <c r="DC42" s="447"/>
      <c r="DD42" s="447"/>
      <c r="DE42" s="447"/>
      <c r="DF42" s="447"/>
      <c r="DG42" s="447"/>
      <c r="DH42" s="447"/>
      <c r="DI42" s="447"/>
      <c r="DJ42" s="447"/>
      <c r="DK42" s="447"/>
      <c r="DL42" s="447"/>
      <c r="DM42" s="447"/>
      <c r="DN42" s="447"/>
      <c r="DO42" s="447"/>
      <c r="DP42" s="447"/>
      <c r="DQ42" s="447"/>
      <c r="DR42" s="447"/>
      <c r="DS42" s="447"/>
      <c r="DT42" s="447"/>
      <c r="DU42" s="447"/>
      <c r="DV42" s="447"/>
      <c r="DW42" s="447"/>
      <c r="DX42" s="447"/>
      <c r="DY42" s="447"/>
      <c r="DZ42" s="447"/>
      <c r="EA42" s="447"/>
      <c r="EB42" s="447"/>
      <c r="EC42" s="447"/>
    </row>
    <row r="43" spans="1:133" s="141" customFormat="1" ht="20.100000000000001" customHeight="1">
      <c r="A43" s="182"/>
      <c r="B43" s="381" t="s">
        <v>322</v>
      </c>
      <c r="C43" s="177">
        <v>87640.738100760005</v>
      </c>
      <c r="D43" s="178">
        <v>4.4523343117265064</v>
      </c>
      <c r="E43" s="105">
        <v>35582.673020999995</v>
      </c>
      <c r="F43" s="178">
        <v>3.8329859496826977</v>
      </c>
      <c r="G43" s="105">
        <v>32290.101328519999</v>
      </c>
      <c r="H43" s="178">
        <v>2.8156384923734414</v>
      </c>
      <c r="I43" s="105">
        <v>15182.203459</v>
      </c>
      <c r="J43" s="178">
        <v>3.6586928909216159</v>
      </c>
      <c r="K43" s="105">
        <v>27102.000553000002</v>
      </c>
      <c r="L43" s="178">
        <v>5.2976263370582197</v>
      </c>
      <c r="M43" s="105">
        <v>9568.9551290000018</v>
      </c>
      <c r="N43" s="178">
        <v>1.8320025697753384</v>
      </c>
      <c r="O43" s="105">
        <v>2753.1287929999999</v>
      </c>
      <c r="P43" s="178">
        <v>0.64518211241422563</v>
      </c>
      <c r="Q43" s="105">
        <v>1485.5669279499998</v>
      </c>
      <c r="R43" s="178">
        <v>0.77278736144838966</v>
      </c>
      <c r="S43" s="105">
        <v>5953.4548478200013</v>
      </c>
      <c r="T43" s="178">
        <v>2.312962077814845</v>
      </c>
      <c r="U43" s="177">
        <v>19823.787339070004</v>
      </c>
      <c r="V43" s="177">
        <v>10.367135870681036</v>
      </c>
      <c r="W43" s="177">
        <v>4397.106863</v>
      </c>
      <c r="X43" s="177">
        <v>6.7886109426669758</v>
      </c>
      <c r="Y43" s="177">
        <v>160.27180503</v>
      </c>
      <c r="Z43" s="177">
        <v>0.29317691793209566</v>
      </c>
      <c r="AA43" s="177">
        <v>3454.5802055999998</v>
      </c>
      <c r="AB43" s="177">
        <v>2.00116908826271</v>
      </c>
      <c r="AC43" s="177">
        <v>13.823777</v>
      </c>
      <c r="AD43" s="177">
        <v>5.1700417385260933E-2</v>
      </c>
      <c r="AE43" s="177">
        <v>27.939700999999999</v>
      </c>
      <c r="AF43" s="177">
        <v>7.3656923494055671E-2</v>
      </c>
      <c r="AG43" s="105">
        <v>1738.2071330000001</v>
      </c>
      <c r="AH43" s="178">
        <v>3.8564012363820193</v>
      </c>
      <c r="AI43" s="105">
        <v>5868.7772524699994</v>
      </c>
      <c r="AJ43" s="178">
        <v>8.5306599277980268</v>
      </c>
      <c r="AK43" s="105">
        <v>219.964831</v>
      </c>
      <c r="AL43" s="178">
        <v>0.30347303957874672</v>
      </c>
      <c r="AM43" s="105">
        <v>2403.1761409999999</v>
      </c>
      <c r="AN43" s="178">
        <v>2.9316395679152492</v>
      </c>
      <c r="AO43" s="105" t="s">
        <v>306</v>
      </c>
      <c r="AP43" s="178" t="s">
        <v>306</v>
      </c>
      <c r="AQ43" s="105">
        <v>30.016937999999996</v>
      </c>
      <c r="AR43" s="178">
        <v>0.27150197858572267</v>
      </c>
      <c r="AS43" s="105">
        <v>152.30572599999999</v>
      </c>
      <c r="AT43" s="178">
        <v>0.15355045511145962</v>
      </c>
      <c r="AU43" s="105">
        <v>1470.2258180000001</v>
      </c>
      <c r="AV43" s="178">
        <v>2.5701688349935581</v>
      </c>
      <c r="AW43" s="105">
        <v>1372.714332</v>
      </c>
      <c r="AX43" s="178">
        <v>4.9831275990641952</v>
      </c>
      <c r="AY43" s="105">
        <v>836.77467899999999</v>
      </c>
      <c r="AZ43" s="178">
        <v>3.1219153053163038</v>
      </c>
      <c r="BA43" s="105">
        <v>301.71757551999997</v>
      </c>
      <c r="BB43" s="178">
        <v>1.8547984177969827</v>
      </c>
      <c r="BC43" s="105">
        <v>11518.090101</v>
      </c>
      <c r="BD43" s="178">
        <v>21.546596070200085</v>
      </c>
      <c r="BE43" s="105">
        <v>0</v>
      </c>
      <c r="BF43" s="178">
        <v>0</v>
      </c>
      <c r="BG43" s="105">
        <v>614.15331863000006</v>
      </c>
      <c r="BH43" s="178">
        <v>1.5771219609429006</v>
      </c>
      <c r="BI43" s="105">
        <v>0</v>
      </c>
      <c r="BJ43" s="178">
        <v>0</v>
      </c>
      <c r="BK43" s="105">
        <v>516.08351700000003</v>
      </c>
      <c r="BL43" s="178">
        <v>1.8792205349969222</v>
      </c>
      <c r="BM43" s="105">
        <v>52.302734999999998</v>
      </c>
      <c r="BN43" s="178">
        <v>0.21614614680311495</v>
      </c>
      <c r="BO43" s="105">
        <v>298.30849488000001</v>
      </c>
      <c r="BP43" s="178">
        <v>3.8972985695155997</v>
      </c>
      <c r="BQ43" s="105">
        <v>7.8402879199999997</v>
      </c>
      <c r="BR43" s="178">
        <v>7.7825043556124074E-2</v>
      </c>
      <c r="BS43" s="105" t="s">
        <v>306</v>
      </c>
      <c r="BT43" s="178" t="s">
        <v>306</v>
      </c>
      <c r="BU43" s="105">
        <v>171.95303034999998</v>
      </c>
      <c r="BV43" s="178">
        <v>1.3521156286216975</v>
      </c>
      <c r="BW43" s="105">
        <v>0</v>
      </c>
      <c r="BX43" s="178">
        <v>0</v>
      </c>
      <c r="BY43" s="105">
        <v>0</v>
      </c>
      <c r="BZ43" s="178">
        <v>0</v>
      </c>
      <c r="CA43" s="105">
        <v>62.756411390000004</v>
      </c>
      <c r="CB43" s="178">
        <v>1.0563478047534833</v>
      </c>
      <c r="CC43" s="105">
        <v>0</v>
      </c>
      <c r="CD43" s="178" t="e">
        <v>#DIV/0!</v>
      </c>
      <c r="CE43" s="105">
        <v>273.36182200000002</v>
      </c>
      <c r="CF43" s="178">
        <v>3.9369935398101101</v>
      </c>
      <c r="CG43" s="105">
        <v>0</v>
      </c>
      <c r="CH43" s="178">
        <v>0</v>
      </c>
      <c r="CI43" s="105">
        <v>0</v>
      </c>
      <c r="CJ43" s="178">
        <v>0</v>
      </c>
      <c r="CK43" s="105">
        <v>40.109199770000004</v>
      </c>
      <c r="CL43" s="178">
        <v>6.4540956515254333</v>
      </c>
      <c r="CM43" s="105">
        <v>0</v>
      </c>
      <c r="CN43" s="178">
        <v>0</v>
      </c>
      <c r="CO43" s="105">
        <v>0</v>
      </c>
      <c r="CP43" s="178">
        <v>0</v>
      </c>
      <c r="CQ43" s="105">
        <v>8.7962479299999998</v>
      </c>
      <c r="CR43" s="178">
        <v>24.341115074745385</v>
      </c>
      <c r="CS43" s="105">
        <v>0</v>
      </c>
      <c r="CT43" s="178">
        <v>0</v>
      </c>
      <c r="CU43" s="105" t="s">
        <v>306</v>
      </c>
      <c r="CV43" s="178" t="s">
        <v>306</v>
      </c>
      <c r="CW43" s="105" t="s">
        <v>306</v>
      </c>
      <c r="CX43" s="178" t="s">
        <v>306</v>
      </c>
      <c r="CY43" s="178" t="s">
        <v>306</v>
      </c>
      <c r="CZ43" s="178" t="s">
        <v>306</v>
      </c>
      <c r="DA43" s="178">
        <v>28.944785999999997</v>
      </c>
      <c r="DB43" s="178">
        <v>7.0227356907754483</v>
      </c>
      <c r="DC43" s="447"/>
      <c r="DD43" s="447"/>
      <c r="DE43" s="447"/>
      <c r="DF43" s="447"/>
      <c r="DG43" s="447"/>
      <c r="DH43" s="447"/>
      <c r="DI43" s="447"/>
      <c r="DJ43" s="447"/>
      <c r="DK43" s="447"/>
      <c r="DL43" s="447"/>
      <c r="DM43" s="447"/>
      <c r="DN43" s="447"/>
      <c r="DO43" s="447"/>
      <c r="DP43" s="447"/>
      <c r="DQ43" s="447"/>
      <c r="DR43" s="447"/>
      <c r="DS43" s="447"/>
      <c r="DT43" s="447"/>
      <c r="DU43" s="447"/>
      <c r="DV43" s="447"/>
      <c r="DW43" s="447"/>
      <c r="DX43" s="447"/>
      <c r="DY43" s="447"/>
      <c r="DZ43" s="447"/>
      <c r="EA43" s="447"/>
      <c r="EB43" s="447"/>
      <c r="EC43" s="447"/>
    </row>
    <row r="44" spans="1:133" s="141" customFormat="1" ht="20.100000000000001" customHeight="1">
      <c r="A44" s="182"/>
      <c r="B44" s="381" t="s">
        <v>323</v>
      </c>
      <c r="C44" s="177">
        <v>22761.720767170002</v>
      </c>
      <c r="D44" s="178">
        <v>1.1563434147381966</v>
      </c>
      <c r="E44" s="105">
        <v>15810.511313999999</v>
      </c>
      <c r="F44" s="178">
        <v>1.7031173483817774</v>
      </c>
      <c r="G44" s="105">
        <v>8098.4754153800013</v>
      </c>
      <c r="H44" s="178">
        <v>0.70617242346476905</v>
      </c>
      <c r="I44" s="105">
        <v>4142.2653403099994</v>
      </c>
      <c r="J44" s="178">
        <v>0.99822642963720543</v>
      </c>
      <c r="K44" s="105">
        <v>15106.117898</v>
      </c>
      <c r="L44" s="178">
        <v>2.9527919118241246</v>
      </c>
      <c r="M44" s="105">
        <v>11380.359118</v>
      </c>
      <c r="N44" s="178">
        <v>2.1788008061566697</v>
      </c>
      <c r="O44" s="105">
        <v>1600.0707030000001</v>
      </c>
      <c r="P44" s="178">
        <v>0.37496865340932678</v>
      </c>
      <c r="Q44" s="105">
        <v>149.52468907999997</v>
      </c>
      <c r="R44" s="178">
        <v>7.7782284844599855E-2</v>
      </c>
      <c r="S44" s="105">
        <v>3116.2771746100002</v>
      </c>
      <c r="T44" s="178">
        <v>1.2106971687997665</v>
      </c>
      <c r="U44" s="177">
        <v>2861.8371051700001</v>
      </c>
      <c r="V44" s="177">
        <v>1.4966390428624199</v>
      </c>
      <c r="W44" s="177">
        <v>1347.9177130000003</v>
      </c>
      <c r="X44" s="177">
        <v>2.0810249151059681</v>
      </c>
      <c r="Y44" s="177">
        <v>157.50952533999998</v>
      </c>
      <c r="Z44" s="177">
        <v>0.28812402265941156</v>
      </c>
      <c r="AA44" s="177">
        <v>2272.1607215099998</v>
      </c>
      <c r="AB44" s="177">
        <v>1.3162171751229543</v>
      </c>
      <c r="AC44" s="177">
        <v>0</v>
      </c>
      <c r="AD44" s="177">
        <v>0</v>
      </c>
      <c r="AE44" s="177">
        <v>0</v>
      </c>
      <c r="AF44" s="177">
        <v>0</v>
      </c>
      <c r="AG44" s="105">
        <v>1277.8022430000001</v>
      </c>
      <c r="AH44" s="178">
        <v>2.834943003169069</v>
      </c>
      <c r="AI44" s="105">
        <v>2323.7351269200003</v>
      </c>
      <c r="AJ44" s="178">
        <v>3.3777042946535718</v>
      </c>
      <c r="AK44" s="105">
        <v>433.042416</v>
      </c>
      <c r="AL44" s="178">
        <v>0.59744413528562712</v>
      </c>
      <c r="AM44" s="105">
        <v>1861.188789</v>
      </c>
      <c r="AN44" s="178">
        <v>2.2704680710262872</v>
      </c>
      <c r="AO44" s="105" t="s">
        <v>306</v>
      </c>
      <c r="AP44" s="178" t="s">
        <v>306</v>
      </c>
      <c r="AQ44" s="105">
        <v>249.72707000000003</v>
      </c>
      <c r="AR44" s="178">
        <v>2.2587711515216933</v>
      </c>
      <c r="AS44" s="105">
        <v>1728.586873</v>
      </c>
      <c r="AT44" s="178">
        <v>1.7427138691348012</v>
      </c>
      <c r="AU44" s="105">
        <v>1216.1300390000001</v>
      </c>
      <c r="AV44" s="178">
        <v>2.1259724099997412</v>
      </c>
      <c r="AW44" s="105">
        <v>561.54391999999996</v>
      </c>
      <c r="AX44" s="178">
        <v>2.0384758435221877</v>
      </c>
      <c r="AY44" s="105">
        <v>593.72513400000014</v>
      </c>
      <c r="AZ44" s="178">
        <v>2.2151238911778468</v>
      </c>
      <c r="BA44" s="105">
        <v>216.67191815000001</v>
      </c>
      <c r="BB44" s="178">
        <v>1.3319831642986861</v>
      </c>
      <c r="BC44" s="105">
        <v>1452.698384</v>
      </c>
      <c r="BD44" s="178">
        <v>2.7175256502953462</v>
      </c>
      <c r="BE44" s="105">
        <v>0</v>
      </c>
      <c r="BF44" s="178">
        <v>0</v>
      </c>
      <c r="BG44" s="105">
        <v>447.30138133999998</v>
      </c>
      <c r="BH44" s="178">
        <v>1.1486526414040439</v>
      </c>
      <c r="BI44" s="105">
        <v>0</v>
      </c>
      <c r="BJ44" s="178">
        <v>0</v>
      </c>
      <c r="BK44" s="105">
        <v>229.56858199999999</v>
      </c>
      <c r="BL44" s="178">
        <v>0.83593057959362194</v>
      </c>
      <c r="BM44" s="105">
        <v>123.884807</v>
      </c>
      <c r="BN44" s="178">
        <v>0.51196603161378773</v>
      </c>
      <c r="BO44" s="105">
        <v>175.30489324999999</v>
      </c>
      <c r="BP44" s="178">
        <v>2.2902985379854695</v>
      </c>
      <c r="BQ44" s="105">
        <v>289.93898737999996</v>
      </c>
      <c r="BR44" s="178">
        <v>2.8780211328600038</v>
      </c>
      <c r="BS44" s="105" t="s">
        <v>306</v>
      </c>
      <c r="BT44" s="178" t="s">
        <v>306</v>
      </c>
      <c r="BU44" s="105">
        <v>351.5506244</v>
      </c>
      <c r="BV44" s="178">
        <v>2.7643426378438138</v>
      </c>
      <c r="BW44" s="105">
        <v>0</v>
      </c>
      <c r="BX44" s="178">
        <v>0</v>
      </c>
      <c r="BY44" s="105">
        <v>75.080760999999995</v>
      </c>
      <c r="BZ44" s="178">
        <v>1.5927130332827097</v>
      </c>
      <c r="CA44" s="105">
        <v>370.47143351</v>
      </c>
      <c r="CB44" s="178">
        <v>6.2359634154371699</v>
      </c>
      <c r="CC44" s="105">
        <v>0</v>
      </c>
      <c r="CD44" s="178" t="e">
        <v>#DIV/0!</v>
      </c>
      <c r="CE44" s="105">
        <v>65.679219000000003</v>
      </c>
      <c r="CF44" s="178">
        <v>0.94592090077148161</v>
      </c>
      <c r="CG44" s="105">
        <v>0</v>
      </c>
      <c r="CH44" s="178">
        <v>0</v>
      </c>
      <c r="CI44" s="105">
        <v>55.683566999999996</v>
      </c>
      <c r="CJ44" s="178">
        <v>1.399723057747875</v>
      </c>
      <c r="CK44" s="105">
        <v>127.07040864</v>
      </c>
      <c r="CL44" s="178">
        <v>20.447293302879672</v>
      </c>
      <c r="CM44" s="105">
        <v>0</v>
      </c>
      <c r="CN44" s="178">
        <v>0</v>
      </c>
      <c r="CO44" s="105">
        <v>0</v>
      </c>
      <c r="CP44" s="178">
        <v>0</v>
      </c>
      <c r="CQ44" s="105">
        <v>3.9791122100000003</v>
      </c>
      <c r="CR44" s="178">
        <v>11.011061644659035</v>
      </c>
      <c r="CS44" s="105">
        <v>11.504889</v>
      </c>
      <c r="CT44" s="178">
        <v>0.83880163027864396</v>
      </c>
      <c r="CU44" s="105" t="s">
        <v>306</v>
      </c>
      <c r="CV44" s="178" t="s">
        <v>306</v>
      </c>
      <c r="CW44" s="105" t="s">
        <v>306</v>
      </c>
      <c r="CX44" s="178" t="s">
        <v>306</v>
      </c>
      <c r="CY44" s="178" t="s">
        <v>306</v>
      </c>
      <c r="CZ44" s="178" t="s">
        <v>306</v>
      </c>
      <c r="DA44" s="178">
        <v>2.0395219999999998</v>
      </c>
      <c r="DB44" s="178">
        <v>0.49483951760851591</v>
      </c>
      <c r="DC44" s="447"/>
      <c r="DD44" s="447"/>
      <c r="DE44" s="447"/>
      <c r="DF44" s="447"/>
      <c r="DG44" s="447"/>
      <c r="DH44" s="447"/>
      <c r="DI44" s="447"/>
      <c r="DJ44" s="447"/>
      <c r="DK44" s="447"/>
      <c r="DL44" s="447"/>
      <c r="DM44" s="447"/>
      <c r="DN44" s="447"/>
      <c r="DO44" s="447"/>
      <c r="DP44" s="447"/>
      <c r="DQ44" s="447"/>
      <c r="DR44" s="447"/>
      <c r="DS44" s="447"/>
      <c r="DT44" s="447"/>
      <c r="DU44" s="447"/>
      <c r="DV44" s="447"/>
      <c r="DW44" s="447"/>
      <c r="DX44" s="447"/>
      <c r="DY44" s="447"/>
      <c r="DZ44" s="447"/>
      <c r="EA44" s="447"/>
      <c r="EB44" s="447"/>
      <c r="EC44" s="447"/>
    </row>
    <row r="45" spans="1:133" s="141" customFormat="1" ht="20.100000000000001" customHeight="1">
      <c r="A45" s="182"/>
      <c r="B45" s="381" t="s">
        <v>324</v>
      </c>
      <c r="C45" s="177">
        <v>29311.737531990002</v>
      </c>
      <c r="D45" s="178">
        <v>1.4890980790230131</v>
      </c>
      <c r="E45" s="105">
        <v>13730.114405999999</v>
      </c>
      <c r="F45" s="178">
        <v>1.4790158000405047</v>
      </c>
      <c r="G45" s="105">
        <v>7637.23132627</v>
      </c>
      <c r="H45" s="178">
        <v>0.6659527722947437</v>
      </c>
      <c r="I45" s="105">
        <v>7194.3362379600012</v>
      </c>
      <c r="J45" s="178">
        <v>1.7337316628516417</v>
      </c>
      <c r="K45" s="105">
        <v>8005.7436840000009</v>
      </c>
      <c r="L45" s="178">
        <v>1.5648822124830652</v>
      </c>
      <c r="M45" s="105">
        <v>10023.759845000002</v>
      </c>
      <c r="N45" s="178">
        <v>1.9190761736563735</v>
      </c>
      <c r="O45" s="105">
        <v>4069.176496</v>
      </c>
      <c r="P45" s="178">
        <v>0.95359138088662498</v>
      </c>
      <c r="Q45" s="105">
        <v>2305.9266691900002</v>
      </c>
      <c r="R45" s="178">
        <v>1.1995359837714368</v>
      </c>
      <c r="S45" s="105">
        <v>1323.9937257399999</v>
      </c>
      <c r="T45" s="178">
        <v>0.51438154100098021</v>
      </c>
      <c r="U45" s="177">
        <v>16044.190862790003</v>
      </c>
      <c r="V45" s="177">
        <v>8.3905413110372038</v>
      </c>
      <c r="W45" s="177">
        <v>1366.7592259999997</v>
      </c>
      <c r="X45" s="177">
        <v>2.1101139741880872</v>
      </c>
      <c r="Y45" s="177">
        <v>711.04963896000015</v>
      </c>
      <c r="Z45" s="177">
        <v>1.3006863035454155</v>
      </c>
      <c r="AA45" s="177">
        <v>1256.4559226299998</v>
      </c>
      <c r="AB45" s="177">
        <v>0.72783973840174743</v>
      </c>
      <c r="AC45" s="177">
        <v>0</v>
      </c>
      <c r="AD45" s="177">
        <v>0</v>
      </c>
      <c r="AE45" s="177">
        <v>0</v>
      </c>
      <c r="AF45" s="177">
        <v>0</v>
      </c>
      <c r="AG45" s="105">
        <v>882.69093899999996</v>
      </c>
      <c r="AH45" s="178">
        <v>1.9583456792216518</v>
      </c>
      <c r="AI45" s="105">
        <v>4196.8408921800001</v>
      </c>
      <c r="AJ45" s="178">
        <v>6.1003886980369018</v>
      </c>
      <c r="AK45" s="105">
        <v>1743.0644539999998</v>
      </c>
      <c r="AL45" s="178">
        <v>2.4048074668675037</v>
      </c>
      <c r="AM45" s="105">
        <v>862.50493300000016</v>
      </c>
      <c r="AN45" s="178">
        <v>1.0521715599476285</v>
      </c>
      <c r="AO45" s="105" t="s">
        <v>306</v>
      </c>
      <c r="AP45" s="178" t="s">
        <v>306</v>
      </c>
      <c r="AQ45" s="105">
        <v>250.621904</v>
      </c>
      <c r="AR45" s="178">
        <v>2.2668648885146463</v>
      </c>
      <c r="AS45" s="105">
        <v>610.08620299999995</v>
      </c>
      <c r="AT45" s="178">
        <v>0.61507217481680465</v>
      </c>
      <c r="AU45" s="105">
        <v>1155.4042150000002</v>
      </c>
      <c r="AV45" s="178">
        <v>2.0198148263052724</v>
      </c>
      <c r="AW45" s="105">
        <v>841.98369700000001</v>
      </c>
      <c r="AX45" s="178">
        <v>3.0565078987481606</v>
      </c>
      <c r="AY45" s="105">
        <v>1384.7254889999999</v>
      </c>
      <c r="AZ45" s="178">
        <v>5.1662601728543729</v>
      </c>
      <c r="BA45" s="105">
        <v>373.33008471000005</v>
      </c>
      <c r="BB45" s="178">
        <v>2.2950338548979259</v>
      </c>
      <c r="BC45" s="105">
        <v>3214.3796940000002</v>
      </c>
      <c r="BD45" s="178">
        <v>6.0130577444309363</v>
      </c>
      <c r="BE45" s="105">
        <v>0</v>
      </c>
      <c r="BF45" s="178">
        <v>0</v>
      </c>
      <c r="BG45" s="105">
        <v>85.97994525</v>
      </c>
      <c r="BH45" s="178">
        <v>0.22079317287893169</v>
      </c>
      <c r="BI45" s="105">
        <v>0</v>
      </c>
      <c r="BJ45" s="178">
        <v>0</v>
      </c>
      <c r="BK45" s="105">
        <v>531.05638599999997</v>
      </c>
      <c r="BL45" s="178">
        <v>1.9337414060686848</v>
      </c>
      <c r="BM45" s="105">
        <v>945.16085999999996</v>
      </c>
      <c r="BN45" s="178">
        <v>3.9059693149530013</v>
      </c>
      <c r="BO45" s="105">
        <v>291.64864223999996</v>
      </c>
      <c r="BP45" s="178">
        <v>3.8102898700902013</v>
      </c>
      <c r="BQ45" s="105">
        <v>56.012352180000001</v>
      </c>
      <c r="BR45" s="178">
        <v>0.55599536554895568</v>
      </c>
      <c r="BS45" s="105" t="s">
        <v>306</v>
      </c>
      <c r="BT45" s="178" t="s">
        <v>306</v>
      </c>
      <c r="BU45" s="105">
        <v>46.679339720000002</v>
      </c>
      <c r="BV45" s="178">
        <v>0.36705293672746014</v>
      </c>
      <c r="BW45" s="105">
        <v>0</v>
      </c>
      <c r="BX45" s="178">
        <v>0</v>
      </c>
      <c r="BY45" s="105">
        <v>0</v>
      </c>
      <c r="BZ45" s="178">
        <v>0</v>
      </c>
      <c r="CA45" s="105">
        <v>117.25278874999999</v>
      </c>
      <c r="CB45" s="178">
        <v>1.9736585195663847</v>
      </c>
      <c r="CC45" s="105">
        <v>0</v>
      </c>
      <c r="CD45" s="178" t="e">
        <v>#DIV/0!</v>
      </c>
      <c r="CE45" s="105">
        <v>108.978914</v>
      </c>
      <c r="CF45" s="178">
        <v>1.5695289022236671</v>
      </c>
      <c r="CG45" s="105">
        <v>179.28087937000001</v>
      </c>
      <c r="CH45" s="178">
        <v>3.9994751286986476</v>
      </c>
      <c r="CI45" s="105">
        <v>0</v>
      </c>
      <c r="CJ45" s="178">
        <v>0</v>
      </c>
      <c r="CK45" s="105">
        <v>46.845510869999998</v>
      </c>
      <c r="CL45" s="178">
        <v>7.5380563494985537</v>
      </c>
      <c r="CM45" s="105">
        <v>0</v>
      </c>
      <c r="CN45" s="178">
        <v>0</v>
      </c>
      <c r="CO45" s="105">
        <v>57.016768999999996</v>
      </c>
      <c r="CP45" s="178">
        <v>1.4225883911095871</v>
      </c>
      <c r="CQ45" s="105">
        <v>13.787642050000001</v>
      </c>
      <c r="CR45" s="178">
        <v>38.153379079260262</v>
      </c>
      <c r="CS45" s="105">
        <v>3.244675</v>
      </c>
      <c r="CT45" s="178">
        <v>0.23656366260677172</v>
      </c>
      <c r="CU45" s="105" t="s">
        <v>306</v>
      </c>
      <c r="CV45" s="178" t="s">
        <v>306</v>
      </c>
      <c r="CW45" s="105" t="s">
        <v>306</v>
      </c>
      <c r="CX45" s="178" t="s">
        <v>306</v>
      </c>
      <c r="CY45" s="178" t="s">
        <v>306</v>
      </c>
      <c r="CZ45" s="178" t="s">
        <v>306</v>
      </c>
      <c r="DA45" s="178">
        <v>62.740960999999999</v>
      </c>
      <c r="DB45" s="178">
        <v>15.222540808843792</v>
      </c>
      <c r="DC45" s="447"/>
      <c r="DD45" s="447"/>
      <c r="DE45" s="447"/>
      <c r="DF45" s="447"/>
      <c r="DG45" s="447"/>
      <c r="DH45" s="447"/>
      <c r="DI45" s="447"/>
      <c r="DJ45" s="447"/>
      <c r="DK45" s="447"/>
      <c r="DL45" s="447"/>
      <c r="DM45" s="447"/>
      <c r="DN45" s="447"/>
      <c r="DO45" s="447"/>
      <c r="DP45" s="447"/>
      <c r="DQ45" s="447"/>
      <c r="DR45" s="447"/>
      <c r="DS45" s="447"/>
      <c r="DT45" s="447"/>
      <c r="DU45" s="447"/>
      <c r="DV45" s="447"/>
      <c r="DW45" s="447"/>
      <c r="DX45" s="447"/>
      <c r="DY45" s="447"/>
      <c r="DZ45" s="447"/>
      <c r="EA45" s="447"/>
      <c r="EB45" s="447"/>
      <c r="EC45" s="447"/>
    </row>
    <row r="46" spans="1:133" s="141" customFormat="1" ht="20.100000000000001" customHeight="1">
      <c r="A46" s="182"/>
      <c r="B46" s="381" t="s">
        <v>325</v>
      </c>
      <c r="C46" s="177">
        <v>0</v>
      </c>
      <c r="D46" s="178">
        <v>0</v>
      </c>
      <c r="E46" s="105">
        <v>0</v>
      </c>
      <c r="F46" s="178">
        <v>0</v>
      </c>
      <c r="G46" s="105">
        <v>0</v>
      </c>
      <c r="H46" s="178">
        <v>0</v>
      </c>
      <c r="I46" s="105">
        <v>0</v>
      </c>
      <c r="J46" s="178">
        <v>0</v>
      </c>
      <c r="K46" s="105">
        <v>0</v>
      </c>
      <c r="L46" s="178">
        <v>0</v>
      </c>
      <c r="M46" s="105">
        <v>0</v>
      </c>
      <c r="N46" s="178">
        <v>0</v>
      </c>
      <c r="O46" s="105">
        <v>0</v>
      </c>
      <c r="P46" s="178">
        <v>0</v>
      </c>
      <c r="Q46" s="105">
        <v>0</v>
      </c>
      <c r="R46" s="178">
        <v>0</v>
      </c>
      <c r="S46" s="105">
        <v>0</v>
      </c>
      <c r="T46" s="178">
        <v>0</v>
      </c>
      <c r="U46" s="177">
        <v>0</v>
      </c>
      <c r="V46" s="177">
        <v>0</v>
      </c>
      <c r="W46" s="177">
        <v>0</v>
      </c>
      <c r="X46" s="177">
        <v>0</v>
      </c>
      <c r="Y46" s="177">
        <v>0</v>
      </c>
      <c r="Z46" s="177">
        <v>0</v>
      </c>
      <c r="AA46" s="177">
        <v>0</v>
      </c>
      <c r="AB46" s="177">
        <v>0</v>
      </c>
      <c r="AC46" s="177">
        <v>0</v>
      </c>
      <c r="AD46" s="177">
        <v>0</v>
      </c>
      <c r="AE46" s="177">
        <v>0</v>
      </c>
      <c r="AF46" s="177">
        <v>0</v>
      </c>
      <c r="AG46" s="105">
        <v>0</v>
      </c>
      <c r="AH46" s="178">
        <v>0</v>
      </c>
      <c r="AI46" s="105">
        <v>0</v>
      </c>
      <c r="AJ46" s="178">
        <v>0</v>
      </c>
      <c r="AK46" s="105">
        <v>0</v>
      </c>
      <c r="AL46" s="178">
        <v>0</v>
      </c>
      <c r="AM46" s="105">
        <v>0</v>
      </c>
      <c r="AN46" s="178">
        <v>0</v>
      </c>
      <c r="AO46" s="105" t="s">
        <v>306</v>
      </c>
      <c r="AP46" s="178" t="s">
        <v>306</v>
      </c>
      <c r="AQ46" s="105">
        <v>0</v>
      </c>
      <c r="AR46" s="178">
        <v>0</v>
      </c>
      <c r="AS46" s="105">
        <v>0</v>
      </c>
      <c r="AT46" s="178">
        <v>0</v>
      </c>
      <c r="AU46" s="105">
        <v>0</v>
      </c>
      <c r="AV46" s="178">
        <v>0</v>
      </c>
      <c r="AW46" s="105">
        <v>0</v>
      </c>
      <c r="AX46" s="178">
        <v>0</v>
      </c>
      <c r="AY46" s="105">
        <v>0</v>
      </c>
      <c r="AZ46" s="178">
        <v>0</v>
      </c>
      <c r="BA46" s="105">
        <v>0</v>
      </c>
      <c r="BB46" s="178">
        <v>0</v>
      </c>
      <c r="BC46" s="105">
        <v>0</v>
      </c>
      <c r="BD46" s="178">
        <v>0</v>
      </c>
      <c r="BE46" s="105">
        <v>0</v>
      </c>
      <c r="BF46" s="178">
        <v>0</v>
      </c>
      <c r="BG46" s="105">
        <v>0</v>
      </c>
      <c r="BH46" s="178">
        <v>0</v>
      </c>
      <c r="BI46" s="105">
        <v>0</v>
      </c>
      <c r="BJ46" s="178">
        <v>0</v>
      </c>
      <c r="BK46" s="105">
        <v>0</v>
      </c>
      <c r="BL46" s="178">
        <v>0</v>
      </c>
      <c r="BM46" s="105">
        <v>0</v>
      </c>
      <c r="BN46" s="178">
        <v>0</v>
      </c>
      <c r="BO46" s="105">
        <v>0</v>
      </c>
      <c r="BP46" s="178">
        <v>0</v>
      </c>
      <c r="BQ46" s="105">
        <v>0</v>
      </c>
      <c r="BR46" s="178">
        <v>0</v>
      </c>
      <c r="BS46" s="105" t="s">
        <v>306</v>
      </c>
      <c r="BT46" s="178" t="s">
        <v>306</v>
      </c>
      <c r="BU46" s="105">
        <v>0</v>
      </c>
      <c r="BV46" s="178">
        <v>0</v>
      </c>
      <c r="BW46" s="105">
        <v>0</v>
      </c>
      <c r="BX46" s="178">
        <v>0</v>
      </c>
      <c r="BY46" s="105">
        <v>0</v>
      </c>
      <c r="BZ46" s="178">
        <v>0</v>
      </c>
      <c r="CA46" s="105">
        <v>0</v>
      </c>
      <c r="CB46" s="178">
        <v>0</v>
      </c>
      <c r="CC46" s="105">
        <v>0</v>
      </c>
      <c r="CD46" s="178" t="e">
        <v>#DIV/0!</v>
      </c>
      <c r="CE46" s="105">
        <v>0</v>
      </c>
      <c r="CF46" s="178">
        <v>0</v>
      </c>
      <c r="CG46" s="105">
        <v>0</v>
      </c>
      <c r="CH46" s="178">
        <v>0</v>
      </c>
      <c r="CI46" s="105">
        <v>0</v>
      </c>
      <c r="CJ46" s="178">
        <v>0</v>
      </c>
      <c r="CK46" s="105">
        <v>0</v>
      </c>
      <c r="CL46" s="178">
        <v>0</v>
      </c>
      <c r="CM46" s="105">
        <v>0</v>
      </c>
      <c r="CN46" s="178">
        <v>0</v>
      </c>
      <c r="CO46" s="105">
        <v>0</v>
      </c>
      <c r="CP46" s="178">
        <v>0</v>
      </c>
      <c r="CQ46" s="105">
        <v>0</v>
      </c>
      <c r="CR46" s="178">
        <v>0</v>
      </c>
      <c r="CS46" s="105">
        <v>0</v>
      </c>
      <c r="CT46" s="178">
        <v>0</v>
      </c>
      <c r="CU46" s="105" t="s">
        <v>306</v>
      </c>
      <c r="CV46" s="178" t="s">
        <v>306</v>
      </c>
      <c r="CW46" s="105" t="s">
        <v>306</v>
      </c>
      <c r="CX46" s="178" t="s">
        <v>306</v>
      </c>
      <c r="CY46" s="178" t="s">
        <v>306</v>
      </c>
      <c r="CZ46" s="178" t="s">
        <v>306</v>
      </c>
      <c r="DA46" s="178">
        <v>0</v>
      </c>
      <c r="DB46" s="178">
        <v>0</v>
      </c>
      <c r="DC46" s="447"/>
      <c r="DD46" s="447"/>
      <c r="DE46" s="447"/>
      <c r="DF46" s="447"/>
      <c r="DG46" s="447"/>
      <c r="DH46" s="447"/>
      <c r="DI46" s="447"/>
      <c r="DJ46" s="447"/>
      <c r="DK46" s="447"/>
      <c r="DL46" s="447"/>
      <c r="DM46" s="447"/>
      <c r="DN46" s="447"/>
      <c r="DO46" s="447"/>
      <c r="DP46" s="447"/>
      <c r="DQ46" s="447"/>
      <c r="DR46" s="447"/>
      <c r="DS46" s="447"/>
      <c r="DT46" s="447"/>
      <c r="DU46" s="447"/>
      <c r="DV46" s="447"/>
      <c r="DW46" s="447"/>
      <c r="DX46" s="447"/>
      <c r="DY46" s="447"/>
      <c r="DZ46" s="447"/>
      <c r="EA46" s="447"/>
      <c r="EB46" s="447"/>
      <c r="EC46" s="447"/>
    </row>
    <row r="47" spans="1:133" s="141" customFormat="1" ht="20.100000000000001" customHeight="1">
      <c r="A47" s="182"/>
      <c r="B47" s="381" t="s">
        <v>326</v>
      </c>
      <c r="C47" s="177">
        <v>0</v>
      </c>
      <c r="D47" s="178">
        <v>0</v>
      </c>
      <c r="E47" s="105">
        <v>0</v>
      </c>
      <c r="F47" s="178">
        <v>0</v>
      </c>
      <c r="G47" s="105">
        <v>0</v>
      </c>
      <c r="H47" s="178">
        <v>0</v>
      </c>
      <c r="I47" s="105">
        <v>0</v>
      </c>
      <c r="J47" s="178">
        <v>0</v>
      </c>
      <c r="K47" s="105">
        <v>0</v>
      </c>
      <c r="L47" s="178">
        <v>0</v>
      </c>
      <c r="M47" s="105">
        <v>0</v>
      </c>
      <c r="N47" s="178">
        <v>0</v>
      </c>
      <c r="O47" s="105">
        <v>0</v>
      </c>
      <c r="P47" s="178">
        <v>0</v>
      </c>
      <c r="Q47" s="105">
        <v>0</v>
      </c>
      <c r="R47" s="178">
        <v>0</v>
      </c>
      <c r="S47" s="105">
        <v>0</v>
      </c>
      <c r="T47" s="178">
        <v>0</v>
      </c>
      <c r="U47" s="177">
        <v>0</v>
      </c>
      <c r="V47" s="177">
        <v>0</v>
      </c>
      <c r="W47" s="177">
        <v>0</v>
      </c>
      <c r="X47" s="177">
        <v>0</v>
      </c>
      <c r="Y47" s="177">
        <v>0</v>
      </c>
      <c r="Z47" s="177">
        <v>0</v>
      </c>
      <c r="AA47" s="177">
        <v>0</v>
      </c>
      <c r="AB47" s="177">
        <v>0</v>
      </c>
      <c r="AC47" s="177">
        <v>0</v>
      </c>
      <c r="AD47" s="177">
        <v>0</v>
      </c>
      <c r="AE47" s="177">
        <v>0</v>
      </c>
      <c r="AF47" s="177">
        <v>0</v>
      </c>
      <c r="AG47" s="105">
        <v>0</v>
      </c>
      <c r="AH47" s="178">
        <v>0</v>
      </c>
      <c r="AI47" s="105">
        <v>0</v>
      </c>
      <c r="AJ47" s="178">
        <v>0</v>
      </c>
      <c r="AK47" s="105">
        <v>0</v>
      </c>
      <c r="AL47" s="178">
        <v>0</v>
      </c>
      <c r="AM47" s="105">
        <v>0</v>
      </c>
      <c r="AN47" s="178">
        <v>0</v>
      </c>
      <c r="AO47" s="105" t="s">
        <v>306</v>
      </c>
      <c r="AP47" s="178" t="s">
        <v>306</v>
      </c>
      <c r="AQ47" s="105">
        <v>0</v>
      </c>
      <c r="AR47" s="178">
        <v>0</v>
      </c>
      <c r="AS47" s="105">
        <v>0</v>
      </c>
      <c r="AT47" s="178">
        <v>0</v>
      </c>
      <c r="AU47" s="105">
        <v>0</v>
      </c>
      <c r="AV47" s="178">
        <v>0</v>
      </c>
      <c r="AW47" s="105">
        <v>0</v>
      </c>
      <c r="AX47" s="178">
        <v>0</v>
      </c>
      <c r="AY47" s="105">
        <v>0</v>
      </c>
      <c r="AZ47" s="178">
        <v>0</v>
      </c>
      <c r="BA47" s="105">
        <v>0</v>
      </c>
      <c r="BB47" s="178">
        <v>0</v>
      </c>
      <c r="BC47" s="105">
        <v>0</v>
      </c>
      <c r="BD47" s="178">
        <v>0</v>
      </c>
      <c r="BE47" s="105">
        <v>0</v>
      </c>
      <c r="BF47" s="178">
        <v>0</v>
      </c>
      <c r="BG47" s="105">
        <v>0</v>
      </c>
      <c r="BH47" s="178">
        <v>0</v>
      </c>
      <c r="BI47" s="105">
        <v>0</v>
      </c>
      <c r="BJ47" s="178">
        <v>0</v>
      </c>
      <c r="BK47" s="105">
        <v>0</v>
      </c>
      <c r="BL47" s="178">
        <v>0</v>
      </c>
      <c r="BM47" s="105">
        <v>0</v>
      </c>
      <c r="BN47" s="178">
        <v>0</v>
      </c>
      <c r="BO47" s="105">
        <v>0</v>
      </c>
      <c r="BP47" s="178">
        <v>0</v>
      </c>
      <c r="BQ47" s="105">
        <v>0</v>
      </c>
      <c r="BR47" s="178">
        <v>0</v>
      </c>
      <c r="BS47" s="105" t="s">
        <v>306</v>
      </c>
      <c r="BT47" s="178" t="s">
        <v>306</v>
      </c>
      <c r="BU47" s="105">
        <v>0</v>
      </c>
      <c r="BV47" s="178">
        <v>0</v>
      </c>
      <c r="BW47" s="105">
        <v>0</v>
      </c>
      <c r="BX47" s="178">
        <v>0</v>
      </c>
      <c r="BY47" s="105">
        <v>0</v>
      </c>
      <c r="BZ47" s="178">
        <v>0</v>
      </c>
      <c r="CA47" s="105">
        <v>0</v>
      </c>
      <c r="CB47" s="178">
        <v>0</v>
      </c>
      <c r="CC47" s="105">
        <v>0</v>
      </c>
      <c r="CD47" s="178" t="e">
        <v>#DIV/0!</v>
      </c>
      <c r="CE47" s="105">
        <v>0</v>
      </c>
      <c r="CF47" s="178">
        <v>0</v>
      </c>
      <c r="CG47" s="105">
        <v>0</v>
      </c>
      <c r="CH47" s="178">
        <v>0</v>
      </c>
      <c r="CI47" s="105">
        <v>0</v>
      </c>
      <c r="CJ47" s="178">
        <v>0</v>
      </c>
      <c r="CK47" s="105">
        <v>0</v>
      </c>
      <c r="CL47" s="178">
        <v>0</v>
      </c>
      <c r="CM47" s="105">
        <v>0</v>
      </c>
      <c r="CN47" s="178">
        <v>0</v>
      </c>
      <c r="CO47" s="105">
        <v>0</v>
      </c>
      <c r="CP47" s="178">
        <v>0</v>
      </c>
      <c r="CQ47" s="105">
        <v>0</v>
      </c>
      <c r="CR47" s="178">
        <v>0</v>
      </c>
      <c r="CS47" s="105">
        <v>0</v>
      </c>
      <c r="CT47" s="178">
        <v>0</v>
      </c>
      <c r="CU47" s="105" t="s">
        <v>306</v>
      </c>
      <c r="CV47" s="178" t="s">
        <v>306</v>
      </c>
      <c r="CW47" s="105" t="s">
        <v>306</v>
      </c>
      <c r="CX47" s="178" t="s">
        <v>306</v>
      </c>
      <c r="CY47" s="178" t="s">
        <v>306</v>
      </c>
      <c r="CZ47" s="178" t="s">
        <v>306</v>
      </c>
      <c r="DA47" s="178">
        <v>0</v>
      </c>
      <c r="DB47" s="178">
        <v>0</v>
      </c>
      <c r="DC47" s="447"/>
      <c r="DD47" s="447"/>
      <c r="DE47" s="447"/>
      <c r="DF47" s="447"/>
      <c r="DG47" s="447"/>
      <c r="DH47" s="447"/>
      <c r="DI47" s="447"/>
      <c r="DJ47" s="447"/>
      <c r="DK47" s="447"/>
      <c r="DL47" s="447"/>
      <c r="DM47" s="447"/>
      <c r="DN47" s="447"/>
      <c r="DO47" s="447"/>
      <c r="DP47" s="447"/>
      <c r="DQ47" s="447"/>
      <c r="DR47" s="447"/>
      <c r="DS47" s="447"/>
      <c r="DT47" s="447"/>
      <c r="DU47" s="447"/>
      <c r="DV47" s="447"/>
      <c r="DW47" s="447"/>
      <c r="DX47" s="447"/>
      <c r="DY47" s="447"/>
      <c r="DZ47" s="447"/>
      <c r="EA47" s="447"/>
      <c r="EB47" s="447"/>
      <c r="EC47" s="447"/>
    </row>
    <row r="48" spans="1:133" s="138" customFormat="1" ht="20.100000000000001" customHeight="1">
      <c r="A48" s="182"/>
      <c r="B48" s="382"/>
      <c r="C48" s="378"/>
      <c r="D48" s="379"/>
      <c r="E48" s="380"/>
      <c r="F48" s="379"/>
      <c r="G48" s="380"/>
      <c r="H48" s="379"/>
      <c r="I48" s="380"/>
      <c r="J48" s="379"/>
      <c r="K48" s="380"/>
      <c r="L48" s="379"/>
      <c r="M48" s="380"/>
      <c r="N48" s="379"/>
      <c r="O48" s="380"/>
      <c r="P48" s="379"/>
      <c r="Q48" s="380"/>
      <c r="R48" s="379"/>
      <c r="S48" s="380"/>
      <c r="T48" s="379"/>
      <c r="U48" s="378"/>
      <c r="V48" s="378"/>
      <c r="W48" s="378"/>
      <c r="X48" s="378"/>
      <c r="Y48" s="378"/>
      <c r="Z48" s="378"/>
      <c r="AA48" s="378"/>
      <c r="AB48" s="378"/>
      <c r="AC48" s="378"/>
      <c r="AD48" s="378"/>
      <c r="AE48" s="378"/>
      <c r="AF48" s="378"/>
      <c r="AG48" s="380"/>
      <c r="AH48" s="379"/>
      <c r="AI48" s="380"/>
      <c r="AJ48" s="379"/>
      <c r="AK48" s="380"/>
      <c r="AL48" s="379"/>
      <c r="AM48" s="380"/>
      <c r="AN48" s="379"/>
      <c r="AO48" s="380"/>
      <c r="AP48" s="379"/>
      <c r="AQ48" s="380"/>
      <c r="AR48" s="379"/>
      <c r="AS48" s="380"/>
      <c r="AT48" s="379"/>
      <c r="AU48" s="380"/>
      <c r="AV48" s="379"/>
      <c r="AW48" s="380"/>
      <c r="AX48" s="379"/>
      <c r="AY48" s="380"/>
      <c r="AZ48" s="379"/>
      <c r="BA48" s="380"/>
      <c r="BB48" s="379"/>
      <c r="BC48" s="380"/>
      <c r="BD48" s="379"/>
      <c r="BE48" s="380"/>
      <c r="BF48" s="379"/>
      <c r="BG48" s="380"/>
      <c r="BH48" s="379"/>
      <c r="BI48" s="380"/>
      <c r="BJ48" s="379"/>
      <c r="BK48" s="380"/>
      <c r="BL48" s="379"/>
      <c r="BM48" s="380"/>
      <c r="BN48" s="379"/>
      <c r="BO48" s="380"/>
      <c r="BP48" s="379"/>
      <c r="BQ48" s="380"/>
      <c r="BR48" s="379"/>
      <c r="BS48" s="380"/>
      <c r="BT48" s="379"/>
      <c r="BU48" s="380"/>
      <c r="BV48" s="379"/>
      <c r="BW48" s="380"/>
      <c r="BX48" s="379"/>
      <c r="BY48" s="380"/>
      <c r="BZ48" s="379"/>
      <c r="CA48" s="380"/>
      <c r="CB48" s="379"/>
      <c r="CC48" s="380"/>
      <c r="CD48" s="379"/>
      <c r="CE48" s="380"/>
      <c r="CF48" s="379"/>
      <c r="CG48" s="380"/>
      <c r="CH48" s="379"/>
      <c r="CI48" s="380"/>
      <c r="CJ48" s="379"/>
      <c r="CK48" s="380"/>
      <c r="CL48" s="379"/>
      <c r="CM48" s="380"/>
      <c r="CN48" s="379"/>
      <c r="CO48" s="380"/>
      <c r="CP48" s="379"/>
      <c r="CQ48" s="380"/>
      <c r="CR48" s="379"/>
      <c r="CS48" s="380"/>
      <c r="CT48" s="379"/>
      <c r="CU48" s="380"/>
      <c r="CV48" s="379"/>
      <c r="CW48" s="380"/>
      <c r="CX48" s="379"/>
      <c r="CY48" s="379"/>
      <c r="CZ48" s="379"/>
      <c r="DA48" s="379"/>
      <c r="DB48" s="379"/>
      <c r="DC48" s="447"/>
      <c r="DD48" s="447"/>
      <c r="DE48" s="447"/>
      <c r="DF48" s="447"/>
      <c r="DG48" s="447"/>
      <c r="DH48" s="447"/>
      <c r="DI48" s="447"/>
      <c r="DJ48" s="447"/>
      <c r="DK48" s="447"/>
      <c r="DL48" s="447"/>
      <c r="DM48" s="447"/>
      <c r="DN48" s="447"/>
      <c r="DO48" s="447"/>
      <c r="DP48" s="447"/>
      <c r="DQ48" s="447"/>
      <c r="DR48" s="447"/>
      <c r="DS48" s="447"/>
      <c r="DT48" s="447"/>
      <c r="DU48" s="447"/>
      <c r="DV48" s="447"/>
      <c r="DW48" s="447"/>
      <c r="DX48" s="447"/>
      <c r="DY48" s="447"/>
      <c r="DZ48" s="447"/>
      <c r="EA48" s="447"/>
      <c r="EB48" s="447"/>
      <c r="EC48" s="447"/>
    </row>
    <row r="49" spans="1:133" s="138" customFormat="1" ht="20.100000000000001" customHeight="1">
      <c r="A49" s="182"/>
      <c r="B49" s="382" t="s">
        <v>327</v>
      </c>
      <c r="C49" s="378"/>
      <c r="D49" s="379"/>
      <c r="E49" s="380"/>
      <c r="F49" s="379"/>
      <c r="G49" s="380"/>
      <c r="H49" s="379"/>
      <c r="I49" s="380"/>
      <c r="J49" s="379"/>
      <c r="K49" s="380"/>
      <c r="L49" s="379"/>
      <c r="M49" s="380"/>
      <c r="N49" s="379"/>
      <c r="O49" s="380"/>
      <c r="P49" s="379"/>
      <c r="Q49" s="380"/>
      <c r="R49" s="379"/>
      <c r="S49" s="380"/>
      <c r="T49" s="379"/>
      <c r="U49" s="378"/>
      <c r="V49" s="378"/>
      <c r="W49" s="378"/>
      <c r="X49" s="378"/>
      <c r="Y49" s="378"/>
      <c r="Z49" s="378"/>
      <c r="AA49" s="378"/>
      <c r="AB49" s="378"/>
      <c r="AC49" s="378"/>
      <c r="AD49" s="378"/>
      <c r="AE49" s="378"/>
      <c r="AF49" s="378"/>
      <c r="AG49" s="380"/>
      <c r="AH49" s="379"/>
      <c r="AI49" s="380"/>
      <c r="AJ49" s="379"/>
      <c r="AK49" s="380"/>
      <c r="AL49" s="379"/>
      <c r="AM49" s="380"/>
      <c r="AN49" s="379"/>
      <c r="AO49" s="380"/>
      <c r="AP49" s="379"/>
      <c r="AQ49" s="380"/>
      <c r="AR49" s="379"/>
      <c r="AS49" s="380"/>
      <c r="AT49" s="379"/>
      <c r="AU49" s="380"/>
      <c r="AV49" s="379"/>
      <c r="AW49" s="380"/>
      <c r="AX49" s="379"/>
      <c r="AY49" s="380"/>
      <c r="AZ49" s="379"/>
      <c r="BA49" s="380"/>
      <c r="BB49" s="379"/>
      <c r="BC49" s="380"/>
      <c r="BD49" s="379"/>
      <c r="BE49" s="380"/>
      <c r="BF49" s="379"/>
      <c r="BG49" s="380"/>
      <c r="BH49" s="379"/>
      <c r="BI49" s="380"/>
      <c r="BJ49" s="379"/>
      <c r="BK49" s="380"/>
      <c r="BL49" s="379"/>
      <c r="BM49" s="380"/>
      <c r="BN49" s="379"/>
      <c r="BO49" s="380"/>
      <c r="BP49" s="379"/>
      <c r="BQ49" s="380"/>
      <c r="BR49" s="379"/>
      <c r="BS49" s="380"/>
      <c r="BT49" s="379"/>
      <c r="BU49" s="380"/>
      <c r="BV49" s="379"/>
      <c r="BW49" s="380"/>
      <c r="BX49" s="379"/>
      <c r="BY49" s="380"/>
      <c r="BZ49" s="379"/>
      <c r="CA49" s="380"/>
      <c r="CB49" s="379"/>
      <c r="CC49" s="380"/>
      <c r="CD49" s="379"/>
      <c r="CE49" s="380"/>
      <c r="CF49" s="379"/>
      <c r="CG49" s="380"/>
      <c r="CH49" s="379"/>
      <c r="CI49" s="380"/>
      <c r="CJ49" s="379"/>
      <c r="CK49" s="380"/>
      <c r="CL49" s="379"/>
      <c r="CM49" s="380"/>
      <c r="CN49" s="379"/>
      <c r="CO49" s="380"/>
      <c r="CP49" s="379"/>
      <c r="CQ49" s="380"/>
      <c r="CR49" s="379"/>
      <c r="CS49" s="380"/>
      <c r="CT49" s="379"/>
      <c r="CU49" s="380"/>
      <c r="CV49" s="379"/>
      <c r="CW49" s="380"/>
      <c r="CX49" s="379"/>
      <c r="CY49" s="379"/>
      <c r="CZ49" s="379"/>
      <c r="DA49" s="379"/>
      <c r="DB49" s="379"/>
      <c r="DC49" s="447"/>
      <c r="DD49" s="447"/>
      <c r="DE49" s="447"/>
      <c r="DF49" s="447"/>
      <c r="DG49" s="447"/>
      <c r="DH49" s="447"/>
      <c r="DI49" s="447"/>
      <c r="DJ49" s="447"/>
      <c r="DK49" s="447"/>
      <c r="DL49" s="447"/>
      <c r="DM49" s="447"/>
      <c r="DN49" s="447"/>
      <c r="DO49" s="447"/>
      <c r="DP49" s="447"/>
      <c r="DQ49" s="447"/>
      <c r="DR49" s="447"/>
      <c r="DS49" s="447"/>
      <c r="DT49" s="447"/>
      <c r="DU49" s="447"/>
      <c r="DV49" s="447"/>
      <c r="DW49" s="447"/>
      <c r="DX49" s="447"/>
      <c r="DY49" s="447"/>
      <c r="DZ49" s="447"/>
      <c r="EA49" s="447"/>
      <c r="EB49" s="447"/>
      <c r="EC49" s="447"/>
    </row>
    <row r="50" spans="1:133" s="141" customFormat="1" ht="20.100000000000001" customHeight="1">
      <c r="A50" s="182"/>
      <c r="B50" s="382" t="s">
        <v>319</v>
      </c>
      <c r="C50" s="177">
        <v>58426.223400560004</v>
      </c>
      <c r="D50" s="181">
        <v>100</v>
      </c>
      <c r="E50" s="105">
        <v>29488.678818999997</v>
      </c>
      <c r="F50" s="181">
        <v>100</v>
      </c>
      <c r="G50" s="105">
        <v>18631.392086450003</v>
      </c>
      <c r="H50" s="181">
        <v>100</v>
      </c>
      <c r="I50" s="105">
        <v>11467.915351740001</v>
      </c>
      <c r="J50" s="181">
        <v>100</v>
      </c>
      <c r="K50" s="105">
        <v>19143.943178999998</v>
      </c>
      <c r="L50" s="181">
        <v>100</v>
      </c>
      <c r="M50" s="105">
        <v>13868.215967000002</v>
      </c>
      <c r="N50" s="181">
        <v>100</v>
      </c>
      <c r="O50" s="105">
        <v>6457.7650239999984</v>
      </c>
      <c r="P50" s="181">
        <v>100</v>
      </c>
      <c r="Q50" s="105">
        <v>4209.6367130799999</v>
      </c>
      <c r="R50" s="181">
        <v>100</v>
      </c>
      <c r="S50" s="105">
        <v>5066.0144855999997</v>
      </c>
      <c r="T50" s="181">
        <v>100</v>
      </c>
      <c r="U50" s="180">
        <v>23664.775063219997</v>
      </c>
      <c r="V50" s="180">
        <v>100</v>
      </c>
      <c r="W50" s="180">
        <v>2197.6195270000003</v>
      </c>
      <c r="X50" s="180">
        <v>100</v>
      </c>
      <c r="Y50" s="180">
        <v>1016.7369077200001</v>
      </c>
      <c r="Z50" s="180">
        <v>100</v>
      </c>
      <c r="AA50" s="180">
        <v>3338.3555109999998</v>
      </c>
      <c r="AB50" s="180">
        <v>100</v>
      </c>
      <c r="AC50" s="180">
        <v>180.43182899999996</v>
      </c>
      <c r="AD50" s="180">
        <v>100</v>
      </c>
      <c r="AE50" s="180">
        <v>261.826505</v>
      </c>
      <c r="AF50" s="180">
        <v>100</v>
      </c>
      <c r="AG50" s="105">
        <v>2769.0987480000003</v>
      </c>
      <c r="AH50" s="181">
        <v>100</v>
      </c>
      <c r="AI50" s="105">
        <v>6158.1484394500003</v>
      </c>
      <c r="AJ50" s="181">
        <v>100</v>
      </c>
      <c r="AK50" s="105">
        <v>2264.829013</v>
      </c>
      <c r="AL50" s="181">
        <v>100</v>
      </c>
      <c r="AM50" s="105">
        <v>1868.9699419999999</v>
      </c>
      <c r="AN50" s="181">
        <v>100</v>
      </c>
      <c r="AO50" s="105" t="s">
        <v>306</v>
      </c>
      <c r="AP50" s="181" t="s">
        <v>306</v>
      </c>
      <c r="AQ50" s="105">
        <v>350.69726099999997</v>
      </c>
      <c r="AR50" s="181">
        <v>100</v>
      </c>
      <c r="AS50" s="105">
        <v>1474.9537780000001</v>
      </c>
      <c r="AT50" s="181">
        <v>100</v>
      </c>
      <c r="AU50" s="105">
        <v>1652.5143000000003</v>
      </c>
      <c r="AV50" s="181">
        <v>100</v>
      </c>
      <c r="AW50" s="105">
        <v>1172.1217780000002</v>
      </c>
      <c r="AX50" s="181">
        <v>100</v>
      </c>
      <c r="AY50" s="105">
        <v>1761.1365350000001</v>
      </c>
      <c r="AZ50" s="181">
        <v>100</v>
      </c>
      <c r="BA50" s="105">
        <v>503.80829126999998</v>
      </c>
      <c r="BB50" s="181">
        <v>100</v>
      </c>
      <c r="BC50" s="105">
        <v>4258.2217449999998</v>
      </c>
      <c r="BD50" s="181">
        <v>100</v>
      </c>
      <c r="BE50" s="105">
        <v>1.0233300000000001</v>
      </c>
      <c r="BF50" s="181">
        <v>100</v>
      </c>
      <c r="BG50" s="105">
        <v>509.36748735999998</v>
      </c>
      <c r="BH50" s="181">
        <v>100</v>
      </c>
      <c r="BI50" s="105">
        <v>82.541446000000008</v>
      </c>
      <c r="BJ50" s="181">
        <v>100</v>
      </c>
      <c r="BK50" s="105">
        <v>981.83371200000011</v>
      </c>
      <c r="BL50" s="181">
        <v>100</v>
      </c>
      <c r="BM50" s="105">
        <v>1512.3179110000001</v>
      </c>
      <c r="BN50" s="181">
        <v>100</v>
      </c>
      <c r="BO50" s="105">
        <v>338.34384506999999</v>
      </c>
      <c r="BP50" s="181">
        <v>100</v>
      </c>
      <c r="BQ50" s="105">
        <v>255.03869363000001</v>
      </c>
      <c r="BR50" s="181">
        <v>100</v>
      </c>
      <c r="BS50" s="105" t="s">
        <v>306</v>
      </c>
      <c r="BT50" s="181" t="s">
        <v>306</v>
      </c>
      <c r="BU50" s="105">
        <v>227.20311609000001</v>
      </c>
      <c r="BV50" s="181">
        <v>100</v>
      </c>
      <c r="BW50" s="105">
        <v>28.89324839</v>
      </c>
      <c r="BX50" s="181">
        <v>100</v>
      </c>
      <c r="BY50" s="105">
        <v>117.53078599999999</v>
      </c>
      <c r="BZ50" s="181">
        <v>100</v>
      </c>
      <c r="CA50" s="105">
        <v>218.19495775999997</v>
      </c>
      <c r="CB50" s="181">
        <v>100</v>
      </c>
      <c r="CC50" s="105">
        <v>0</v>
      </c>
      <c r="CD50" s="181" t="e">
        <v>#DIV/0!</v>
      </c>
      <c r="CE50" s="105">
        <v>163.80353700000001</v>
      </c>
      <c r="CF50" s="181">
        <v>100</v>
      </c>
      <c r="CG50" s="105">
        <v>191.40442554999998</v>
      </c>
      <c r="CH50" s="181">
        <v>100</v>
      </c>
      <c r="CI50" s="105">
        <v>36.572570999999996</v>
      </c>
      <c r="CJ50" s="181">
        <v>100</v>
      </c>
      <c r="CK50" s="105">
        <v>117.761253</v>
      </c>
      <c r="CL50" s="181">
        <v>100</v>
      </c>
      <c r="CM50" s="105">
        <v>0.89122391000000001</v>
      </c>
      <c r="CN50" s="181">
        <v>100</v>
      </c>
      <c r="CO50" s="105">
        <v>70.713894999999994</v>
      </c>
      <c r="CP50" s="181">
        <v>100</v>
      </c>
      <c r="CQ50" s="105">
        <v>11.426660929999999</v>
      </c>
      <c r="CR50" s="181">
        <v>100</v>
      </c>
      <c r="CS50" s="105">
        <v>12.384975000000001</v>
      </c>
      <c r="CT50" s="181">
        <v>100</v>
      </c>
      <c r="CU50" s="105" t="s">
        <v>306</v>
      </c>
      <c r="CV50" s="181" t="s">
        <v>306</v>
      </c>
      <c r="CW50" s="105" t="s">
        <v>306</v>
      </c>
      <c r="CX50" s="181" t="s">
        <v>306</v>
      </c>
      <c r="CY50" s="181" t="s">
        <v>306</v>
      </c>
      <c r="CZ50" s="181" t="s">
        <v>306</v>
      </c>
      <c r="DA50" s="181">
        <v>56.333578000000003</v>
      </c>
      <c r="DB50" s="181">
        <v>100</v>
      </c>
      <c r="DC50" s="447"/>
      <c r="DD50" s="447"/>
      <c r="DE50" s="447"/>
      <c r="DF50" s="447"/>
      <c r="DG50" s="447"/>
      <c r="DH50" s="447"/>
      <c r="DI50" s="447"/>
      <c r="DJ50" s="447"/>
      <c r="DK50" s="447"/>
      <c r="DL50" s="447"/>
      <c r="DM50" s="447"/>
      <c r="DN50" s="447"/>
      <c r="DO50" s="447"/>
      <c r="DP50" s="447"/>
      <c r="DQ50" s="447"/>
      <c r="DR50" s="447"/>
      <c r="DS50" s="447"/>
      <c r="DT50" s="447"/>
      <c r="DU50" s="447"/>
      <c r="DV50" s="447"/>
      <c r="DW50" s="447"/>
      <c r="DX50" s="447"/>
      <c r="DY50" s="447"/>
      <c r="DZ50" s="447"/>
      <c r="EA50" s="447"/>
      <c r="EB50" s="447"/>
      <c r="EC50" s="447"/>
    </row>
    <row r="51" spans="1:133" s="141" customFormat="1" ht="20.100000000000001" customHeight="1">
      <c r="A51" s="182"/>
      <c r="B51" s="381" t="s">
        <v>320</v>
      </c>
      <c r="C51" s="177">
        <v>8366.6501314299985</v>
      </c>
      <c r="D51" s="178">
        <v>14.320025571513845</v>
      </c>
      <c r="E51" s="105">
        <v>6347.7217389999987</v>
      </c>
      <c r="F51" s="178">
        <v>21.525961803721319</v>
      </c>
      <c r="G51" s="105">
        <v>3608.7052939599998</v>
      </c>
      <c r="H51" s="178">
        <v>19.368951483686995</v>
      </c>
      <c r="I51" s="105">
        <v>1969.1077480700001</v>
      </c>
      <c r="J51" s="178">
        <v>17.170581467286745</v>
      </c>
      <c r="K51" s="105">
        <v>3791.699880000001</v>
      </c>
      <c r="L51" s="178">
        <v>19.806263759491916</v>
      </c>
      <c r="M51" s="105">
        <v>2675.4202059999993</v>
      </c>
      <c r="N51" s="178">
        <v>19.291740281275352</v>
      </c>
      <c r="O51" s="105">
        <v>2426.9136349999999</v>
      </c>
      <c r="P51" s="178">
        <v>37.581324591100525</v>
      </c>
      <c r="Q51" s="105">
        <v>1105.96724705</v>
      </c>
      <c r="R51" s="178">
        <v>26.272272940170506</v>
      </c>
      <c r="S51" s="105">
        <v>1449.37173564</v>
      </c>
      <c r="T51" s="178">
        <v>28.60970373771724</v>
      </c>
      <c r="U51" s="177">
        <v>1277.66507591</v>
      </c>
      <c r="V51" s="177">
        <v>5.3990163544624536</v>
      </c>
      <c r="W51" s="177">
        <v>309.70727800000003</v>
      </c>
      <c r="X51" s="177">
        <v>14.092852479463794</v>
      </c>
      <c r="Y51" s="177">
        <v>287.88163641</v>
      </c>
      <c r="Z51" s="177">
        <v>28.314270311635028</v>
      </c>
      <c r="AA51" s="177">
        <v>1077.63044212</v>
      </c>
      <c r="AB51" s="177">
        <v>32.280278076111713</v>
      </c>
      <c r="AC51" s="177">
        <v>135.03485799999999</v>
      </c>
      <c r="AD51" s="177">
        <v>74.839821082786912</v>
      </c>
      <c r="AE51" s="177">
        <v>202.28996699999999</v>
      </c>
      <c r="AF51" s="177">
        <v>77.261072938356634</v>
      </c>
      <c r="AG51" s="105">
        <v>959.13961100000006</v>
      </c>
      <c r="AH51" s="178">
        <v>34.637248371613502</v>
      </c>
      <c r="AI51" s="105">
        <v>837.5687244500001</v>
      </c>
      <c r="AJ51" s="178">
        <v>13.600983033867978</v>
      </c>
      <c r="AK51" s="105">
        <v>511.57757999999995</v>
      </c>
      <c r="AL51" s="178">
        <v>22.587911805419807</v>
      </c>
      <c r="AM51" s="105">
        <v>482.385895</v>
      </c>
      <c r="AN51" s="178">
        <v>25.810254309590174</v>
      </c>
      <c r="AO51" s="105" t="s">
        <v>306</v>
      </c>
      <c r="AP51" s="178" t="s">
        <v>306</v>
      </c>
      <c r="AQ51" s="105">
        <v>46.868553000000006</v>
      </c>
      <c r="AR51" s="178">
        <v>13.364390946868562</v>
      </c>
      <c r="AS51" s="105">
        <v>478.88076799999999</v>
      </c>
      <c r="AT51" s="178">
        <v>32.467510178478278</v>
      </c>
      <c r="AU51" s="105">
        <v>271.09657900000002</v>
      </c>
      <c r="AV51" s="178">
        <v>16.405097311412071</v>
      </c>
      <c r="AW51" s="105">
        <v>136.07692500000002</v>
      </c>
      <c r="AX51" s="178">
        <v>11.609452836222278</v>
      </c>
      <c r="AY51" s="105">
        <v>105.575774</v>
      </c>
      <c r="AZ51" s="178">
        <v>5.9947523602989694</v>
      </c>
      <c r="BA51" s="105">
        <v>73.317469610000003</v>
      </c>
      <c r="BB51" s="178">
        <v>14.55265244348824</v>
      </c>
      <c r="BC51" s="105">
        <v>364.15384299999999</v>
      </c>
      <c r="BD51" s="178">
        <v>8.5517820538018974</v>
      </c>
      <c r="BE51" s="105">
        <v>1.0233300000000001</v>
      </c>
      <c r="BF51" s="178">
        <v>100</v>
      </c>
      <c r="BG51" s="105">
        <v>170.19236072000001</v>
      </c>
      <c r="BH51" s="178">
        <v>33.412489988728915</v>
      </c>
      <c r="BI51" s="105">
        <v>57.108269000000007</v>
      </c>
      <c r="BJ51" s="178">
        <v>69.187386176878945</v>
      </c>
      <c r="BK51" s="105">
        <v>330.60670399999998</v>
      </c>
      <c r="BL51" s="178">
        <v>33.672372414932923</v>
      </c>
      <c r="BM51" s="105">
        <v>130.14074600000001</v>
      </c>
      <c r="BN51" s="178">
        <v>8.6053828400369987</v>
      </c>
      <c r="BO51" s="105">
        <v>37.513033460000003</v>
      </c>
      <c r="BP51" s="178">
        <v>11.087251624819398</v>
      </c>
      <c r="BQ51" s="105">
        <v>84.51269004000001</v>
      </c>
      <c r="BR51" s="178">
        <v>33.137203158124571</v>
      </c>
      <c r="BS51" s="105" t="s">
        <v>306</v>
      </c>
      <c r="BT51" s="178" t="s">
        <v>306</v>
      </c>
      <c r="BU51" s="105">
        <v>48.13152616</v>
      </c>
      <c r="BV51" s="178">
        <v>21.184360051177322</v>
      </c>
      <c r="BW51" s="105">
        <v>28.89324839</v>
      </c>
      <c r="BX51" s="178">
        <v>100</v>
      </c>
      <c r="BY51" s="105">
        <v>24.877844</v>
      </c>
      <c r="BZ51" s="178">
        <v>21.167087234488505</v>
      </c>
      <c r="CA51" s="105">
        <v>23.608487759999996</v>
      </c>
      <c r="CB51" s="178">
        <v>10.819905282122868</v>
      </c>
      <c r="CC51" s="105">
        <v>0</v>
      </c>
      <c r="CD51" s="178" t="e">
        <v>#DIV/0!</v>
      </c>
      <c r="CE51" s="105">
        <v>38.178269999999998</v>
      </c>
      <c r="CF51" s="178">
        <v>23.307353857688675</v>
      </c>
      <c r="CG51" s="105">
        <v>23.01448431</v>
      </c>
      <c r="CH51" s="178">
        <v>12.02400845428101</v>
      </c>
      <c r="CI51" s="105">
        <v>16.752061999999999</v>
      </c>
      <c r="CJ51" s="178">
        <v>45.804988662131521</v>
      </c>
      <c r="CK51" s="105">
        <v>11.0455691</v>
      </c>
      <c r="CL51" s="178">
        <v>9.3796293930398313</v>
      </c>
      <c r="CM51" s="105">
        <v>0.89122391000000001</v>
      </c>
      <c r="CN51" s="178">
        <v>100</v>
      </c>
      <c r="CO51" s="105">
        <v>18.828635999999999</v>
      </c>
      <c r="CP51" s="178">
        <v>26.626501057536149</v>
      </c>
      <c r="CQ51" s="105">
        <v>1.6326739999999999E-2</v>
      </c>
      <c r="CR51" s="178">
        <v>0.14288286053133109</v>
      </c>
      <c r="CS51" s="105">
        <v>7.2520340000000001</v>
      </c>
      <c r="CT51" s="178">
        <v>58.555095993330632</v>
      </c>
      <c r="CU51" s="105" t="s">
        <v>306</v>
      </c>
      <c r="CV51" s="178" t="s">
        <v>306</v>
      </c>
      <c r="CW51" s="105" t="s">
        <v>306</v>
      </c>
      <c r="CX51" s="178" t="s">
        <v>306</v>
      </c>
      <c r="CY51" s="178" t="s">
        <v>306</v>
      </c>
      <c r="CZ51" s="178" t="s">
        <v>306</v>
      </c>
      <c r="DA51" s="178">
        <v>4.4143279999999994</v>
      </c>
      <c r="DB51" s="178">
        <v>7.836051173600227</v>
      </c>
      <c r="DC51" s="447"/>
      <c r="DD51" s="447"/>
      <c r="DE51" s="447"/>
      <c r="DF51" s="447"/>
      <c r="DG51" s="447"/>
      <c r="DH51" s="447"/>
      <c r="DI51" s="447"/>
      <c r="DJ51" s="447"/>
      <c r="DK51" s="447"/>
      <c r="DL51" s="447"/>
      <c r="DM51" s="447"/>
      <c r="DN51" s="447"/>
      <c r="DO51" s="447"/>
      <c r="DP51" s="447"/>
      <c r="DQ51" s="447"/>
      <c r="DR51" s="447"/>
      <c r="DS51" s="447"/>
      <c r="DT51" s="447"/>
      <c r="DU51" s="447"/>
      <c r="DV51" s="447"/>
      <c r="DW51" s="447"/>
      <c r="DX51" s="447"/>
      <c r="DY51" s="447"/>
      <c r="DZ51" s="447"/>
      <c r="EA51" s="447"/>
      <c r="EB51" s="447"/>
      <c r="EC51" s="447"/>
    </row>
    <row r="52" spans="1:133" s="141" customFormat="1" ht="20.100000000000001" customHeight="1">
      <c r="A52" s="182"/>
      <c r="B52" s="381" t="s">
        <v>321</v>
      </c>
      <c r="C52" s="177">
        <v>9015.5192937400025</v>
      </c>
      <c r="D52" s="181">
        <v>15.43060422018239</v>
      </c>
      <c r="E52" s="105">
        <v>3693.9096879999997</v>
      </c>
      <c r="F52" s="181">
        <v>12.526535049850922</v>
      </c>
      <c r="G52" s="105">
        <v>3338.3434732699998</v>
      </c>
      <c r="H52" s="181">
        <v>17.917842412311568</v>
      </c>
      <c r="I52" s="105">
        <v>2058.6850072800003</v>
      </c>
      <c r="J52" s="181">
        <v>17.951693434566906</v>
      </c>
      <c r="K52" s="105">
        <v>1861.9208659999999</v>
      </c>
      <c r="L52" s="181">
        <v>9.725900503311351</v>
      </c>
      <c r="M52" s="105">
        <v>625.02133900000013</v>
      </c>
      <c r="N52" s="181">
        <v>4.5068618810614458</v>
      </c>
      <c r="O52" s="105">
        <v>190.91510699999998</v>
      </c>
      <c r="P52" s="181">
        <v>2.956365031717203</v>
      </c>
      <c r="Q52" s="105">
        <v>592.40402843999993</v>
      </c>
      <c r="R52" s="181">
        <v>14.072568936870677</v>
      </c>
      <c r="S52" s="105">
        <v>500.76642295000005</v>
      </c>
      <c r="T52" s="181">
        <v>9.8848201949168164</v>
      </c>
      <c r="U52" s="180">
        <v>1759.9104256000003</v>
      </c>
      <c r="V52" s="180">
        <v>7.4368356381940375</v>
      </c>
      <c r="W52" s="180">
        <v>162.70192800000001</v>
      </c>
      <c r="X52" s="180">
        <v>7.4035530719053346</v>
      </c>
      <c r="Y52" s="180">
        <v>30.754371650000003</v>
      </c>
      <c r="Z52" s="180">
        <v>3.0248111794196295</v>
      </c>
      <c r="AA52" s="180">
        <v>236.03699566999995</v>
      </c>
      <c r="AB52" s="180">
        <v>7.0704571425137228</v>
      </c>
      <c r="AC52" s="180">
        <v>44.543365999999999</v>
      </c>
      <c r="AD52" s="180">
        <v>24.68708888385763</v>
      </c>
      <c r="AE52" s="180">
        <v>57.782718000000003</v>
      </c>
      <c r="AF52" s="180">
        <v>22.069086550271145</v>
      </c>
      <c r="AG52" s="105">
        <v>137.32264699999999</v>
      </c>
      <c r="AH52" s="181">
        <v>4.9591097861418687</v>
      </c>
      <c r="AI52" s="105">
        <v>387.02597833999999</v>
      </c>
      <c r="AJ52" s="181">
        <v>6.2847783249370046</v>
      </c>
      <c r="AK52" s="105">
        <v>86.611230000000006</v>
      </c>
      <c r="AL52" s="181">
        <v>3.8241840555227822</v>
      </c>
      <c r="AM52" s="105">
        <v>140.22518299999999</v>
      </c>
      <c r="AN52" s="181">
        <v>7.5028056818262083</v>
      </c>
      <c r="AO52" s="105" t="s">
        <v>306</v>
      </c>
      <c r="AP52" s="181" t="s">
        <v>306</v>
      </c>
      <c r="AQ52" s="105">
        <v>7.9849549999999994</v>
      </c>
      <c r="AR52" s="181">
        <v>2.2768797729503794</v>
      </c>
      <c r="AS52" s="105">
        <v>16.752447</v>
      </c>
      <c r="AT52" s="181">
        <v>1.1357947109851736</v>
      </c>
      <c r="AU52" s="105">
        <v>66.316887000000008</v>
      </c>
      <c r="AV52" s="181">
        <v>4.0130900531390257</v>
      </c>
      <c r="AW52" s="105">
        <v>54.248325999999999</v>
      </c>
      <c r="AX52" s="181">
        <v>4.6282158576188479</v>
      </c>
      <c r="AY52" s="105">
        <v>299.04991300000006</v>
      </c>
      <c r="AZ52" s="181">
        <v>16.980507022415502</v>
      </c>
      <c r="BA52" s="105">
        <v>61.129040660000001</v>
      </c>
      <c r="BB52" s="181">
        <v>12.133393141646382</v>
      </c>
      <c r="BC52" s="105">
        <v>362.54778299999998</v>
      </c>
      <c r="BD52" s="181">
        <v>8.514065370731414</v>
      </c>
      <c r="BE52" s="105">
        <v>0</v>
      </c>
      <c r="BF52" s="181">
        <v>0</v>
      </c>
      <c r="BG52" s="105">
        <v>84.454098859999988</v>
      </c>
      <c r="BH52" s="181">
        <v>16.580190325400824</v>
      </c>
      <c r="BI52" s="105">
        <v>25.433177000000001</v>
      </c>
      <c r="BJ52" s="181">
        <v>30.812613823121048</v>
      </c>
      <c r="BK52" s="105">
        <v>177.43879500000003</v>
      </c>
      <c r="BL52" s="181">
        <v>18.07218399932065</v>
      </c>
      <c r="BM52" s="105">
        <v>29.103656000000001</v>
      </c>
      <c r="BN52" s="181">
        <v>1.9244403434166562</v>
      </c>
      <c r="BO52" s="105">
        <v>49.223022190000002</v>
      </c>
      <c r="BP52" s="181">
        <v>14.548224508064051</v>
      </c>
      <c r="BQ52" s="105">
        <v>26.703033359999999</v>
      </c>
      <c r="BR52" s="181">
        <v>10.470189044623831</v>
      </c>
      <c r="BS52" s="105" t="s">
        <v>306</v>
      </c>
      <c r="BT52" s="181" t="s">
        <v>306</v>
      </c>
      <c r="BU52" s="105">
        <v>16.33184266</v>
      </c>
      <c r="BV52" s="181">
        <v>7.1882124422671252</v>
      </c>
      <c r="BW52" s="105">
        <v>0</v>
      </c>
      <c r="BX52" s="181">
        <v>0</v>
      </c>
      <c r="BY52" s="105">
        <v>9.1228909999999992</v>
      </c>
      <c r="BZ52" s="181">
        <v>7.7621288093827605</v>
      </c>
      <c r="CA52" s="105">
        <v>19.46078713</v>
      </c>
      <c r="CB52" s="181">
        <v>8.9189903056355586</v>
      </c>
      <c r="CC52" s="105">
        <v>0</v>
      </c>
      <c r="CD52" s="181" t="e">
        <v>#DIV/0!</v>
      </c>
      <c r="CE52" s="105">
        <v>16.114451000000003</v>
      </c>
      <c r="CF52" s="181">
        <v>9.8376697445794488</v>
      </c>
      <c r="CG52" s="105">
        <v>0</v>
      </c>
      <c r="CH52" s="181">
        <v>0</v>
      </c>
      <c r="CI52" s="105">
        <v>0</v>
      </c>
      <c r="CJ52" s="181">
        <v>0</v>
      </c>
      <c r="CK52" s="105">
        <v>8.8039279000000015</v>
      </c>
      <c r="CL52" s="181">
        <v>7.4760820522179747</v>
      </c>
      <c r="CM52" s="105">
        <v>0</v>
      </c>
      <c r="CN52" s="181">
        <v>0</v>
      </c>
      <c r="CO52" s="105">
        <v>0</v>
      </c>
      <c r="CP52" s="181">
        <v>0</v>
      </c>
      <c r="CQ52" s="105">
        <v>0.40279045000000002</v>
      </c>
      <c r="CR52" s="181">
        <v>3.5250057078573005</v>
      </c>
      <c r="CS52" s="105">
        <v>0</v>
      </c>
      <c r="CT52" s="181">
        <v>0</v>
      </c>
      <c r="CU52" s="105" t="s">
        <v>306</v>
      </c>
      <c r="CV52" s="181" t="s">
        <v>306</v>
      </c>
      <c r="CW52" s="105" t="s">
        <v>306</v>
      </c>
      <c r="CX52" s="181" t="s">
        <v>306</v>
      </c>
      <c r="CY52" s="181" t="s">
        <v>306</v>
      </c>
      <c r="CZ52" s="181" t="s">
        <v>306</v>
      </c>
      <c r="DA52" s="181">
        <v>1.5577659999999998</v>
      </c>
      <c r="DB52" s="181">
        <v>2.7652530787233145</v>
      </c>
      <c r="DC52" s="447"/>
      <c r="DD52" s="447"/>
      <c r="DE52" s="447"/>
      <c r="DF52" s="447"/>
      <c r="DG52" s="447"/>
      <c r="DH52" s="447"/>
      <c r="DI52" s="447"/>
      <c r="DJ52" s="447"/>
      <c r="DK52" s="447"/>
      <c r="DL52" s="447"/>
      <c r="DM52" s="447"/>
      <c r="DN52" s="447"/>
      <c r="DO52" s="447"/>
      <c r="DP52" s="447"/>
      <c r="DQ52" s="447"/>
      <c r="DR52" s="447"/>
      <c r="DS52" s="447"/>
      <c r="DT52" s="447"/>
      <c r="DU52" s="447"/>
      <c r="DV52" s="447"/>
      <c r="DW52" s="447"/>
      <c r="DX52" s="447"/>
      <c r="DY52" s="447"/>
      <c r="DZ52" s="447"/>
      <c r="EA52" s="447"/>
      <c r="EB52" s="447"/>
      <c r="EC52" s="447"/>
    </row>
    <row r="53" spans="1:133" s="141" customFormat="1" ht="19.5" customHeight="1">
      <c r="A53" s="182"/>
      <c r="B53" s="381" t="s">
        <v>322</v>
      </c>
      <c r="C53" s="177">
        <v>9498.7141268100022</v>
      </c>
      <c r="D53" s="178">
        <v>16.257621276816874</v>
      </c>
      <c r="E53" s="105">
        <v>4404.4886559999995</v>
      </c>
      <c r="F53" s="178">
        <v>14.936202069392548</v>
      </c>
      <c r="G53" s="105">
        <v>4040.2034576200003</v>
      </c>
      <c r="H53" s="178">
        <v>21.684925307102024</v>
      </c>
      <c r="I53" s="105">
        <v>1204.10897043</v>
      </c>
      <c r="J53" s="178">
        <v>10.499806926524821</v>
      </c>
      <c r="K53" s="105">
        <v>2640.1542929999996</v>
      </c>
      <c r="L53" s="178">
        <v>13.791068372455911</v>
      </c>
      <c r="M53" s="105">
        <v>828.00724700000001</v>
      </c>
      <c r="N53" s="178">
        <v>5.9705390294633265</v>
      </c>
      <c r="O53" s="105">
        <v>247.659629</v>
      </c>
      <c r="P53" s="178">
        <v>3.8350672110178041</v>
      </c>
      <c r="Q53" s="105">
        <v>182.39983746999999</v>
      </c>
      <c r="R53" s="178">
        <v>4.3329116002636319</v>
      </c>
      <c r="S53" s="105">
        <v>494.74073254000007</v>
      </c>
      <c r="T53" s="178">
        <v>9.7658767843298975</v>
      </c>
      <c r="U53" s="177">
        <v>2111.4939963399997</v>
      </c>
      <c r="V53" s="177">
        <v>8.9225187676586124</v>
      </c>
      <c r="W53" s="177">
        <v>385.89153900000002</v>
      </c>
      <c r="X53" s="177">
        <v>17.55952448815313</v>
      </c>
      <c r="Y53" s="177">
        <v>11.94340948</v>
      </c>
      <c r="Z53" s="177">
        <v>1.1746804300418987</v>
      </c>
      <c r="AA53" s="177">
        <v>346.24885804999997</v>
      </c>
      <c r="AB53" s="177">
        <v>10.371838976079621</v>
      </c>
      <c r="AC53" s="177">
        <v>0.85360499999999995</v>
      </c>
      <c r="AD53" s="177">
        <v>0.47309003335547861</v>
      </c>
      <c r="AE53" s="177">
        <v>1.7538199999999999</v>
      </c>
      <c r="AF53" s="177">
        <v>0.66984051137221567</v>
      </c>
      <c r="AG53" s="105">
        <v>304.68045500000005</v>
      </c>
      <c r="AH53" s="178">
        <v>11.002874318586779</v>
      </c>
      <c r="AI53" s="105">
        <v>727.48702548000006</v>
      </c>
      <c r="AJ53" s="178">
        <v>11.813405159570557</v>
      </c>
      <c r="AK53" s="105">
        <v>22.568238999999998</v>
      </c>
      <c r="AL53" s="178">
        <v>0.99646546694957938</v>
      </c>
      <c r="AM53" s="105">
        <v>211.096102</v>
      </c>
      <c r="AN53" s="178">
        <v>11.294783145313955</v>
      </c>
      <c r="AO53" s="105" t="s">
        <v>306</v>
      </c>
      <c r="AP53" s="178" t="s">
        <v>306</v>
      </c>
      <c r="AQ53" s="105">
        <v>2.1245159999999998</v>
      </c>
      <c r="AR53" s="178">
        <v>0.60579771679482841</v>
      </c>
      <c r="AS53" s="105">
        <v>14.545359000000001</v>
      </c>
      <c r="AT53" s="178">
        <v>0.98615693704809781</v>
      </c>
      <c r="AU53" s="105">
        <v>101.51737800000001</v>
      </c>
      <c r="AV53" s="178">
        <v>6.1432072327604059</v>
      </c>
      <c r="AW53" s="105">
        <v>127.34035700000001</v>
      </c>
      <c r="AX53" s="178">
        <v>10.864089328438363</v>
      </c>
      <c r="AY53" s="105">
        <v>87.338140999999993</v>
      </c>
      <c r="AZ53" s="178">
        <v>4.959191934542428</v>
      </c>
      <c r="BA53" s="105">
        <v>17.79217401</v>
      </c>
      <c r="BB53" s="178">
        <v>3.5315365622803636</v>
      </c>
      <c r="BC53" s="105">
        <v>984.22977800000012</v>
      </c>
      <c r="BD53" s="178">
        <v>23.113633740555713</v>
      </c>
      <c r="BE53" s="105">
        <v>0</v>
      </c>
      <c r="BF53" s="178">
        <v>0</v>
      </c>
      <c r="BG53" s="105">
        <v>46.540726639999995</v>
      </c>
      <c r="BH53" s="178">
        <v>9.1369645285402612</v>
      </c>
      <c r="BI53" s="105">
        <v>0</v>
      </c>
      <c r="BJ53" s="178">
        <v>0</v>
      </c>
      <c r="BK53" s="105">
        <v>46.269826000000002</v>
      </c>
      <c r="BL53" s="178">
        <v>4.7125929202153936</v>
      </c>
      <c r="BM53" s="105">
        <v>3.5669490000000001</v>
      </c>
      <c r="BN53" s="178">
        <v>0.23585973385988682</v>
      </c>
      <c r="BO53" s="105">
        <v>25.909952579999999</v>
      </c>
      <c r="BP53" s="178">
        <v>7.6578761391800949</v>
      </c>
      <c r="BQ53" s="105">
        <v>1.0442771399999999</v>
      </c>
      <c r="BR53" s="178">
        <v>0.40945831596635912</v>
      </c>
      <c r="BS53" s="105" t="s">
        <v>306</v>
      </c>
      <c r="BT53" s="178" t="s">
        <v>306</v>
      </c>
      <c r="BU53" s="105">
        <v>14.426306030000001</v>
      </c>
      <c r="BV53" s="178">
        <v>6.3495194424558132</v>
      </c>
      <c r="BW53" s="105">
        <v>0</v>
      </c>
      <c r="BX53" s="178">
        <v>0</v>
      </c>
      <c r="BY53" s="105">
        <v>0</v>
      </c>
      <c r="BZ53" s="178">
        <v>0</v>
      </c>
      <c r="CA53" s="105">
        <v>4.6388712900000009</v>
      </c>
      <c r="CB53" s="178">
        <v>2.1260213057271713</v>
      </c>
      <c r="CC53" s="105">
        <v>0</v>
      </c>
      <c r="CD53" s="178" t="e">
        <v>#DIV/0!</v>
      </c>
      <c r="CE53" s="105">
        <v>24.146057999999996</v>
      </c>
      <c r="CF53" s="178">
        <v>14.740864844695018</v>
      </c>
      <c r="CG53" s="105">
        <v>0</v>
      </c>
      <c r="CH53" s="178">
        <v>0</v>
      </c>
      <c r="CI53" s="105">
        <v>0</v>
      </c>
      <c r="CJ53" s="178">
        <v>0</v>
      </c>
      <c r="CK53" s="105">
        <v>6.75961166</v>
      </c>
      <c r="CL53" s="178">
        <v>5.740098281732787</v>
      </c>
      <c r="CM53" s="105">
        <v>0</v>
      </c>
      <c r="CN53" s="178">
        <v>0</v>
      </c>
      <c r="CO53" s="105">
        <v>0</v>
      </c>
      <c r="CP53" s="178">
        <v>0</v>
      </c>
      <c r="CQ53" s="105">
        <v>0.73958891999999998</v>
      </c>
      <c r="CR53" s="178">
        <v>6.4724850464255441</v>
      </c>
      <c r="CS53" s="105">
        <v>0</v>
      </c>
      <c r="CT53" s="178">
        <v>0</v>
      </c>
      <c r="CU53" s="105" t="s">
        <v>306</v>
      </c>
      <c r="CV53" s="178" t="s">
        <v>306</v>
      </c>
      <c r="CW53" s="105" t="s">
        <v>306</v>
      </c>
      <c r="CX53" s="178" t="s">
        <v>306</v>
      </c>
      <c r="CY53" s="178" t="s">
        <v>306</v>
      </c>
      <c r="CZ53" s="178" t="s">
        <v>306</v>
      </c>
      <c r="DA53" s="178">
        <v>2.339267</v>
      </c>
      <c r="DB53" s="178">
        <v>4.1525269351788729</v>
      </c>
      <c r="DC53" s="447"/>
      <c r="DD53" s="447"/>
      <c r="DE53" s="447"/>
      <c r="DF53" s="447"/>
      <c r="DG53" s="447"/>
      <c r="DH53" s="447"/>
      <c r="DI53" s="447"/>
      <c r="DJ53" s="447"/>
      <c r="DK53" s="447"/>
      <c r="DL53" s="447"/>
      <c r="DM53" s="447"/>
      <c r="DN53" s="447"/>
      <c r="DO53" s="447"/>
      <c r="DP53" s="447"/>
      <c r="DQ53" s="447"/>
      <c r="DR53" s="447"/>
      <c r="DS53" s="447"/>
      <c r="DT53" s="447"/>
      <c r="DU53" s="447"/>
      <c r="DV53" s="447"/>
      <c r="DW53" s="447"/>
      <c r="DX53" s="447"/>
      <c r="DY53" s="447"/>
      <c r="DZ53" s="447"/>
      <c r="EA53" s="447"/>
      <c r="EB53" s="447"/>
      <c r="EC53" s="447"/>
    </row>
    <row r="54" spans="1:133" s="141" customFormat="1" ht="19.5" customHeight="1">
      <c r="A54" s="182"/>
      <c r="B54" s="381" t="s">
        <v>323</v>
      </c>
      <c r="C54" s="177">
        <v>7632.3685957099988</v>
      </c>
      <c r="D54" s="181">
        <v>13.063258501895305</v>
      </c>
      <c r="E54" s="105">
        <v>5915.7312179999999</v>
      </c>
      <c r="F54" s="181">
        <v>20.061024959139253</v>
      </c>
      <c r="G54" s="105">
        <v>2235.6461601000001</v>
      </c>
      <c r="H54" s="181">
        <v>11.999351147389097</v>
      </c>
      <c r="I54" s="105">
        <v>939.79982943000005</v>
      </c>
      <c r="J54" s="181">
        <v>8.1950363305341831</v>
      </c>
      <c r="K54" s="105">
        <v>4995.509528999999</v>
      </c>
      <c r="L54" s="181">
        <v>26.094464877433595</v>
      </c>
      <c r="M54" s="105">
        <v>3303.4556570000004</v>
      </c>
      <c r="N54" s="181">
        <v>23.820336118652254</v>
      </c>
      <c r="O54" s="105">
        <v>496.54774499999996</v>
      </c>
      <c r="P54" s="181">
        <v>7.6891578302183836</v>
      </c>
      <c r="Q54" s="105">
        <v>123.91160726000001</v>
      </c>
      <c r="R54" s="181">
        <v>2.9435225817702335</v>
      </c>
      <c r="S54" s="105">
        <v>1017.0820512399998</v>
      </c>
      <c r="T54" s="181">
        <v>20.076572108726225</v>
      </c>
      <c r="U54" s="180">
        <v>1056.3412565400001</v>
      </c>
      <c r="V54" s="180">
        <v>4.4637705353970389</v>
      </c>
      <c r="W54" s="180">
        <v>379.13644499999998</v>
      </c>
      <c r="X54" s="180">
        <v>17.252142163005086</v>
      </c>
      <c r="Y54" s="180">
        <v>57.854151220000006</v>
      </c>
      <c r="Z54" s="180">
        <v>5.6901791191721447</v>
      </c>
      <c r="AA54" s="180">
        <v>787.55352363999987</v>
      </c>
      <c r="AB54" s="180">
        <v>23.591062157549818</v>
      </c>
      <c r="AC54" s="180">
        <v>0</v>
      </c>
      <c r="AD54" s="180">
        <v>0</v>
      </c>
      <c r="AE54" s="180">
        <v>0</v>
      </c>
      <c r="AF54" s="180">
        <v>0</v>
      </c>
      <c r="AG54" s="105">
        <v>675.3128999999999</v>
      </c>
      <c r="AH54" s="181">
        <v>24.387461822650746</v>
      </c>
      <c r="AI54" s="105">
        <v>1033.0987515900001</v>
      </c>
      <c r="AJ54" s="181">
        <v>16.776126164348661</v>
      </c>
      <c r="AK54" s="105">
        <v>151.701335</v>
      </c>
      <c r="AL54" s="181">
        <v>6.6981363329965431</v>
      </c>
      <c r="AM54" s="105">
        <v>508.88237500000002</v>
      </c>
      <c r="AN54" s="181">
        <v>27.2279592926701</v>
      </c>
      <c r="AO54" s="105" t="s">
        <v>306</v>
      </c>
      <c r="AP54" s="181" t="s">
        <v>306</v>
      </c>
      <c r="AQ54" s="105">
        <v>72.414529999999999</v>
      </c>
      <c r="AR54" s="181">
        <v>20.648729845654543</v>
      </c>
      <c r="AS54" s="105">
        <v>534.09615299999996</v>
      </c>
      <c r="AT54" s="181">
        <v>36.211043421592557</v>
      </c>
      <c r="AU54" s="105">
        <v>383.87708700000002</v>
      </c>
      <c r="AV54" s="181">
        <v>23.229879886667241</v>
      </c>
      <c r="AW54" s="105">
        <v>169.64467399999998</v>
      </c>
      <c r="AX54" s="181">
        <v>14.47329767129367</v>
      </c>
      <c r="AY54" s="105">
        <v>166.93878700000002</v>
      </c>
      <c r="AZ54" s="181">
        <v>9.4790371832244116</v>
      </c>
      <c r="BA54" s="105">
        <v>61.171010979999998</v>
      </c>
      <c r="BB54" s="181">
        <v>12.141723754843357</v>
      </c>
      <c r="BC54" s="105">
        <v>324.56507699999997</v>
      </c>
      <c r="BD54" s="181">
        <v>7.6220802117950761</v>
      </c>
      <c r="BE54" s="105">
        <v>0</v>
      </c>
      <c r="BF54" s="181">
        <v>0</v>
      </c>
      <c r="BG54" s="105">
        <v>145.35395742999998</v>
      </c>
      <c r="BH54" s="181">
        <v>28.536167116467286</v>
      </c>
      <c r="BI54" s="105">
        <v>0</v>
      </c>
      <c r="BJ54" s="181">
        <v>0</v>
      </c>
      <c r="BK54" s="105">
        <v>55.259034999999997</v>
      </c>
      <c r="BL54" s="181">
        <v>5.628146021533226</v>
      </c>
      <c r="BM54" s="105">
        <v>52.367118000000005</v>
      </c>
      <c r="BN54" s="181">
        <v>3.4627056665204039</v>
      </c>
      <c r="BO54" s="105">
        <v>47.1316177</v>
      </c>
      <c r="BP54" s="181">
        <v>13.930094602503834</v>
      </c>
      <c r="BQ54" s="105">
        <v>95.898262770000002</v>
      </c>
      <c r="BR54" s="181">
        <v>37.601456235940958</v>
      </c>
      <c r="BS54" s="105" t="s">
        <v>306</v>
      </c>
      <c r="BT54" s="181" t="s">
        <v>306</v>
      </c>
      <c r="BU54" s="105">
        <v>121.11514069</v>
      </c>
      <c r="BV54" s="181">
        <v>53.306989258907741</v>
      </c>
      <c r="BW54" s="105">
        <v>0</v>
      </c>
      <c r="BX54" s="181">
        <v>0</v>
      </c>
      <c r="BY54" s="105">
        <v>33.786341999999998</v>
      </c>
      <c r="BZ54" s="181">
        <v>28.746801710319541</v>
      </c>
      <c r="CA54" s="105">
        <v>101.44421523999999</v>
      </c>
      <c r="CB54" s="181">
        <v>46.492465399490086</v>
      </c>
      <c r="CC54" s="105">
        <v>0</v>
      </c>
      <c r="CD54" s="181" t="e">
        <v>#DIV/0!</v>
      </c>
      <c r="CE54" s="105">
        <v>13.009655</v>
      </c>
      <c r="CF54" s="181">
        <v>7.9422308200829628</v>
      </c>
      <c r="CG54" s="105">
        <v>0</v>
      </c>
      <c r="CH54" s="181">
        <v>0</v>
      </c>
      <c r="CI54" s="105">
        <v>19.820509000000001</v>
      </c>
      <c r="CJ54" s="181">
        <v>54.195011337868493</v>
      </c>
      <c r="CK54" s="105">
        <v>51.28954719</v>
      </c>
      <c r="CL54" s="181">
        <v>43.553839555358678</v>
      </c>
      <c r="CM54" s="105">
        <v>0</v>
      </c>
      <c r="CN54" s="181">
        <v>0</v>
      </c>
      <c r="CO54" s="105">
        <v>0</v>
      </c>
      <c r="CP54" s="181">
        <v>0</v>
      </c>
      <c r="CQ54" s="105">
        <v>0.80181800000000003</v>
      </c>
      <c r="CR54" s="181">
        <v>7.0170805357046691</v>
      </c>
      <c r="CS54" s="105">
        <v>2.7457660000000002</v>
      </c>
      <c r="CT54" s="181">
        <v>22.170137606252737</v>
      </c>
      <c r="CU54" s="105" t="s">
        <v>306</v>
      </c>
      <c r="CV54" s="181" t="s">
        <v>306</v>
      </c>
      <c r="CW54" s="105" t="s">
        <v>306</v>
      </c>
      <c r="CX54" s="181" t="s">
        <v>306</v>
      </c>
      <c r="CY54" s="181" t="s">
        <v>306</v>
      </c>
      <c r="CZ54" s="181" t="s">
        <v>306</v>
      </c>
      <c r="DA54" s="181">
        <v>0.47073799999999999</v>
      </c>
      <c r="DB54" s="181">
        <v>0.83562595651211791</v>
      </c>
      <c r="DC54" s="447"/>
      <c r="DD54" s="447"/>
      <c r="DE54" s="447"/>
      <c r="DF54" s="447"/>
      <c r="DG54" s="447"/>
      <c r="DH54" s="447"/>
      <c r="DI54" s="447"/>
      <c r="DJ54" s="447"/>
      <c r="DK54" s="447"/>
      <c r="DL54" s="447"/>
      <c r="DM54" s="447"/>
      <c r="DN54" s="447"/>
      <c r="DO54" s="447"/>
      <c r="DP54" s="447"/>
      <c r="DQ54" s="447"/>
      <c r="DR54" s="447"/>
      <c r="DS54" s="447"/>
      <c r="DT54" s="447"/>
      <c r="DU54" s="447"/>
      <c r="DV54" s="447"/>
      <c r="DW54" s="447"/>
      <c r="DX54" s="447"/>
      <c r="DY54" s="447"/>
      <c r="DZ54" s="447"/>
      <c r="EA54" s="447"/>
      <c r="EB54" s="447"/>
      <c r="EC54" s="447"/>
    </row>
    <row r="55" spans="1:133" s="141" customFormat="1" ht="19.5" customHeight="1">
      <c r="A55" s="182"/>
      <c r="B55" s="381" t="s">
        <v>324</v>
      </c>
      <c r="C55" s="177">
        <v>20453.840909620001</v>
      </c>
      <c r="D55" s="178">
        <v>35.007980525100919</v>
      </c>
      <c r="E55" s="105">
        <v>9049.4556890000003</v>
      </c>
      <c r="F55" s="178">
        <v>30.687898038922317</v>
      </c>
      <c r="G55" s="105">
        <v>5408.4906444999997</v>
      </c>
      <c r="H55" s="178">
        <v>29.02891324171862</v>
      </c>
      <c r="I55" s="105">
        <v>5032.66269809</v>
      </c>
      <c r="J55" s="178">
        <v>43.88472136155422</v>
      </c>
      <c r="K55" s="105">
        <v>5821.6970199999987</v>
      </c>
      <c r="L55" s="178">
        <v>30.410124839829894</v>
      </c>
      <c r="M55" s="105">
        <v>6372.2948350000015</v>
      </c>
      <c r="N55" s="178">
        <v>45.948915492541673</v>
      </c>
      <c r="O55" s="105">
        <v>3095.7289079999996</v>
      </c>
      <c r="P55" s="178">
        <v>47.938085335946099</v>
      </c>
      <c r="Q55" s="105">
        <v>2146.4110753099999</v>
      </c>
      <c r="R55" s="178">
        <v>50.988035823632117</v>
      </c>
      <c r="S55" s="105">
        <v>839.03806301999998</v>
      </c>
      <c r="T55" s="178">
        <v>16.562093641953481</v>
      </c>
      <c r="U55" s="177">
        <v>8206.5457710999981</v>
      </c>
      <c r="V55" s="177">
        <v>34.678317242299443</v>
      </c>
      <c r="W55" s="177">
        <v>903.70189100000016</v>
      </c>
      <c r="X55" s="177">
        <v>41.121853892227456</v>
      </c>
      <c r="Y55" s="177">
        <v>528.30333896000002</v>
      </c>
      <c r="Z55" s="177">
        <v>51.960672908461966</v>
      </c>
      <c r="AA55" s="177">
        <v>843.78880594000009</v>
      </c>
      <c r="AB55" s="177">
        <v>25.275582638208725</v>
      </c>
      <c r="AC55" s="177">
        <v>0</v>
      </c>
      <c r="AD55" s="177">
        <v>0</v>
      </c>
      <c r="AE55" s="177">
        <v>0</v>
      </c>
      <c r="AF55" s="177">
        <v>0</v>
      </c>
      <c r="AG55" s="105">
        <v>692.64313500000003</v>
      </c>
      <c r="AH55" s="178">
        <v>25.013305701007088</v>
      </c>
      <c r="AI55" s="105">
        <v>3098.7865174199997</v>
      </c>
      <c r="AJ55" s="178">
        <v>50.320101048047484</v>
      </c>
      <c r="AK55" s="105">
        <v>1483.4873020000002</v>
      </c>
      <c r="AL55" s="178">
        <v>65.501072861786071</v>
      </c>
      <c r="AM55" s="105">
        <v>469.71094800000003</v>
      </c>
      <c r="AN55" s="178">
        <v>25.132076094137634</v>
      </c>
      <c r="AO55" s="105" t="s">
        <v>306</v>
      </c>
      <c r="AP55" s="178" t="s">
        <v>306</v>
      </c>
      <c r="AQ55" s="105">
        <v>151.18404899999999</v>
      </c>
      <c r="AR55" s="178">
        <v>43.109560812908661</v>
      </c>
      <c r="AS55" s="105">
        <v>430.67905100000002</v>
      </c>
      <c r="AT55" s="178">
        <v>29.199494751895877</v>
      </c>
      <c r="AU55" s="105">
        <v>758.75786400000015</v>
      </c>
      <c r="AV55" s="178">
        <v>45.915358432904334</v>
      </c>
      <c r="AW55" s="105">
        <v>671.78451800000005</v>
      </c>
      <c r="AX55" s="178">
        <v>57.313542893663382</v>
      </c>
      <c r="AY55" s="105">
        <v>1102.2339200000001</v>
      </c>
      <c r="AZ55" s="178">
        <v>62.586511499518693</v>
      </c>
      <c r="BA55" s="105">
        <v>289.91816614999993</v>
      </c>
      <c r="BB55" s="178">
        <v>57.545334440442453</v>
      </c>
      <c r="BC55" s="105">
        <v>2221.2129569999997</v>
      </c>
      <c r="BD55" s="178">
        <v>52.162923633747958</v>
      </c>
      <c r="BE55" s="105">
        <v>0</v>
      </c>
      <c r="BF55" s="178">
        <v>0</v>
      </c>
      <c r="BG55" s="105">
        <v>62.826343710000003</v>
      </c>
      <c r="BH55" s="178">
        <v>12.334188040862712</v>
      </c>
      <c r="BI55" s="105">
        <v>0</v>
      </c>
      <c r="BJ55" s="178">
        <v>0</v>
      </c>
      <c r="BK55" s="105">
        <v>372.25935199999998</v>
      </c>
      <c r="BL55" s="178">
        <v>37.914704643997794</v>
      </c>
      <c r="BM55" s="105">
        <v>656.49193100000002</v>
      </c>
      <c r="BN55" s="178">
        <v>43.409651252883954</v>
      </c>
      <c r="BO55" s="105">
        <v>178.56621913999999</v>
      </c>
      <c r="BP55" s="178">
        <v>52.776553125432621</v>
      </c>
      <c r="BQ55" s="105">
        <v>35.733176890000003</v>
      </c>
      <c r="BR55" s="178">
        <v>14.010884537324472</v>
      </c>
      <c r="BS55" s="105" t="s">
        <v>306</v>
      </c>
      <c r="BT55" s="178" t="s">
        <v>306</v>
      </c>
      <c r="BU55" s="105">
        <v>27.198300549999999</v>
      </c>
      <c r="BV55" s="178">
        <v>11.970918805191989</v>
      </c>
      <c r="BW55" s="105">
        <v>0</v>
      </c>
      <c r="BX55" s="178">
        <v>0</v>
      </c>
      <c r="BY55" s="105">
        <v>0</v>
      </c>
      <c r="BZ55" s="178">
        <v>0</v>
      </c>
      <c r="CA55" s="105">
        <v>69.042596340000003</v>
      </c>
      <c r="CB55" s="178">
        <v>31.642617707024328</v>
      </c>
      <c r="CC55" s="105">
        <v>0</v>
      </c>
      <c r="CD55" s="178" t="e">
        <v>#DIV/0!</v>
      </c>
      <c r="CE55" s="105">
        <v>72.355103</v>
      </c>
      <c r="CF55" s="178">
        <v>44.171880732953888</v>
      </c>
      <c r="CG55" s="105">
        <v>164.89371389999999</v>
      </c>
      <c r="CH55" s="178">
        <v>86.149373728521923</v>
      </c>
      <c r="CI55" s="105">
        <v>0</v>
      </c>
      <c r="CJ55" s="178">
        <v>0</v>
      </c>
      <c r="CK55" s="105">
        <v>39.862597149999999</v>
      </c>
      <c r="CL55" s="178">
        <v>33.850350717650734</v>
      </c>
      <c r="CM55" s="105">
        <v>0</v>
      </c>
      <c r="CN55" s="178">
        <v>0</v>
      </c>
      <c r="CO55" s="105">
        <v>51.885258999999998</v>
      </c>
      <c r="CP55" s="178">
        <v>73.373498942463854</v>
      </c>
      <c r="CQ55" s="105">
        <v>9.4661368199999991</v>
      </c>
      <c r="CR55" s="178">
        <v>82.842545849481155</v>
      </c>
      <c r="CS55" s="105">
        <v>2.336166</v>
      </c>
      <c r="CT55" s="178">
        <v>18.862904446718705</v>
      </c>
      <c r="CU55" s="105" t="s">
        <v>306</v>
      </c>
      <c r="CV55" s="178" t="s">
        <v>306</v>
      </c>
      <c r="CW55" s="105" t="s">
        <v>306</v>
      </c>
      <c r="CX55" s="178" t="s">
        <v>306</v>
      </c>
      <c r="CY55" s="178" t="s">
        <v>306</v>
      </c>
      <c r="CZ55" s="178" t="s">
        <v>306</v>
      </c>
      <c r="DA55" s="178">
        <v>43.017263999999997</v>
      </c>
      <c r="DB55" s="178">
        <v>76.36167544692438</v>
      </c>
      <c r="DC55" s="447"/>
      <c r="DD55" s="447"/>
      <c r="DE55" s="447"/>
      <c r="DF55" s="447"/>
      <c r="DG55" s="447"/>
      <c r="DH55" s="447"/>
      <c r="DI55" s="447"/>
      <c r="DJ55" s="447"/>
      <c r="DK55" s="447"/>
      <c r="DL55" s="447"/>
      <c r="DM55" s="447"/>
      <c r="DN55" s="447"/>
      <c r="DO55" s="447"/>
      <c r="DP55" s="447"/>
      <c r="DQ55" s="447"/>
      <c r="DR55" s="447"/>
      <c r="DS55" s="447"/>
      <c r="DT55" s="447"/>
      <c r="DU55" s="447"/>
      <c r="DV55" s="447"/>
      <c r="DW55" s="447"/>
      <c r="DX55" s="447"/>
      <c r="DY55" s="447"/>
      <c r="DZ55" s="447"/>
      <c r="EA55" s="447"/>
      <c r="EB55" s="447"/>
      <c r="EC55" s="447"/>
    </row>
    <row r="56" spans="1:133" s="141" customFormat="1" ht="19.5" customHeight="1">
      <c r="A56" s="182"/>
      <c r="B56" s="381" t="s">
        <v>325</v>
      </c>
      <c r="C56" s="177">
        <v>0</v>
      </c>
      <c r="D56" s="178">
        <v>0</v>
      </c>
      <c r="E56" s="105">
        <v>0</v>
      </c>
      <c r="F56" s="178">
        <v>0</v>
      </c>
      <c r="G56" s="105">
        <v>0</v>
      </c>
      <c r="H56" s="178">
        <v>0</v>
      </c>
      <c r="I56" s="105">
        <v>0</v>
      </c>
      <c r="J56" s="178">
        <v>0</v>
      </c>
      <c r="K56" s="105">
        <v>0</v>
      </c>
      <c r="L56" s="178">
        <v>0</v>
      </c>
      <c r="M56" s="105">
        <v>0</v>
      </c>
      <c r="N56" s="178">
        <v>0</v>
      </c>
      <c r="O56" s="105">
        <v>0</v>
      </c>
      <c r="P56" s="178">
        <v>0</v>
      </c>
      <c r="Q56" s="105">
        <v>0</v>
      </c>
      <c r="R56" s="178">
        <v>0</v>
      </c>
      <c r="S56" s="105">
        <v>0</v>
      </c>
      <c r="T56" s="178">
        <v>0</v>
      </c>
      <c r="U56" s="177">
        <v>0</v>
      </c>
      <c r="V56" s="177">
        <v>0</v>
      </c>
      <c r="W56" s="177">
        <v>0</v>
      </c>
      <c r="X56" s="177">
        <v>0</v>
      </c>
      <c r="Y56" s="177">
        <v>0</v>
      </c>
      <c r="Z56" s="177">
        <v>0</v>
      </c>
      <c r="AA56" s="177">
        <v>0</v>
      </c>
      <c r="AB56" s="177">
        <v>0</v>
      </c>
      <c r="AC56" s="177">
        <v>0</v>
      </c>
      <c r="AD56" s="177">
        <v>0</v>
      </c>
      <c r="AE56" s="177">
        <v>0</v>
      </c>
      <c r="AF56" s="177">
        <v>0</v>
      </c>
      <c r="AG56" s="105">
        <v>0</v>
      </c>
      <c r="AH56" s="178">
        <v>0</v>
      </c>
      <c r="AI56" s="105">
        <v>0</v>
      </c>
      <c r="AJ56" s="178">
        <v>0</v>
      </c>
      <c r="AK56" s="105">
        <v>0</v>
      </c>
      <c r="AL56" s="178">
        <v>0</v>
      </c>
      <c r="AM56" s="105">
        <v>0</v>
      </c>
      <c r="AN56" s="178">
        <v>0</v>
      </c>
      <c r="AO56" s="105" t="s">
        <v>306</v>
      </c>
      <c r="AP56" s="178" t="s">
        <v>306</v>
      </c>
      <c r="AQ56" s="105">
        <v>0</v>
      </c>
      <c r="AR56" s="178">
        <v>0</v>
      </c>
      <c r="AS56" s="105">
        <v>0</v>
      </c>
      <c r="AT56" s="178">
        <v>0</v>
      </c>
      <c r="AU56" s="105">
        <v>0</v>
      </c>
      <c r="AV56" s="178">
        <v>0</v>
      </c>
      <c r="AW56" s="105">
        <v>0</v>
      </c>
      <c r="AX56" s="178">
        <v>0</v>
      </c>
      <c r="AY56" s="105">
        <v>0</v>
      </c>
      <c r="AZ56" s="178">
        <v>0</v>
      </c>
      <c r="BA56" s="105">
        <v>0</v>
      </c>
      <c r="BB56" s="178">
        <v>0</v>
      </c>
      <c r="BC56" s="105">
        <v>0</v>
      </c>
      <c r="BD56" s="178">
        <v>0</v>
      </c>
      <c r="BE56" s="105">
        <v>0</v>
      </c>
      <c r="BF56" s="178">
        <v>0</v>
      </c>
      <c r="BG56" s="105">
        <v>0</v>
      </c>
      <c r="BH56" s="178">
        <v>0</v>
      </c>
      <c r="BI56" s="105">
        <v>0</v>
      </c>
      <c r="BJ56" s="178">
        <v>0</v>
      </c>
      <c r="BK56" s="105">
        <v>0</v>
      </c>
      <c r="BL56" s="178">
        <v>0</v>
      </c>
      <c r="BM56" s="105">
        <v>0</v>
      </c>
      <c r="BN56" s="178">
        <v>0</v>
      </c>
      <c r="BO56" s="105">
        <v>0</v>
      </c>
      <c r="BP56" s="178">
        <v>0</v>
      </c>
      <c r="BQ56" s="105">
        <v>0</v>
      </c>
      <c r="BR56" s="178">
        <v>0</v>
      </c>
      <c r="BS56" s="105" t="s">
        <v>306</v>
      </c>
      <c r="BT56" s="178" t="s">
        <v>306</v>
      </c>
      <c r="BU56" s="105">
        <v>0</v>
      </c>
      <c r="BV56" s="178">
        <v>0</v>
      </c>
      <c r="BW56" s="105">
        <v>0</v>
      </c>
      <c r="BX56" s="178">
        <v>0</v>
      </c>
      <c r="BY56" s="105">
        <v>0</v>
      </c>
      <c r="BZ56" s="178">
        <v>0</v>
      </c>
      <c r="CA56" s="105">
        <v>0</v>
      </c>
      <c r="CB56" s="178">
        <v>0</v>
      </c>
      <c r="CC56" s="105">
        <v>0</v>
      </c>
      <c r="CD56" s="178" t="e">
        <v>#DIV/0!</v>
      </c>
      <c r="CE56" s="105">
        <v>0</v>
      </c>
      <c r="CF56" s="178">
        <v>0</v>
      </c>
      <c r="CG56" s="105">
        <v>0</v>
      </c>
      <c r="CH56" s="178">
        <v>0</v>
      </c>
      <c r="CI56" s="105">
        <v>0</v>
      </c>
      <c r="CJ56" s="178">
        <v>0</v>
      </c>
      <c r="CK56" s="105">
        <v>0</v>
      </c>
      <c r="CL56" s="178">
        <v>0</v>
      </c>
      <c r="CM56" s="105">
        <v>0</v>
      </c>
      <c r="CN56" s="178">
        <v>0</v>
      </c>
      <c r="CO56" s="105">
        <v>0</v>
      </c>
      <c r="CP56" s="178">
        <v>0</v>
      </c>
      <c r="CQ56" s="105">
        <v>0</v>
      </c>
      <c r="CR56" s="178">
        <v>0</v>
      </c>
      <c r="CS56" s="105">
        <v>0</v>
      </c>
      <c r="CT56" s="178">
        <v>0</v>
      </c>
      <c r="CU56" s="105" t="s">
        <v>306</v>
      </c>
      <c r="CV56" s="178" t="s">
        <v>306</v>
      </c>
      <c r="CW56" s="105" t="s">
        <v>306</v>
      </c>
      <c r="CX56" s="178" t="s">
        <v>306</v>
      </c>
      <c r="CY56" s="178" t="s">
        <v>306</v>
      </c>
      <c r="CZ56" s="178" t="s">
        <v>306</v>
      </c>
      <c r="DA56" s="178">
        <v>0</v>
      </c>
      <c r="DB56" s="178">
        <v>0</v>
      </c>
      <c r="DC56" s="447"/>
      <c r="DD56" s="447"/>
      <c r="DE56" s="447"/>
      <c r="DF56" s="447"/>
      <c r="DG56" s="447"/>
      <c r="DH56" s="447"/>
      <c r="DI56" s="447"/>
      <c r="DJ56" s="447"/>
      <c r="DK56" s="447"/>
      <c r="DL56" s="447"/>
      <c r="DM56" s="447"/>
      <c r="DN56" s="447"/>
      <c r="DO56" s="447"/>
      <c r="DP56" s="447"/>
      <c r="DQ56" s="447"/>
      <c r="DR56" s="447"/>
      <c r="DS56" s="447"/>
      <c r="DT56" s="447"/>
      <c r="DU56" s="447"/>
      <c r="DV56" s="447"/>
      <c r="DW56" s="447"/>
      <c r="DX56" s="447"/>
      <c r="DY56" s="447"/>
      <c r="DZ56" s="447"/>
      <c r="EA56" s="447"/>
      <c r="EB56" s="447"/>
      <c r="EC56" s="447"/>
    </row>
    <row r="57" spans="1:133" s="141" customFormat="1" ht="19.5" customHeight="1">
      <c r="A57" s="182"/>
      <c r="B57" s="381" t="s">
        <v>326</v>
      </c>
      <c r="C57" s="177">
        <v>0</v>
      </c>
      <c r="D57" s="181">
        <v>0</v>
      </c>
      <c r="E57" s="105">
        <v>0</v>
      </c>
      <c r="F57" s="181">
        <v>0</v>
      </c>
      <c r="G57" s="105">
        <v>0</v>
      </c>
      <c r="H57" s="181">
        <v>0</v>
      </c>
      <c r="I57" s="105">
        <v>0</v>
      </c>
      <c r="J57" s="181">
        <v>0</v>
      </c>
      <c r="K57" s="105">
        <v>0</v>
      </c>
      <c r="L57" s="181">
        <v>0</v>
      </c>
      <c r="M57" s="105">
        <v>0</v>
      </c>
      <c r="N57" s="181">
        <v>0</v>
      </c>
      <c r="O57" s="105">
        <v>0</v>
      </c>
      <c r="P57" s="181">
        <v>0</v>
      </c>
      <c r="Q57" s="105">
        <v>0</v>
      </c>
      <c r="R57" s="181">
        <v>0</v>
      </c>
      <c r="S57" s="105">
        <v>0</v>
      </c>
      <c r="T57" s="181">
        <v>0</v>
      </c>
      <c r="U57" s="180">
        <v>0</v>
      </c>
      <c r="V57" s="180">
        <v>0</v>
      </c>
      <c r="W57" s="180">
        <v>0</v>
      </c>
      <c r="X57" s="180">
        <v>0</v>
      </c>
      <c r="Y57" s="180">
        <v>0</v>
      </c>
      <c r="Z57" s="180">
        <v>0</v>
      </c>
      <c r="AA57" s="180">
        <v>0</v>
      </c>
      <c r="AB57" s="180">
        <v>0</v>
      </c>
      <c r="AC57" s="180">
        <v>0</v>
      </c>
      <c r="AD57" s="180">
        <v>0</v>
      </c>
      <c r="AE57" s="180">
        <v>0</v>
      </c>
      <c r="AF57" s="180">
        <v>0</v>
      </c>
      <c r="AG57" s="105">
        <v>0</v>
      </c>
      <c r="AH57" s="181">
        <v>0</v>
      </c>
      <c r="AI57" s="105">
        <v>0</v>
      </c>
      <c r="AJ57" s="181">
        <v>0</v>
      </c>
      <c r="AK57" s="105">
        <v>0</v>
      </c>
      <c r="AL57" s="181">
        <v>0</v>
      </c>
      <c r="AM57" s="105">
        <v>0</v>
      </c>
      <c r="AN57" s="181">
        <v>0</v>
      </c>
      <c r="AO57" s="105" t="s">
        <v>306</v>
      </c>
      <c r="AP57" s="181" t="s">
        <v>306</v>
      </c>
      <c r="AQ57" s="105">
        <v>0</v>
      </c>
      <c r="AR57" s="181">
        <v>0</v>
      </c>
      <c r="AS57" s="105">
        <v>0</v>
      </c>
      <c r="AT57" s="181">
        <v>0</v>
      </c>
      <c r="AU57" s="105">
        <v>0</v>
      </c>
      <c r="AV57" s="181">
        <v>0</v>
      </c>
      <c r="AW57" s="105">
        <v>0</v>
      </c>
      <c r="AX57" s="181">
        <v>0</v>
      </c>
      <c r="AY57" s="105">
        <v>0</v>
      </c>
      <c r="AZ57" s="181">
        <v>0</v>
      </c>
      <c r="BA57" s="105">
        <v>0</v>
      </c>
      <c r="BB57" s="181">
        <v>0</v>
      </c>
      <c r="BC57" s="105">
        <v>0</v>
      </c>
      <c r="BD57" s="181">
        <v>0</v>
      </c>
      <c r="BE57" s="105">
        <v>0</v>
      </c>
      <c r="BF57" s="181">
        <v>0</v>
      </c>
      <c r="BG57" s="105">
        <v>0</v>
      </c>
      <c r="BH57" s="181">
        <v>0</v>
      </c>
      <c r="BI57" s="105">
        <v>0</v>
      </c>
      <c r="BJ57" s="181">
        <v>0</v>
      </c>
      <c r="BK57" s="105">
        <v>0</v>
      </c>
      <c r="BL57" s="181">
        <v>0</v>
      </c>
      <c r="BM57" s="105">
        <v>0</v>
      </c>
      <c r="BN57" s="181">
        <v>0</v>
      </c>
      <c r="BO57" s="105">
        <v>0</v>
      </c>
      <c r="BP57" s="181">
        <v>0</v>
      </c>
      <c r="BQ57" s="105">
        <v>0</v>
      </c>
      <c r="BR57" s="181">
        <v>0</v>
      </c>
      <c r="BS57" s="105" t="s">
        <v>306</v>
      </c>
      <c r="BT57" s="181" t="s">
        <v>306</v>
      </c>
      <c r="BU57" s="105">
        <v>0</v>
      </c>
      <c r="BV57" s="181">
        <v>0</v>
      </c>
      <c r="BW57" s="105">
        <v>0</v>
      </c>
      <c r="BX57" s="181">
        <v>0</v>
      </c>
      <c r="BY57" s="105">
        <v>0</v>
      </c>
      <c r="BZ57" s="181">
        <v>0</v>
      </c>
      <c r="CA57" s="105">
        <v>0</v>
      </c>
      <c r="CB57" s="181">
        <v>0</v>
      </c>
      <c r="CC57" s="105">
        <v>0</v>
      </c>
      <c r="CD57" s="181" t="e">
        <v>#DIV/0!</v>
      </c>
      <c r="CE57" s="105">
        <v>0</v>
      </c>
      <c r="CF57" s="181">
        <v>0</v>
      </c>
      <c r="CG57" s="105">
        <v>0</v>
      </c>
      <c r="CH57" s="181">
        <v>0</v>
      </c>
      <c r="CI57" s="105">
        <v>0</v>
      </c>
      <c r="CJ57" s="181">
        <v>0</v>
      </c>
      <c r="CK57" s="105">
        <v>0</v>
      </c>
      <c r="CL57" s="181">
        <v>0</v>
      </c>
      <c r="CM57" s="105">
        <v>0</v>
      </c>
      <c r="CN57" s="181">
        <v>0</v>
      </c>
      <c r="CO57" s="105">
        <v>0</v>
      </c>
      <c r="CP57" s="181">
        <v>0</v>
      </c>
      <c r="CQ57" s="105">
        <v>0</v>
      </c>
      <c r="CR57" s="181">
        <v>0</v>
      </c>
      <c r="CS57" s="105">
        <v>0</v>
      </c>
      <c r="CT57" s="181">
        <v>0</v>
      </c>
      <c r="CU57" s="105" t="s">
        <v>306</v>
      </c>
      <c r="CV57" s="181" t="s">
        <v>306</v>
      </c>
      <c r="CW57" s="105" t="s">
        <v>306</v>
      </c>
      <c r="CX57" s="181" t="s">
        <v>306</v>
      </c>
      <c r="CY57" s="181" t="s">
        <v>306</v>
      </c>
      <c r="CZ57" s="181" t="s">
        <v>306</v>
      </c>
      <c r="DA57" s="181">
        <v>0</v>
      </c>
      <c r="DB57" s="181">
        <v>0</v>
      </c>
      <c r="DC57" s="447"/>
      <c r="DD57" s="447"/>
      <c r="DE57" s="447"/>
      <c r="DF57" s="447"/>
      <c r="DG57" s="447"/>
      <c r="DH57" s="447"/>
      <c r="DI57" s="447"/>
      <c r="DJ57" s="447"/>
      <c r="DK57" s="447"/>
      <c r="DL57" s="447"/>
      <c r="DM57" s="447"/>
      <c r="DN57" s="447"/>
      <c r="DO57" s="447"/>
      <c r="DP57" s="447"/>
      <c r="DQ57" s="447"/>
      <c r="DR57" s="447"/>
      <c r="DS57" s="447"/>
      <c r="DT57" s="447"/>
      <c r="DU57" s="447"/>
      <c r="DV57" s="447"/>
      <c r="DW57" s="447"/>
      <c r="DX57" s="447"/>
      <c r="DY57" s="447"/>
      <c r="DZ57" s="447"/>
      <c r="EA57" s="447"/>
      <c r="EB57" s="447"/>
      <c r="EC57" s="447"/>
    </row>
    <row r="58" spans="1:133" s="141" customFormat="1" ht="16.5" customHeight="1">
      <c r="A58" s="140"/>
      <c r="B58" s="383" t="s">
        <v>328</v>
      </c>
      <c r="C58" s="177">
        <v>3459.1303432499999</v>
      </c>
      <c r="D58" s="181">
        <v>5.9205099044906691</v>
      </c>
      <c r="E58" s="105">
        <v>77.371829000000005</v>
      </c>
      <c r="F58" s="181">
        <v>0.26237807897364385</v>
      </c>
      <c r="G58" s="105">
        <v>3.0569999999999998E-3</v>
      </c>
      <c r="H58" s="181">
        <v>1.6407791676625467E-5</v>
      </c>
      <c r="I58" s="105">
        <v>263.55109843999998</v>
      </c>
      <c r="J58" s="181">
        <v>2.298160479533117</v>
      </c>
      <c r="K58" s="105">
        <v>32.961590999999999</v>
      </c>
      <c r="L58" s="181">
        <v>0.17217764747733533</v>
      </c>
      <c r="M58" s="105">
        <v>64.016683</v>
      </c>
      <c r="N58" s="181">
        <v>0.46160719700594777</v>
      </c>
      <c r="O58" s="105">
        <v>0</v>
      </c>
      <c r="P58" s="181">
        <v>0</v>
      </c>
      <c r="Q58" s="105">
        <v>58.542917549999999</v>
      </c>
      <c r="R58" s="181">
        <v>1.3906881172928294</v>
      </c>
      <c r="S58" s="105">
        <v>765.01548020999996</v>
      </c>
      <c r="T58" s="181">
        <v>15.100933532356342</v>
      </c>
      <c r="U58" s="180">
        <v>9252.8185377299997</v>
      </c>
      <c r="V58" s="180">
        <v>39.099541461988423</v>
      </c>
      <c r="W58" s="180">
        <v>56.480446000000001</v>
      </c>
      <c r="X58" s="180">
        <v>2.5700739052452</v>
      </c>
      <c r="Y58" s="180">
        <v>100</v>
      </c>
      <c r="Z58" s="180">
        <v>9.8353860512693299</v>
      </c>
      <c r="AA58" s="180">
        <v>47.096885579999999</v>
      </c>
      <c r="AB58" s="180">
        <v>1.4107810095364046</v>
      </c>
      <c r="AC58" s="180">
        <v>0</v>
      </c>
      <c r="AD58" s="180">
        <v>0</v>
      </c>
      <c r="AE58" s="180">
        <v>0</v>
      </c>
      <c r="AF58" s="180">
        <v>0</v>
      </c>
      <c r="AG58" s="105">
        <v>0</v>
      </c>
      <c r="AH58" s="181">
        <v>0</v>
      </c>
      <c r="AI58" s="105">
        <v>74.181442169999997</v>
      </c>
      <c r="AJ58" s="181">
        <v>1.2046062692283093</v>
      </c>
      <c r="AK58" s="105">
        <v>8.8833269999999995</v>
      </c>
      <c r="AL58" s="181">
        <v>0.39222947732522712</v>
      </c>
      <c r="AM58" s="105">
        <v>56.669438999999997</v>
      </c>
      <c r="AN58" s="181">
        <v>3.032121476461926</v>
      </c>
      <c r="AO58" s="105" t="s">
        <v>306</v>
      </c>
      <c r="AP58" s="181" t="s">
        <v>306</v>
      </c>
      <c r="AQ58" s="105">
        <v>70.120658000000006</v>
      </c>
      <c r="AR58" s="181">
        <v>19.99464090482304</v>
      </c>
      <c r="AS58" s="105">
        <v>0</v>
      </c>
      <c r="AT58" s="181">
        <v>0</v>
      </c>
      <c r="AU58" s="105">
        <v>70.948504999999997</v>
      </c>
      <c r="AV58" s="181">
        <v>4.2933670831169195</v>
      </c>
      <c r="AW58" s="105">
        <v>13.026978</v>
      </c>
      <c r="AX58" s="181">
        <v>1.111401412763444</v>
      </c>
      <c r="AY58" s="105">
        <v>0</v>
      </c>
      <c r="AZ58" s="181">
        <v>0</v>
      </c>
      <c r="BA58" s="105">
        <v>0.48042985999999999</v>
      </c>
      <c r="BB58" s="181">
        <v>9.5359657299194572E-2</v>
      </c>
      <c r="BC58" s="105">
        <v>1.5123070000000001</v>
      </c>
      <c r="BD58" s="181">
        <v>3.5514989367938614E-2</v>
      </c>
      <c r="BE58" s="105">
        <v>0</v>
      </c>
      <c r="BF58" s="181">
        <v>0</v>
      </c>
      <c r="BG58" s="105">
        <v>0</v>
      </c>
      <c r="BH58" s="181">
        <v>0</v>
      </c>
      <c r="BI58" s="105">
        <v>0</v>
      </c>
      <c r="BJ58" s="181">
        <v>0</v>
      </c>
      <c r="BK58" s="105">
        <v>0</v>
      </c>
      <c r="BL58" s="181">
        <v>0</v>
      </c>
      <c r="BM58" s="105">
        <v>640.64751100000001</v>
      </c>
      <c r="BN58" s="181">
        <v>42.361960163282099</v>
      </c>
      <c r="BO58" s="105">
        <v>0</v>
      </c>
      <c r="BP58" s="181">
        <v>0</v>
      </c>
      <c r="BQ58" s="105">
        <v>11.147253429999999</v>
      </c>
      <c r="BR58" s="181">
        <v>4.3708087080198075</v>
      </c>
      <c r="BS58" s="105" t="s">
        <v>306</v>
      </c>
      <c r="BT58" s="181" t="s">
        <v>306</v>
      </c>
      <c r="BU58" s="105">
        <v>0</v>
      </c>
      <c r="BV58" s="181">
        <v>0</v>
      </c>
      <c r="BW58" s="105">
        <v>0</v>
      </c>
      <c r="BX58" s="181">
        <v>0</v>
      </c>
      <c r="BY58" s="105">
        <v>49.743708999999996</v>
      </c>
      <c r="BZ58" s="181">
        <v>42.323982245809191</v>
      </c>
      <c r="CA58" s="105">
        <v>0</v>
      </c>
      <c r="CB58" s="181">
        <v>0</v>
      </c>
      <c r="CC58" s="105">
        <v>0</v>
      </c>
      <c r="CD58" s="181" t="e">
        <v>#DIV/0!</v>
      </c>
      <c r="CE58" s="105">
        <v>0</v>
      </c>
      <c r="CF58" s="181">
        <v>0</v>
      </c>
      <c r="CG58" s="105">
        <v>3.4962273399999999</v>
      </c>
      <c r="CH58" s="181">
        <v>1.8266178171970695</v>
      </c>
      <c r="CI58" s="105">
        <v>0</v>
      </c>
      <c r="CJ58" s="181">
        <v>0</v>
      </c>
      <c r="CK58" s="105">
        <v>0</v>
      </c>
      <c r="CL58" s="181">
        <v>0</v>
      </c>
      <c r="CM58" s="105">
        <v>0</v>
      </c>
      <c r="CN58" s="181">
        <v>0</v>
      </c>
      <c r="CO58" s="105">
        <v>0</v>
      </c>
      <c r="CP58" s="181">
        <v>0</v>
      </c>
      <c r="CQ58" s="105">
        <v>0</v>
      </c>
      <c r="CR58" s="181">
        <v>0</v>
      </c>
      <c r="CS58" s="105">
        <v>5.1008999999999999E-2</v>
      </c>
      <c r="CT58" s="181">
        <v>0.41186195369792827</v>
      </c>
      <c r="CU58" s="105" t="s">
        <v>306</v>
      </c>
      <c r="CV58" s="181" t="s">
        <v>306</v>
      </c>
      <c r="CW58" s="105" t="s">
        <v>306</v>
      </c>
      <c r="CX58" s="181" t="s">
        <v>306</v>
      </c>
      <c r="CY58" s="181" t="s">
        <v>306</v>
      </c>
      <c r="CZ58" s="181" t="s">
        <v>306</v>
      </c>
      <c r="DA58" s="181">
        <v>4.5342149999999997</v>
      </c>
      <c r="DB58" s="181">
        <v>8.0488674090610743</v>
      </c>
      <c r="DC58" s="447"/>
      <c r="DD58" s="447"/>
      <c r="DE58" s="447"/>
      <c r="DF58" s="447"/>
      <c r="DG58" s="447"/>
      <c r="DH58" s="447"/>
      <c r="DI58" s="447"/>
      <c r="DJ58" s="447"/>
      <c r="DK58" s="447"/>
      <c r="DL58" s="447"/>
      <c r="DM58" s="447"/>
      <c r="DN58" s="447"/>
      <c r="DO58" s="447"/>
      <c r="DP58" s="447"/>
      <c r="DQ58" s="447"/>
      <c r="DR58" s="447"/>
      <c r="DS58" s="447"/>
      <c r="DT58" s="447"/>
      <c r="DU58" s="447"/>
      <c r="DV58" s="447"/>
      <c r="DW58" s="447"/>
      <c r="DX58" s="447"/>
      <c r="DY58" s="447"/>
      <c r="DZ58" s="447"/>
      <c r="EA58" s="447"/>
      <c r="EB58" s="447"/>
      <c r="EC58" s="447"/>
    </row>
    <row r="59" spans="1:133" s="141" customFormat="1" ht="16.5" customHeight="1">
      <c r="A59" s="140"/>
      <c r="B59" s="384"/>
      <c r="C59" s="385"/>
      <c r="D59" s="369"/>
      <c r="E59" s="385"/>
      <c r="F59" s="369"/>
      <c r="G59" s="385"/>
      <c r="H59" s="369"/>
      <c r="I59" s="385"/>
      <c r="J59" s="369"/>
      <c r="K59" s="385"/>
      <c r="L59" s="369"/>
      <c r="M59" s="385"/>
      <c r="N59" s="369"/>
      <c r="O59" s="385"/>
      <c r="P59" s="369"/>
      <c r="Q59" s="385"/>
      <c r="R59" s="369"/>
      <c r="S59" s="385"/>
      <c r="T59" s="369"/>
      <c r="U59" s="368"/>
      <c r="V59" s="368"/>
      <c r="W59" s="368"/>
      <c r="X59" s="368"/>
      <c r="Y59" s="368"/>
      <c r="Z59" s="368"/>
      <c r="AA59" s="368"/>
      <c r="AB59" s="368"/>
      <c r="AC59" s="368"/>
      <c r="AD59" s="368"/>
      <c r="AE59" s="368"/>
      <c r="AF59" s="368"/>
      <c r="AG59" s="385"/>
      <c r="AH59" s="369"/>
      <c r="AI59" s="385"/>
      <c r="AJ59" s="369"/>
      <c r="AK59" s="385"/>
      <c r="AL59" s="369"/>
      <c r="AM59" s="385"/>
      <c r="AN59" s="369"/>
      <c r="AO59" s="385"/>
      <c r="AP59" s="369"/>
      <c r="AQ59" s="385"/>
      <c r="AR59" s="369"/>
      <c r="AS59" s="385"/>
      <c r="AT59" s="369"/>
      <c r="AU59" s="385"/>
      <c r="AV59" s="369"/>
      <c r="AW59" s="385"/>
      <c r="AX59" s="369"/>
      <c r="AY59" s="385"/>
      <c r="AZ59" s="369"/>
      <c r="BA59" s="385"/>
      <c r="BB59" s="369"/>
      <c r="BC59" s="385"/>
      <c r="BD59" s="369"/>
      <c r="BE59" s="385"/>
      <c r="BF59" s="369"/>
      <c r="BG59" s="385"/>
      <c r="BH59" s="369"/>
      <c r="BI59" s="385"/>
      <c r="BJ59" s="369"/>
      <c r="BK59" s="385"/>
      <c r="BL59" s="369"/>
      <c r="BM59" s="385"/>
      <c r="BN59" s="369"/>
      <c r="BO59" s="385"/>
      <c r="BP59" s="369"/>
      <c r="BQ59" s="385"/>
      <c r="BR59" s="369"/>
      <c r="BS59" s="385"/>
      <c r="BT59" s="369"/>
      <c r="BU59" s="385"/>
      <c r="BV59" s="369"/>
      <c r="BW59" s="385"/>
      <c r="BX59" s="369"/>
      <c r="BY59" s="385"/>
      <c r="BZ59" s="369"/>
      <c r="CA59" s="385"/>
      <c r="CB59" s="369"/>
      <c r="CC59" s="385"/>
      <c r="CD59" s="369"/>
      <c r="CE59" s="385"/>
      <c r="CF59" s="369"/>
      <c r="CG59" s="385"/>
      <c r="CH59" s="369"/>
      <c r="CI59" s="385"/>
      <c r="CJ59" s="369"/>
      <c r="CK59" s="385"/>
      <c r="CL59" s="369"/>
      <c r="CM59" s="385"/>
      <c r="CN59" s="369"/>
      <c r="CO59" s="385"/>
      <c r="CP59" s="369"/>
      <c r="CQ59" s="385"/>
      <c r="CR59" s="369"/>
      <c r="CS59" s="385"/>
      <c r="CT59" s="369"/>
      <c r="CU59" s="385"/>
      <c r="CV59" s="369"/>
      <c r="CW59" s="385"/>
      <c r="CX59" s="369"/>
      <c r="CY59" s="369"/>
      <c r="CZ59" s="369"/>
      <c r="DA59" s="369"/>
      <c r="DB59" s="369"/>
      <c r="DC59" s="80"/>
      <c r="DD59" s="80"/>
      <c r="DE59" s="80"/>
      <c r="DF59" s="80"/>
      <c r="DG59" s="80"/>
      <c r="DH59" s="80"/>
      <c r="DI59" s="80"/>
      <c r="DJ59" s="80"/>
      <c r="DK59" s="80"/>
      <c r="DL59" s="80"/>
      <c r="DM59" s="80"/>
      <c r="DN59" s="80"/>
      <c r="DO59" s="80"/>
      <c r="DP59" s="80"/>
      <c r="DQ59" s="80"/>
      <c r="DR59" s="80"/>
      <c r="DS59" s="80"/>
      <c r="DT59" s="80"/>
      <c r="DU59" s="80"/>
      <c r="DV59" s="80"/>
      <c r="DW59" s="80"/>
      <c r="DX59" s="80"/>
      <c r="DY59" s="80"/>
      <c r="DZ59" s="80"/>
      <c r="EA59" s="80"/>
      <c r="EB59" s="80"/>
      <c r="EC59" s="80"/>
    </row>
    <row r="60" spans="1:133" ht="20.100000000000001" customHeight="1">
      <c r="B60" s="461" t="s">
        <v>92</v>
      </c>
      <c r="C60" s="461"/>
      <c r="D60" s="461"/>
      <c r="E60" s="461"/>
      <c r="F60" s="461"/>
      <c r="G60" s="461"/>
      <c r="H60" s="461"/>
      <c r="I60" s="461"/>
      <c r="J60" s="461"/>
      <c r="K60" s="461"/>
      <c r="L60" s="461"/>
      <c r="M60" s="461"/>
      <c r="N60" s="461"/>
      <c r="O60" s="461"/>
      <c r="P60" s="461"/>
      <c r="Q60" s="461"/>
      <c r="R60" s="461"/>
      <c r="S60" s="461"/>
      <c r="T60" s="461"/>
      <c r="U60" s="461"/>
      <c r="V60" s="461"/>
      <c r="W60" s="461"/>
      <c r="X60" s="461"/>
      <c r="Y60" s="461"/>
      <c r="Z60" s="461"/>
      <c r="AA60" s="461"/>
      <c r="AB60" s="461"/>
      <c r="AC60" s="461"/>
      <c r="AD60" s="461"/>
      <c r="AE60" s="461"/>
      <c r="AF60" s="461"/>
      <c r="AG60" s="461"/>
      <c r="AH60" s="461"/>
      <c r="AI60" s="461"/>
      <c r="AJ60" s="461"/>
      <c r="AK60" s="461"/>
      <c r="AL60" s="461"/>
      <c r="AM60" s="461"/>
      <c r="AN60" s="461"/>
      <c r="AO60" s="461"/>
      <c r="AP60" s="461"/>
      <c r="AQ60" s="461"/>
      <c r="AR60" s="461"/>
      <c r="AS60" s="461"/>
      <c r="AT60" s="461"/>
      <c r="AU60" s="461"/>
      <c r="AV60" s="461"/>
      <c r="AW60" s="461"/>
      <c r="AX60" s="461"/>
      <c r="AY60" s="461"/>
      <c r="AZ60" s="461"/>
      <c r="BA60" s="461"/>
      <c r="BB60" s="461"/>
      <c r="BC60" s="461"/>
      <c r="BD60" s="461"/>
      <c r="BE60" s="461"/>
      <c r="BF60" s="461"/>
      <c r="BG60" s="461"/>
      <c r="BH60" s="461"/>
      <c r="BI60" s="461"/>
      <c r="BJ60" s="461"/>
      <c r="BK60" s="461"/>
      <c r="BL60" s="461"/>
      <c r="BM60" s="461"/>
      <c r="BN60" s="461"/>
      <c r="BO60" s="461"/>
      <c r="BP60" s="461"/>
      <c r="BQ60" s="461"/>
      <c r="BR60" s="461"/>
      <c r="BS60" s="461"/>
      <c r="BT60" s="461"/>
      <c r="BU60" s="461"/>
      <c r="BV60" s="461"/>
      <c r="BW60" s="461"/>
      <c r="BX60" s="461"/>
      <c r="BY60" s="461"/>
      <c r="BZ60" s="461"/>
      <c r="CA60" s="461"/>
      <c r="CB60" s="461"/>
      <c r="CC60" s="461"/>
      <c r="CD60" s="461"/>
      <c r="CE60" s="461"/>
      <c r="CF60" s="461"/>
      <c r="CG60" s="461"/>
      <c r="CH60" s="461"/>
      <c r="CI60" s="461"/>
      <c r="CJ60" s="461"/>
      <c r="CK60" s="461"/>
      <c r="CL60" s="461"/>
      <c r="CM60" s="461"/>
      <c r="CN60" s="461"/>
      <c r="CO60" s="461"/>
      <c r="CP60" s="461"/>
      <c r="CQ60" s="461"/>
      <c r="CR60" s="461"/>
      <c r="CS60" s="461"/>
      <c r="CT60" s="461"/>
      <c r="CU60" s="461"/>
      <c r="CV60" s="461"/>
      <c r="CW60" s="461"/>
      <c r="CX60" s="461"/>
      <c r="CY60" s="460"/>
      <c r="CZ60" s="460"/>
      <c r="DA60" s="460"/>
      <c r="DB60" s="460"/>
      <c r="DC60" s="80"/>
      <c r="DD60" s="80"/>
      <c r="DE60" s="80"/>
      <c r="DF60" s="80"/>
      <c r="DG60" s="80"/>
      <c r="DH60" s="80"/>
      <c r="DI60" s="80"/>
      <c r="DJ60" s="80"/>
      <c r="DK60" s="80"/>
      <c r="DL60" s="80"/>
      <c r="DM60" s="80"/>
      <c r="DN60" s="80"/>
      <c r="DO60" s="80"/>
      <c r="DP60" s="80"/>
      <c r="DQ60" s="80"/>
      <c r="DR60" s="80"/>
      <c r="DS60" s="80"/>
      <c r="DT60" s="80"/>
      <c r="DU60" s="80"/>
      <c r="DV60" s="80"/>
      <c r="DW60" s="80"/>
      <c r="DX60" s="80"/>
      <c r="DY60" s="80"/>
      <c r="DZ60" s="80"/>
      <c r="EA60" s="80"/>
      <c r="EB60" s="80"/>
      <c r="EC60" s="80"/>
    </row>
    <row r="61" spans="1:133" ht="20.100000000000001" customHeight="1">
      <c r="B61" s="315"/>
      <c r="D61" s="63"/>
      <c r="E61" s="63"/>
      <c r="F61" s="63"/>
      <c r="I61" s="63"/>
      <c r="J61" s="63"/>
      <c r="N61" s="63"/>
      <c r="O61" s="63"/>
      <c r="P61" s="63"/>
      <c r="V61" s="63"/>
      <c r="W61" s="63"/>
      <c r="X61" s="63"/>
      <c r="AB61" s="63"/>
      <c r="AC61" s="63"/>
      <c r="AD61" s="63"/>
      <c r="AH61" s="63"/>
      <c r="AI61" s="63"/>
      <c r="AJ61" s="63"/>
      <c r="AN61" s="63"/>
      <c r="AO61" s="63"/>
      <c r="AP61" s="63"/>
      <c r="AT61" s="63"/>
      <c r="AU61" s="63"/>
      <c r="AV61" s="63"/>
      <c r="AZ61" s="63"/>
      <c r="BA61" s="63"/>
      <c r="BB61" s="63"/>
      <c r="BF61" s="63"/>
      <c r="BG61" s="63"/>
      <c r="BH61" s="63"/>
      <c r="BL61" s="63"/>
      <c r="BM61" s="63"/>
      <c r="BN61" s="63"/>
      <c r="BR61" s="63"/>
      <c r="BS61" s="63"/>
      <c r="BT61" s="63"/>
      <c r="BX61" s="63"/>
      <c r="BY61" s="63"/>
      <c r="BZ61" s="63"/>
      <c r="CD61" s="63"/>
      <c r="CE61" s="63"/>
      <c r="CF61" s="63"/>
      <c r="CJ61" s="63"/>
      <c r="CK61" s="63"/>
      <c r="CL61" s="63"/>
      <c r="CP61" s="63"/>
      <c r="CQ61" s="63"/>
      <c r="CR61" s="63"/>
      <c r="CV61" s="63"/>
      <c r="CW61" s="63"/>
      <c r="CX61" s="63"/>
      <c r="CY61" s="63"/>
      <c r="CZ61" s="63"/>
      <c r="DA61" s="63"/>
      <c r="DB61" s="63"/>
      <c r="DC61" s="80"/>
      <c r="DD61" s="80"/>
      <c r="DE61" s="80"/>
      <c r="DF61" s="80"/>
      <c r="DG61" s="80"/>
      <c r="DH61" s="80"/>
      <c r="DI61" s="80"/>
      <c r="DJ61" s="80"/>
      <c r="DK61" s="80"/>
      <c r="DL61" s="80"/>
      <c r="DM61" s="80"/>
      <c r="DN61" s="80"/>
      <c r="DO61" s="80"/>
      <c r="DP61" s="80"/>
      <c r="DQ61" s="80"/>
      <c r="DR61" s="80"/>
      <c r="DS61" s="80"/>
      <c r="DT61" s="80"/>
      <c r="DU61" s="80"/>
      <c r="DV61" s="80"/>
      <c r="DW61" s="80"/>
      <c r="DX61" s="80"/>
      <c r="DY61" s="80"/>
      <c r="DZ61" s="80"/>
      <c r="EA61" s="80"/>
      <c r="EB61" s="80"/>
      <c r="EC61" s="80"/>
    </row>
    <row r="62" spans="1:133" ht="20.100000000000001" customHeight="1">
      <c r="B62" s="63"/>
    </row>
    <row r="63" spans="1:133" ht="15" hidden="1"/>
    <row r="64" spans="1:133"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 customHeight="1"/>
    <row r="81" ht="14.4" customHeight="1"/>
  </sheetData>
  <mergeCells count="52">
    <mergeCell ref="DA6:DB6"/>
    <mergeCell ref="W6:X6"/>
    <mergeCell ref="Y6:Z6"/>
    <mergeCell ref="M6:N6"/>
    <mergeCell ref="O6:P6"/>
    <mergeCell ref="Q6:R6"/>
    <mergeCell ref="S6:T6"/>
    <mergeCell ref="U6:V6"/>
    <mergeCell ref="AA6:AB6"/>
    <mergeCell ref="AC6:AD6"/>
    <mergeCell ref="AE6:AF6"/>
    <mergeCell ref="AG6:AH6"/>
    <mergeCell ref="AI6:AJ6"/>
    <mergeCell ref="AK6:AL6"/>
    <mergeCell ref="AM6:AN6"/>
    <mergeCell ref="AO6:AP6"/>
    <mergeCell ref="C6:D6"/>
    <mergeCell ref="E6:F6"/>
    <mergeCell ref="G6:H6"/>
    <mergeCell ref="I6:J6"/>
    <mergeCell ref="K6:L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Y6:CZ6"/>
    <mergeCell ref="CS6:CT6"/>
    <mergeCell ref="CU6:CV6"/>
    <mergeCell ref="CW6:CX6"/>
    <mergeCell ref="CI6:CJ6"/>
    <mergeCell ref="CK6:CL6"/>
    <mergeCell ref="CM6:CN6"/>
    <mergeCell ref="CO6:CP6"/>
    <mergeCell ref="CQ6:CR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5" zeroHeight="1"/>
  <cols>
    <col min="1" max="1" width="11.6640625" style="44" customWidth="1"/>
    <col min="2" max="2" width="107.88671875" style="44" customWidth="1"/>
    <col min="3" max="3" width="11.6640625" style="44" customWidth="1"/>
    <col min="4" max="5" width="11.44140625" style="44" customWidth="1"/>
    <col min="6" max="102" width="0" style="44" hidden="1" customWidth="1"/>
    <col min="103" max="16384" width="11.44140625" style="52" hidden="1"/>
  </cols>
  <sheetData>
    <row r="1" spans="1:102" s="200" customFormat="1" ht="90" customHeight="1">
      <c r="A1" s="199"/>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c r="AO1" s="199"/>
      <c r="AP1" s="199"/>
      <c r="AQ1" s="199"/>
      <c r="AR1" s="199"/>
      <c r="AS1" s="199"/>
      <c r="AT1" s="199"/>
      <c r="AU1" s="199"/>
      <c r="AV1" s="199"/>
      <c r="AW1" s="199"/>
      <c r="AX1" s="199"/>
      <c r="AY1" s="199"/>
      <c r="AZ1" s="199"/>
      <c r="BA1" s="199"/>
      <c r="BB1" s="199"/>
      <c r="BC1" s="199"/>
      <c r="BD1" s="199"/>
      <c r="BE1" s="199"/>
      <c r="BF1" s="199"/>
      <c r="BG1" s="199"/>
      <c r="BH1" s="199"/>
      <c r="BI1" s="199"/>
      <c r="BJ1" s="199"/>
      <c r="BK1" s="199"/>
      <c r="BL1" s="199"/>
      <c r="BM1" s="199"/>
      <c r="BN1" s="199"/>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row>
    <row r="2" spans="1:102" s="200" customFormat="1" ht="26.25" customHeight="1">
      <c r="A2" s="199"/>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199"/>
      <c r="AR2" s="199"/>
      <c r="AS2" s="199"/>
      <c r="AT2" s="199"/>
      <c r="AU2" s="199"/>
      <c r="AV2" s="199"/>
      <c r="AW2" s="199"/>
      <c r="AX2" s="199"/>
      <c r="AY2" s="199"/>
      <c r="AZ2" s="199"/>
      <c r="BA2" s="199"/>
      <c r="BB2" s="199"/>
      <c r="BC2" s="199"/>
      <c r="BD2" s="199"/>
      <c r="BE2" s="199"/>
      <c r="BF2" s="199"/>
      <c r="BG2" s="199"/>
      <c r="BH2" s="199"/>
      <c r="BI2" s="199"/>
      <c r="BJ2" s="199"/>
      <c r="BK2" s="199"/>
      <c r="BL2" s="199"/>
      <c r="BM2" s="199"/>
      <c r="BN2" s="199"/>
      <c r="BO2" s="199"/>
      <c r="BP2" s="199"/>
      <c r="BQ2" s="199"/>
      <c r="BR2" s="199"/>
      <c r="BS2" s="199"/>
      <c r="BT2" s="199"/>
      <c r="BU2" s="199"/>
      <c r="BV2" s="199"/>
      <c r="BW2" s="199"/>
      <c r="BX2" s="199"/>
      <c r="BY2" s="199"/>
      <c r="BZ2" s="199"/>
      <c r="CA2" s="199"/>
      <c r="CB2" s="199"/>
      <c r="CC2" s="199"/>
      <c r="CD2" s="199"/>
      <c r="CE2" s="199"/>
      <c r="CF2" s="199"/>
      <c r="CG2" s="199"/>
      <c r="CH2" s="199"/>
      <c r="CI2" s="199"/>
      <c r="CJ2" s="199"/>
      <c r="CK2" s="199"/>
      <c r="CL2" s="199"/>
      <c r="CM2" s="199"/>
      <c r="CN2" s="199"/>
      <c r="CO2" s="199"/>
      <c r="CP2" s="199"/>
      <c r="CQ2" s="199"/>
      <c r="CR2" s="199"/>
      <c r="CS2" s="199"/>
      <c r="CT2" s="199"/>
      <c r="CU2" s="199"/>
      <c r="CV2" s="199"/>
      <c r="CW2" s="199"/>
      <c r="CX2" s="199"/>
    </row>
    <row r="3" spans="1:102" ht="75.75" customHeight="1">
      <c r="B3" s="430" t="s">
        <v>212</v>
      </c>
      <c r="F3" s="74"/>
    </row>
    <row r="4" spans="1:102" ht="118.2" customHeight="1">
      <c r="B4" s="713" t="s">
        <v>301</v>
      </c>
      <c r="F4" s="74"/>
    </row>
    <row r="5" spans="1:102" ht="20.100000000000001" customHeight="1">
      <c r="B5" s="713"/>
      <c r="F5" s="74"/>
    </row>
    <row r="6" spans="1:102" ht="36.75" customHeight="1">
      <c r="B6" s="713"/>
      <c r="F6" s="74"/>
    </row>
    <row r="7" spans="1:102" ht="121.2" customHeight="1">
      <c r="B7" s="713"/>
      <c r="F7" s="74"/>
    </row>
    <row r="8" spans="1:102" ht="83.25" customHeight="1">
      <c r="B8" s="431"/>
      <c r="F8" s="74"/>
    </row>
    <row r="9" spans="1:102" ht="20.100000000000001" hidden="1" customHeight="1">
      <c r="B9" s="714"/>
      <c r="F9" s="74"/>
    </row>
    <row r="10" spans="1:102" ht="20.100000000000001" hidden="1" customHeight="1">
      <c r="B10" s="714"/>
      <c r="F10" s="74"/>
    </row>
    <row r="11" spans="1:102" ht="20.100000000000001" hidden="1" customHeight="1">
      <c r="B11" s="714"/>
      <c r="F11" s="74"/>
    </row>
    <row r="12" spans="1:102" ht="20.100000000000001" hidden="1" customHeight="1">
      <c r="B12" s="714"/>
      <c r="F12" s="74"/>
    </row>
    <row r="13" spans="1:102" ht="20.100000000000001" hidden="1" customHeight="1">
      <c r="B13" s="714"/>
      <c r="F13" s="74"/>
    </row>
    <row r="14" spans="1:102" ht="20.100000000000001" hidden="1" customHeight="1">
      <c r="B14" s="714"/>
      <c r="F14" s="74"/>
    </row>
    <row r="15" spans="1:102" ht="20.100000000000001" hidden="1" customHeight="1">
      <c r="B15" s="714"/>
      <c r="F15" s="74"/>
    </row>
    <row r="16" spans="1:102" ht="20.100000000000001" hidden="1" customHeight="1">
      <c r="F16" s="74"/>
    </row>
    <row r="17" spans="6:6" ht="20.100000000000001" hidden="1" customHeight="1">
      <c r="F17" s="74"/>
    </row>
    <row r="18" spans="6:6" ht="20.100000000000001" hidden="1" customHeight="1">
      <c r="F18" s="74"/>
    </row>
    <row r="19" spans="6:6" ht="20.100000000000001" hidden="1" customHeight="1">
      <c r="F19" s="74"/>
    </row>
    <row r="20" spans="6:6" ht="20.100000000000001" hidden="1" customHeight="1">
      <c r="F20" s="74"/>
    </row>
    <row r="21" spans="6:6" ht="20.100000000000001" hidden="1" customHeight="1">
      <c r="F21" s="74"/>
    </row>
    <row r="22" spans="6:6" ht="20.100000000000001" hidden="1" customHeight="1">
      <c r="F22" s="74"/>
    </row>
    <row r="23" spans="6:6" ht="20.100000000000001" hidden="1" customHeight="1">
      <c r="F23" s="74"/>
    </row>
    <row r="24" spans="6:6" ht="20.100000000000001" hidden="1" customHeight="1">
      <c r="F24" s="74"/>
    </row>
    <row r="25" spans="6:6" ht="20.100000000000001" hidden="1" customHeight="1">
      <c r="F25" s="74"/>
    </row>
    <row r="26" spans="6:6" ht="20.100000000000001" hidden="1" customHeight="1">
      <c r="F26" s="74"/>
    </row>
    <row r="27" spans="6:6" ht="20.100000000000001" hidden="1" customHeight="1">
      <c r="F27" s="74"/>
    </row>
    <row r="28" spans="6:6" ht="27" hidden="1" customHeight="1">
      <c r="F28" s="74"/>
    </row>
    <row r="29" spans="6:6" ht="20.100000000000001" hidden="1" customHeight="1">
      <c r="F29" s="74"/>
    </row>
    <row r="30" spans="6:6" ht="20.100000000000001" hidden="1" customHeight="1">
      <c r="F30" s="74"/>
    </row>
    <row r="31" spans="6:6" ht="20.100000000000001" hidden="1" customHeight="1">
      <c r="F31" s="74"/>
    </row>
    <row r="32" spans="6:6" ht="20.100000000000001" hidden="1" customHeight="1">
      <c r="F32" s="74"/>
    </row>
    <row r="33" spans="6:6" ht="20.100000000000001" hidden="1" customHeight="1">
      <c r="F33" s="74"/>
    </row>
    <row r="34" spans="6:6" ht="20.100000000000001" hidden="1" customHeight="1">
      <c r="F34" s="74"/>
    </row>
    <row r="35" spans="6:6" ht="20.100000000000001" hidden="1" customHeight="1">
      <c r="F35" s="74"/>
    </row>
    <row r="36" spans="6:6" ht="20.100000000000001" hidden="1" customHeight="1">
      <c r="F36" s="74"/>
    </row>
    <row r="37" spans="6:6" ht="20.100000000000001" hidden="1" customHeight="1">
      <c r="F37" s="74"/>
    </row>
    <row r="38" spans="6:6" ht="20.100000000000001" hidden="1" customHeight="1">
      <c r="F38" s="74"/>
    </row>
    <row r="39" spans="6:6" ht="20.100000000000001" hidden="1" customHeight="1">
      <c r="F39" s="74"/>
    </row>
    <row r="40" spans="6:6" ht="20.100000000000001" hidden="1" customHeight="1">
      <c r="F40" s="74"/>
    </row>
    <row r="41" spans="6:6" ht="16.5" hidden="1" customHeight="1">
      <c r="F41" s="74"/>
    </row>
    <row r="54" spans="7:7" ht="17.399999999999999" hidden="1">
      <c r="G54" s="85"/>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P200"/>
  <sheetViews>
    <sheetView showGridLines="0" zoomScale="60" zoomScaleNormal="60"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6640625" style="85" customWidth="1"/>
    <col min="2" max="2" width="101.88671875" style="85" customWidth="1"/>
    <col min="3" max="55" width="17.88671875" style="85" customWidth="1"/>
    <col min="56" max="56" width="11.44140625" style="85" customWidth="1"/>
    <col min="57" max="104" width="11.44140625" style="85" hidden="1" customWidth="1"/>
    <col min="105" max="255" width="11.44140625" style="86" hidden="1" customWidth="1"/>
    <col min="256" max="256" width="8.6640625" style="86" hidden="1" customWidth="1"/>
    <col min="257" max="257" width="101.33203125" style="86" hidden="1" customWidth="1"/>
    <col min="258" max="258" width="16.6640625" style="86" hidden="1" customWidth="1"/>
    <col min="259" max="281" width="18" style="86" hidden="1" customWidth="1"/>
    <col min="282" max="282" width="19.44140625" style="86" hidden="1" customWidth="1"/>
    <col min="283" max="283" width="17.88671875" style="86" hidden="1" customWidth="1"/>
    <col min="284" max="284" width="19.88671875" style="86" hidden="1" customWidth="1"/>
    <col min="285" max="292" width="18" style="86" hidden="1" customWidth="1"/>
    <col min="293" max="293" width="20.109375" style="86" hidden="1" customWidth="1"/>
    <col min="294" max="294" width="19.88671875" style="86" hidden="1" customWidth="1"/>
    <col min="295" max="309" width="18" style="86" hidden="1" customWidth="1"/>
    <col min="310" max="357" width="11.44140625" style="86" hidden="1" customWidth="1"/>
    <col min="358" max="511" width="11.44140625" style="86" hidden="1"/>
    <col min="512" max="512" width="8.6640625" style="86" hidden="1" customWidth="1"/>
    <col min="513" max="513" width="101.33203125" style="86" hidden="1" customWidth="1"/>
    <col min="514" max="514" width="16.6640625" style="86" hidden="1" customWidth="1"/>
    <col min="515" max="537" width="18" style="86" hidden="1" customWidth="1"/>
    <col min="538" max="538" width="19.44140625" style="86" hidden="1" customWidth="1"/>
    <col min="539" max="539" width="17.88671875" style="86" hidden="1" customWidth="1"/>
    <col min="540" max="540" width="19.88671875" style="86" hidden="1" customWidth="1"/>
    <col min="541" max="548" width="18" style="86" hidden="1" customWidth="1"/>
    <col min="549" max="549" width="20.109375" style="86" hidden="1" customWidth="1"/>
    <col min="550" max="550" width="19.88671875" style="86" hidden="1" customWidth="1"/>
    <col min="551" max="565" width="18" style="86" hidden="1" customWidth="1"/>
    <col min="566" max="613" width="11.44140625" style="86" hidden="1" customWidth="1"/>
    <col min="614" max="767" width="11.44140625" style="86" hidden="1"/>
    <col min="768" max="768" width="8.6640625" style="86" hidden="1" customWidth="1"/>
    <col min="769" max="769" width="101.33203125" style="86" hidden="1" customWidth="1"/>
    <col min="770" max="770" width="16.6640625" style="86" hidden="1" customWidth="1"/>
    <col min="771" max="793" width="18" style="86" hidden="1" customWidth="1"/>
    <col min="794" max="794" width="19.44140625" style="86" hidden="1" customWidth="1"/>
    <col min="795" max="795" width="17.88671875" style="86" hidden="1" customWidth="1"/>
    <col min="796" max="796" width="19.88671875" style="86" hidden="1" customWidth="1"/>
    <col min="797" max="804" width="18" style="86" hidden="1" customWidth="1"/>
    <col min="805" max="805" width="20.109375" style="86" hidden="1" customWidth="1"/>
    <col min="806" max="806" width="19.88671875" style="86" hidden="1" customWidth="1"/>
    <col min="807" max="821" width="18" style="86" hidden="1" customWidth="1"/>
    <col min="822" max="869" width="11.44140625" style="86" hidden="1" customWidth="1"/>
    <col min="870" max="1023" width="11.44140625" style="86" hidden="1"/>
    <col min="1024" max="1024" width="8.6640625" style="86" hidden="1" customWidth="1"/>
    <col min="1025" max="1025" width="101.33203125" style="86" hidden="1" customWidth="1"/>
    <col min="1026" max="1026" width="16.6640625" style="86" hidden="1" customWidth="1"/>
    <col min="1027" max="1049" width="18" style="86" hidden="1" customWidth="1"/>
    <col min="1050" max="1050" width="19.44140625" style="86" hidden="1" customWidth="1"/>
    <col min="1051" max="1051" width="17.88671875" style="86" hidden="1" customWidth="1"/>
    <col min="1052" max="1052" width="19.88671875" style="86" hidden="1" customWidth="1"/>
    <col min="1053" max="1060" width="18" style="86" hidden="1" customWidth="1"/>
    <col min="1061" max="1061" width="20.109375" style="86" hidden="1" customWidth="1"/>
    <col min="1062" max="1062" width="19.88671875" style="86" hidden="1" customWidth="1"/>
    <col min="1063" max="1077" width="18" style="86" hidden="1" customWidth="1"/>
    <col min="1078" max="1125" width="11.44140625" style="86" hidden="1" customWidth="1"/>
    <col min="1126" max="1279" width="11.44140625" style="86" hidden="1"/>
    <col min="1280" max="1280" width="8.6640625" style="86" hidden="1" customWidth="1"/>
    <col min="1281" max="1281" width="101.33203125" style="86" hidden="1" customWidth="1"/>
    <col min="1282" max="1282" width="16.6640625" style="86" hidden="1" customWidth="1"/>
    <col min="1283" max="1305" width="18" style="86" hidden="1" customWidth="1"/>
    <col min="1306" max="1306" width="19.44140625" style="86" hidden="1" customWidth="1"/>
    <col min="1307" max="1307" width="17.88671875" style="86" hidden="1" customWidth="1"/>
    <col min="1308" max="1308" width="19.88671875" style="86" hidden="1" customWidth="1"/>
    <col min="1309" max="1316" width="18" style="86" hidden="1" customWidth="1"/>
    <col min="1317" max="1317" width="20.109375" style="86" hidden="1" customWidth="1"/>
    <col min="1318" max="1318" width="19.88671875" style="86" hidden="1" customWidth="1"/>
    <col min="1319" max="1333" width="18" style="86" hidden="1" customWidth="1"/>
    <col min="1334" max="1381" width="11.44140625" style="86" hidden="1" customWidth="1"/>
    <col min="1382" max="1535" width="11.44140625" style="86" hidden="1"/>
    <col min="1536" max="1536" width="8.6640625" style="86" hidden="1" customWidth="1"/>
    <col min="1537" max="1537" width="101.33203125" style="86" hidden="1" customWidth="1"/>
    <col min="1538" max="1538" width="16.6640625" style="86" hidden="1" customWidth="1"/>
    <col min="1539" max="1561" width="18" style="86" hidden="1" customWidth="1"/>
    <col min="1562" max="1562" width="19.44140625" style="86" hidden="1" customWidth="1"/>
    <col min="1563" max="1563" width="17.88671875" style="86" hidden="1" customWidth="1"/>
    <col min="1564" max="1564" width="19.88671875" style="86" hidden="1" customWidth="1"/>
    <col min="1565" max="1572" width="18" style="86" hidden="1" customWidth="1"/>
    <col min="1573" max="1573" width="20.109375" style="86" hidden="1" customWidth="1"/>
    <col min="1574" max="1574" width="19.88671875" style="86" hidden="1" customWidth="1"/>
    <col min="1575" max="1589" width="18" style="86" hidden="1" customWidth="1"/>
    <col min="1590" max="1637" width="11.44140625" style="86" hidden="1" customWidth="1"/>
    <col min="1638" max="1791" width="11.44140625" style="86" hidden="1"/>
    <col min="1792" max="1792" width="8.6640625" style="86" hidden="1" customWidth="1"/>
    <col min="1793" max="1793" width="101.33203125" style="86" hidden="1" customWidth="1"/>
    <col min="1794" max="1794" width="16.6640625" style="86" hidden="1" customWidth="1"/>
    <col min="1795" max="1817" width="18" style="86" hidden="1" customWidth="1"/>
    <col min="1818" max="1818" width="19.44140625" style="86" hidden="1" customWidth="1"/>
    <col min="1819" max="1819" width="17.88671875" style="86" hidden="1" customWidth="1"/>
    <col min="1820" max="1820" width="19.88671875" style="86" hidden="1" customWidth="1"/>
    <col min="1821" max="1828" width="18" style="86" hidden="1" customWidth="1"/>
    <col min="1829" max="1829" width="20.109375" style="86" hidden="1" customWidth="1"/>
    <col min="1830" max="1830" width="19.88671875" style="86" hidden="1" customWidth="1"/>
    <col min="1831" max="1845" width="18" style="86" hidden="1" customWidth="1"/>
    <col min="1846" max="1893" width="11.44140625" style="86" hidden="1" customWidth="1"/>
    <col min="1894" max="2047" width="11.44140625" style="86" hidden="1"/>
    <col min="2048" max="2048" width="8.6640625" style="86" hidden="1" customWidth="1"/>
    <col min="2049" max="2049" width="101.33203125" style="86" hidden="1" customWidth="1"/>
    <col min="2050" max="2050" width="16.6640625" style="86" hidden="1" customWidth="1"/>
    <col min="2051" max="2073" width="18" style="86" hidden="1" customWidth="1"/>
    <col min="2074" max="2074" width="19.44140625" style="86" hidden="1" customWidth="1"/>
    <col min="2075" max="2075" width="17.88671875" style="86" hidden="1" customWidth="1"/>
    <col min="2076" max="2076" width="19.88671875" style="86" hidden="1" customWidth="1"/>
    <col min="2077" max="2084" width="18" style="86" hidden="1" customWidth="1"/>
    <col min="2085" max="2085" width="20.109375" style="86" hidden="1" customWidth="1"/>
    <col min="2086" max="2086" width="19.88671875" style="86" hidden="1" customWidth="1"/>
    <col min="2087" max="2101" width="18" style="86" hidden="1" customWidth="1"/>
    <col min="2102" max="2149" width="11.44140625" style="86" hidden="1" customWidth="1"/>
    <col min="2150" max="2303" width="11.44140625" style="86" hidden="1"/>
    <col min="2304" max="2304" width="8.6640625" style="86" hidden="1" customWidth="1"/>
    <col min="2305" max="2305" width="101.33203125" style="86" hidden="1" customWidth="1"/>
    <col min="2306" max="2306" width="16.6640625" style="86" hidden="1" customWidth="1"/>
    <col min="2307" max="2329" width="18" style="86" hidden="1" customWidth="1"/>
    <col min="2330" max="2330" width="19.44140625" style="86" hidden="1" customWidth="1"/>
    <col min="2331" max="2331" width="17.88671875" style="86" hidden="1" customWidth="1"/>
    <col min="2332" max="2332" width="19.88671875" style="86" hidden="1" customWidth="1"/>
    <col min="2333" max="2340" width="18" style="86" hidden="1" customWidth="1"/>
    <col min="2341" max="2341" width="20.109375" style="86" hidden="1" customWidth="1"/>
    <col min="2342" max="2342" width="19.88671875" style="86" hidden="1" customWidth="1"/>
    <col min="2343" max="2357" width="18" style="86" hidden="1" customWidth="1"/>
    <col min="2358" max="2405" width="11.44140625" style="86" hidden="1" customWidth="1"/>
    <col min="2406" max="2559" width="11.44140625" style="86" hidden="1"/>
    <col min="2560" max="2560" width="8.6640625" style="86" hidden="1" customWidth="1"/>
    <col min="2561" max="2561" width="101.33203125" style="86" hidden="1" customWidth="1"/>
    <col min="2562" max="2562" width="16.6640625" style="86" hidden="1" customWidth="1"/>
    <col min="2563" max="2585" width="18" style="86" hidden="1" customWidth="1"/>
    <col min="2586" max="2586" width="19.44140625" style="86" hidden="1" customWidth="1"/>
    <col min="2587" max="2587" width="17.88671875" style="86" hidden="1" customWidth="1"/>
    <col min="2588" max="2588" width="19.88671875" style="86" hidden="1" customWidth="1"/>
    <col min="2589" max="2596" width="18" style="86" hidden="1" customWidth="1"/>
    <col min="2597" max="2597" width="20.109375" style="86" hidden="1" customWidth="1"/>
    <col min="2598" max="2598" width="19.88671875" style="86" hidden="1" customWidth="1"/>
    <col min="2599" max="2613" width="18" style="86" hidden="1" customWidth="1"/>
    <col min="2614" max="2661" width="11.44140625" style="86" hidden="1" customWidth="1"/>
    <col min="2662" max="2815" width="11.44140625" style="86" hidden="1"/>
    <col min="2816" max="2816" width="8.6640625" style="86" hidden="1" customWidth="1"/>
    <col min="2817" max="2817" width="101.33203125" style="86" hidden="1" customWidth="1"/>
    <col min="2818" max="2818" width="16.6640625" style="86" hidden="1" customWidth="1"/>
    <col min="2819" max="2841" width="18" style="86" hidden="1" customWidth="1"/>
    <col min="2842" max="2842" width="19.44140625" style="86" hidden="1" customWidth="1"/>
    <col min="2843" max="2843" width="17.88671875" style="86" hidden="1" customWidth="1"/>
    <col min="2844" max="2844" width="19.88671875" style="86" hidden="1" customWidth="1"/>
    <col min="2845" max="2852" width="18" style="86" hidden="1" customWidth="1"/>
    <col min="2853" max="2853" width="20.109375" style="86" hidden="1" customWidth="1"/>
    <col min="2854" max="2854" width="19.88671875" style="86" hidden="1" customWidth="1"/>
    <col min="2855" max="2869" width="18" style="86" hidden="1" customWidth="1"/>
    <col min="2870" max="2917" width="11.44140625" style="86" hidden="1" customWidth="1"/>
    <col min="2918" max="3071" width="11.44140625" style="86" hidden="1"/>
    <col min="3072" max="3072" width="8.6640625" style="86" hidden="1" customWidth="1"/>
    <col min="3073" max="3073" width="101.33203125" style="86" hidden="1" customWidth="1"/>
    <col min="3074" max="3074" width="16.6640625" style="86" hidden="1" customWidth="1"/>
    <col min="3075" max="3097" width="18" style="86" hidden="1" customWidth="1"/>
    <col min="3098" max="3098" width="19.44140625" style="86" hidden="1" customWidth="1"/>
    <col min="3099" max="3099" width="17.88671875" style="86" hidden="1" customWidth="1"/>
    <col min="3100" max="3100" width="19.88671875" style="86" hidden="1" customWidth="1"/>
    <col min="3101" max="3108" width="18" style="86" hidden="1" customWidth="1"/>
    <col min="3109" max="3109" width="20.109375" style="86" hidden="1" customWidth="1"/>
    <col min="3110" max="3110" width="19.88671875" style="86" hidden="1" customWidth="1"/>
    <col min="3111" max="3125" width="18" style="86" hidden="1" customWidth="1"/>
    <col min="3126" max="3173" width="11.44140625" style="86" hidden="1" customWidth="1"/>
    <col min="3174" max="3327" width="11.44140625" style="86" hidden="1"/>
    <col min="3328" max="3328" width="8.6640625" style="86" hidden="1" customWidth="1"/>
    <col min="3329" max="3329" width="101.33203125" style="86" hidden="1" customWidth="1"/>
    <col min="3330" max="3330" width="16.6640625" style="86" hidden="1" customWidth="1"/>
    <col min="3331" max="3353" width="18" style="86" hidden="1" customWidth="1"/>
    <col min="3354" max="3354" width="19.44140625" style="86" hidden="1" customWidth="1"/>
    <col min="3355" max="3355" width="17.88671875" style="86" hidden="1" customWidth="1"/>
    <col min="3356" max="3356" width="19.88671875" style="86" hidden="1" customWidth="1"/>
    <col min="3357" max="3364" width="18" style="86" hidden="1" customWidth="1"/>
    <col min="3365" max="3365" width="20.109375" style="86" hidden="1" customWidth="1"/>
    <col min="3366" max="3366" width="19.88671875" style="86" hidden="1" customWidth="1"/>
    <col min="3367" max="3381" width="18" style="86" hidden="1" customWidth="1"/>
    <col min="3382" max="3429" width="11.44140625" style="86" hidden="1" customWidth="1"/>
    <col min="3430" max="3583" width="11.44140625" style="86" hidden="1"/>
    <col min="3584" max="3584" width="8.6640625" style="86" hidden="1" customWidth="1"/>
    <col min="3585" max="3585" width="101.33203125" style="86" hidden="1" customWidth="1"/>
    <col min="3586" max="3586" width="16.6640625" style="86" hidden="1" customWidth="1"/>
    <col min="3587" max="3609" width="18" style="86" hidden="1" customWidth="1"/>
    <col min="3610" max="3610" width="19.44140625" style="86" hidden="1" customWidth="1"/>
    <col min="3611" max="3611" width="17.88671875" style="86" hidden="1" customWidth="1"/>
    <col min="3612" max="3612" width="19.88671875" style="86" hidden="1" customWidth="1"/>
    <col min="3613" max="3620" width="18" style="86" hidden="1" customWidth="1"/>
    <col min="3621" max="3621" width="20.109375" style="86" hidden="1" customWidth="1"/>
    <col min="3622" max="3622" width="19.88671875" style="86" hidden="1" customWidth="1"/>
    <col min="3623" max="3637" width="18" style="86" hidden="1" customWidth="1"/>
    <col min="3638" max="3685" width="11.44140625" style="86" hidden="1" customWidth="1"/>
    <col min="3686" max="3839" width="11.44140625" style="86" hidden="1"/>
    <col min="3840" max="3840" width="8.6640625" style="86" hidden="1" customWidth="1"/>
    <col min="3841" max="3841" width="101.33203125" style="86" hidden="1" customWidth="1"/>
    <col min="3842" max="3842" width="16.6640625" style="86" hidden="1" customWidth="1"/>
    <col min="3843" max="3865" width="18" style="86" hidden="1" customWidth="1"/>
    <col min="3866" max="3866" width="19.44140625" style="86" hidden="1" customWidth="1"/>
    <col min="3867" max="3867" width="17.88671875" style="86" hidden="1" customWidth="1"/>
    <col min="3868" max="3868" width="19.88671875" style="86" hidden="1" customWidth="1"/>
    <col min="3869" max="3876" width="18" style="86" hidden="1" customWidth="1"/>
    <col min="3877" max="3877" width="20.109375" style="86" hidden="1" customWidth="1"/>
    <col min="3878" max="3878" width="19.88671875" style="86" hidden="1" customWidth="1"/>
    <col min="3879" max="3893" width="18" style="86" hidden="1" customWidth="1"/>
    <col min="3894" max="3941" width="11.44140625" style="86" hidden="1" customWidth="1"/>
    <col min="3942" max="4095" width="11.44140625" style="86" hidden="1"/>
    <col min="4096" max="4096" width="8.6640625" style="86" hidden="1" customWidth="1"/>
    <col min="4097" max="4097" width="101.33203125" style="86" hidden="1" customWidth="1"/>
    <col min="4098" max="4098" width="16.6640625" style="86" hidden="1" customWidth="1"/>
    <col min="4099" max="4121" width="18" style="86" hidden="1" customWidth="1"/>
    <col min="4122" max="4122" width="19.44140625" style="86" hidden="1" customWidth="1"/>
    <col min="4123" max="4123" width="17.88671875" style="86" hidden="1" customWidth="1"/>
    <col min="4124" max="4124" width="19.88671875" style="86" hidden="1" customWidth="1"/>
    <col min="4125" max="4132" width="18" style="86" hidden="1" customWidth="1"/>
    <col min="4133" max="4133" width="20.109375" style="86" hidden="1" customWidth="1"/>
    <col min="4134" max="4134" width="19.88671875" style="86" hidden="1" customWidth="1"/>
    <col min="4135" max="4149" width="18" style="86" hidden="1" customWidth="1"/>
    <col min="4150" max="4197" width="11.44140625" style="86" hidden="1" customWidth="1"/>
    <col min="4198" max="4351" width="11.44140625" style="86" hidden="1"/>
    <col min="4352" max="4352" width="8.6640625" style="86" hidden="1" customWidth="1"/>
    <col min="4353" max="4353" width="101.33203125" style="86" hidden="1" customWidth="1"/>
    <col min="4354" max="4354" width="16.6640625" style="86" hidden="1" customWidth="1"/>
    <col min="4355" max="4377" width="18" style="86" hidden="1" customWidth="1"/>
    <col min="4378" max="4378" width="19.44140625" style="86" hidden="1" customWidth="1"/>
    <col min="4379" max="4379" width="17.88671875" style="86" hidden="1" customWidth="1"/>
    <col min="4380" max="4380" width="19.88671875" style="86" hidden="1" customWidth="1"/>
    <col min="4381" max="4388" width="18" style="86" hidden="1" customWidth="1"/>
    <col min="4389" max="4389" width="20.109375" style="86" hidden="1" customWidth="1"/>
    <col min="4390" max="4390" width="19.88671875" style="86" hidden="1" customWidth="1"/>
    <col min="4391" max="4405" width="18" style="86" hidden="1" customWidth="1"/>
    <col min="4406" max="4453" width="11.44140625" style="86" hidden="1" customWidth="1"/>
    <col min="4454" max="4607" width="11.44140625" style="86" hidden="1"/>
    <col min="4608" max="4608" width="8.6640625" style="86" hidden="1" customWidth="1"/>
    <col min="4609" max="4609" width="101.33203125" style="86" hidden="1" customWidth="1"/>
    <col min="4610" max="4610" width="16.6640625" style="86" hidden="1" customWidth="1"/>
    <col min="4611" max="4633" width="18" style="86" hidden="1" customWidth="1"/>
    <col min="4634" max="4634" width="19.44140625" style="86" hidden="1" customWidth="1"/>
    <col min="4635" max="4635" width="17.88671875" style="86" hidden="1" customWidth="1"/>
    <col min="4636" max="4636" width="19.88671875" style="86" hidden="1" customWidth="1"/>
    <col min="4637" max="4644" width="18" style="86" hidden="1" customWidth="1"/>
    <col min="4645" max="4645" width="20.109375" style="86" hidden="1" customWidth="1"/>
    <col min="4646" max="4646" width="19.88671875" style="86" hidden="1" customWidth="1"/>
    <col min="4647" max="4661" width="18" style="86" hidden="1" customWidth="1"/>
    <col min="4662" max="4709" width="11.44140625" style="86" hidden="1" customWidth="1"/>
    <col min="4710" max="4863" width="11.44140625" style="86" hidden="1"/>
    <col min="4864" max="4864" width="8.6640625" style="86" hidden="1" customWidth="1"/>
    <col min="4865" max="4865" width="101.33203125" style="86" hidden="1" customWidth="1"/>
    <col min="4866" max="4866" width="16.6640625" style="86" hidden="1" customWidth="1"/>
    <col min="4867" max="4889" width="18" style="86" hidden="1" customWidth="1"/>
    <col min="4890" max="4890" width="19.44140625" style="86" hidden="1" customWidth="1"/>
    <col min="4891" max="4891" width="17.88671875" style="86" hidden="1" customWidth="1"/>
    <col min="4892" max="4892" width="19.88671875" style="86" hidden="1" customWidth="1"/>
    <col min="4893" max="4900" width="18" style="86" hidden="1" customWidth="1"/>
    <col min="4901" max="4901" width="20.109375" style="86" hidden="1" customWidth="1"/>
    <col min="4902" max="4902" width="19.88671875" style="86" hidden="1" customWidth="1"/>
    <col min="4903" max="4917" width="18" style="86" hidden="1" customWidth="1"/>
    <col min="4918" max="4965" width="11.44140625" style="86" hidden="1" customWidth="1"/>
    <col min="4966" max="5119" width="11.44140625" style="86" hidden="1"/>
    <col min="5120" max="5120" width="8.6640625" style="86" hidden="1" customWidth="1"/>
    <col min="5121" max="5121" width="101.33203125" style="86" hidden="1" customWidth="1"/>
    <col min="5122" max="5122" width="16.6640625" style="86" hidden="1" customWidth="1"/>
    <col min="5123" max="5145" width="18" style="86" hidden="1" customWidth="1"/>
    <col min="5146" max="5146" width="19.44140625" style="86" hidden="1" customWidth="1"/>
    <col min="5147" max="5147" width="17.88671875" style="86" hidden="1" customWidth="1"/>
    <col min="5148" max="5148" width="19.88671875" style="86" hidden="1" customWidth="1"/>
    <col min="5149" max="5156" width="18" style="86" hidden="1" customWidth="1"/>
    <col min="5157" max="5157" width="20.109375" style="86" hidden="1" customWidth="1"/>
    <col min="5158" max="5158" width="19.88671875" style="86" hidden="1" customWidth="1"/>
    <col min="5159" max="5173" width="18" style="86" hidden="1" customWidth="1"/>
    <col min="5174" max="5221" width="11.44140625" style="86" hidden="1" customWidth="1"/>
    <col min="5222" max="5375" width="11.44140625" style="86" hidden="1"/>
    <col min="5376" max="5376" width="8.6640625" style="86" hidden="1" customWidth="1"/>
    <col min="5377" max="5377" width="101.33203125" style="86" hidden="1" customWidth="1"/>
    <col min="5378" max="5378" width="16.6640625" style="86" hidden="1" customWidth="1"/>
    <col min="5379" max="5401" width="18" style="86" hidden="1" customWidth="1"/>
    <col min="5402" max="5402" width="19.44140625" style="86" hidden="1" customWidth="1"/>
    <col min="5403" max="5403" width="17.88671875" style="86" hidden="1" customWidth="1"/>
    <col min="5404" max="5404" width="19.88671875" style="86" hidden="1" customWidth="1"/>
    <col min="5405" max="5412" width="18" style="86" hidden="1" customWidth="1"/>
    <col min="5413" max="5413" width="20.109375" style="86" hidden="1" customWidth="1"/>
    <col min="5414" max="5414" width="19.88671875" style="86" hidden="1" customWidth="1"/>
    <col min="5415" max="5429" width="18" style="86" hidden="1" customWidth="1"/>
    <col min="5430" max="5477" width="11.44140625" style="86" hidden="1" customWidth="1"/>
    <col min="5478" max="5631" width="11.44140625" style="86" hidden="1"/>
    <col min="5632" max="5632" width="8.6640625" style="86" hidden="1" customWidth="1"/>
    <col min="5633" max="5633" width="101.33203125" style="86" hidden="1" customWidth="1"/>
    <col min="5634" max="5634" width="16.6640625" style="86" hidden="1" customWidth="1"/>
    <col min="5635" max="5657" width="18" style="86" hidden="1" customWidth="1"/>
    <col min="5658" max="5658" width="19.44140625" style="86" hidden="1" customWidth="1"/>
    <col min="5659" max="5659" width="17.88671875" style="86" hidden="1" customWidth="1"/>
    <col min="5660" max="5660" width="19.88671875" style="86" hidden="1" customWidth="1"/>
    <col min="5661" max="5668" width="18" style="86" hidden="1" customWidth="1"/>
    <col min="5669" max="5669" width="20.109375" style="86" hidden="1" customWidth="1"/>
    <col min="5670" max="5670" width="19.88671875" style="86" hidden="1" customWidth="1"/>
    <col min="5671" max="5685" width="18" style="86" hidden="1" customWidth="1"/>
    <col min="5686" max="5733" width="11.44140625" style="86" hidden="1" customWidth="1"/>
    <col min="5734" max="5887" width="11.44140625" style="86" hidden="1"/>
    <col min="5888" max="5888" width="8.6640625" style="86" hidden="1" customWidth="1"/>
    <col min="5889" max="5889" width="101.33203125" style="86" hidden="1" customWidth="1"/>
    <col min="5890" max="5890" width="16.6640625" style="86" hidden="1" customWidth="1"/>
    <col min="5891" max="5913" width="18" style="86" hidden="1" customWidth="1"/>
    <col min="5914" max="5914" width="19.44140625" style="86" hidden="1" customWidth="1"/>
    <col min="5915" max="5915" width="17.88671875" style="86" hidden="1" customWidth="1"/>
    <col min="5916" max="5916" width="19.88671875" style="86" hidden="1" customWidth="1"/>
    <col min="5917" max="5924" width="18" style="86" hidden="1" customWidth="1"/>
    <col min="5925" max="5925" width="20.109375" style="86" hidden="1" customWidth="1"/>
    <col min="5926" max="5926" width="19.88671875" style="86" hidden="1" customWidth="1"/>
    <col min="5927" max="5941" width="18" style="86" hidden="1" customWidth="1"/>
    <col min="5942" max="5989" width="11.44140625" style="86" hidden="1" customWidth="1"/>
    <col min="5990" max="6143" width="11.44140625" style="86" hidden="1"/>
    <col min="6144" max="6144" width="8.6640625" style="86" hidden="1" customWidth="1"/>
    <col min="6145" max="6145" width="101.33203125" style="86" hidden="1" customWidth="1"/>
    <col min="6146" max="6146" width="16.6640625" style="86" hidden="1" customWidth="1"/>
    <col min="6147" max="6169" width="18" style="86" hidden="1" customWidth="1"/>
    <col min="6170" max="6170" width="19.44140625" style="86" hidden="1" customWidth="1"/>
    <col min="6171" max="6171" width="17.88671875" style="86" hidden="1" customWidth="1"/>
    <col min="6172" max="6172" width="19.88671875" style="86" hidden="1" customWidth="1"/>
    <col min="6173" max="6180" width="18" style="86" hidden="1" customWidth="1"/>
    <col min="6181" max="6181" width="20.109375" style="86" hidden="1" customWidth="1"/>
    <col min="6182" max="6182" width="19.88671875" style="86" hidden="1" customWidth="1"/>
    <col min="6183" max="6197" width="18" style="86" hidden="1" customWidth="1"/>
    <col min="6198" max="6245" width="11.44140625" style="86" hidden="1" customWidth="1"/>
    <col min="6246" max="6399" width="11.44140625" style="86" hidden="1"/>
    <col min="6400" max="6400" width="8.6640625" style="86" hidden="1" customWidth="1"/>
    <col min="6401" max="6401" width="101.33203125" style="86" hidden="1" customWidth="1"/>
    <col min="6402" max="6402" width="16.6640625" style="86" hidden="1" customWidth="1"/>
    <col min="6403" max="6425" width="18" style="86" hidden="1" customWidth="1"/>
    <col min="6426" max="6426" width="19.44140625" style="86" hidden="1" customWidth="1"/>
    <col min="6427" max="6427" width="17.88671875" style="86" hidden="1" customWidth="1"/>
    <col min="6428" max="6428" width="19.88671875" style="86" hidden="1" customWidth="1"/>
    <col min="6429" max="6436" width="18" style="86" hidden="1" customWidth="1"/>
    <col min="6437" max="6437" width="20.109375" style="86" hidden="1" customWidth="1"/>
    <col min="6438" max="6438" width="19.88671875" style="86" hidden="1" customWidth="1"/>
    <col min="6439" max="6453" width="18" style="86" hidden="1" customWidth="1"/>
    <col min="6454" max="6501" width="11.44140625" style="86" hidden="1" customWidth="1"/>
    <col min="6502" max="6655" width="11.44140625" style="86" hidden="1"/>
    <col min="6656" max="6656" width="8.6640625" style="86" hidden="1" customWidth="1"/>
    <col min="6657" max="6657" width="101.33203125" style="86" hidden="1" customWidth="1"/>
    <col min="6658" max="6658" width="16.6640625" style="86" hidden="1" customWidth="1"/>
    <col min="6659" max="6681" width="18" style="86" hidden="1" customWidth="1"/>
    <col min="6682" max="6682" width="19.44140625" style="86" hidden="1" customWidth="1"/>
    <col min="6683" max="6683" width="17.88671875" style="86" hidden="1" customWidth="1"/>
    <col min="6684" max="6684" width="19.88671875" style="86" hidden="1" customWidth="1"/>
    <col min="6685" max="6692" width="18" style="86" hidden="1" customWidth="1"/>
    <col min="6693" max="6693" width="20.109375" style="86" hidden="1" customWidth="1"/>
    <col min="6694" max="6694" width="19.88671875" style="86" hidden="1" customWidth="1"/>
    <col min="6695" max="6709" width="18" style="86" hidden="1" customWidth="1"/>
    <col min="6710" max="6757" width="11.44140625" style="86" hidden="1" customWidth="1"/>
    <col min="6758" max="6911" width="11.44140625" style="86" hidden="1"/>
    <col min="6912" max="6912" width="8.6640625" style="86" hidden="1" customWidth="1"/>
    <col min="6913" max="6913" width="101.33203125" style="86" hidden="1" customWidth="1"/>
    <col min="6914" max="6914" width="16.6640625" style="86" hidden="1" customWidth="1"/>
    <col min="6915" max="6937" width="18" style="86" hidden="1" customWidth="1"/>
    <col min="6938" max="6938" width="19.44140625" style="86" hidden="1" customWidth="1"/>
    <col min="6939" max="6939" width="17.88671875" style="86" hidden="1" customWidth="1"/>
    <col min="6940" max="6940" width="19.88671875" style="86" hidden="1" customWidth="1"/>
    <col min="6941" max="6948" width="18" style="86" hidden="1" customWidth="1"/>
    <col min="6949" max="6949" width="20.109375" style="86" hidden="1" customWidth="1"/>
    <col min="6950" max="6950" width="19.88671875" style="86" hidden="1" customWidth="1"/>
    <col min="6951" max="6965" width="18" style="86" hidden="1" customWidth="1"/>
    <col min="6966" max="7013" width="11.44140625" style="86" hidden="1" customWidth="1"/>
    <col min="7014" max="7167" width="11.44140625" style="86" hidden="1"/>
    <col min="7168" max="7168" width="8.6640625" style="86" hidden="1" customWidth="1"/>
    <col min="7169" max="7169" width="101.33203125" style="86" hidden="1" customWidth="1"/>
    <col min="7170" max="7170" width="16.6640625" style="86" hidden="1" customWidth="1"/>
    <col min="7171" max="7193" width="18" style="86" hidden="1" customWidth="1"/>
    <col min="7194" max="7194" width="19.44140625" style="86" hidden="1" customWidth="1"/>
    <col min="7195" max="7195" width="17.88671875" style="86" hidden="1" customWidth="1"/>
    <col min="7196" max="7196" width="19.88671875" style="86" hidden="1" customWidth="1"/>
    <col min="7197" max="7204" width="18" style="86" hidden="1" customWidth="1"/>
    <col min="7205" max="7205" width="20.109375" style="86" hidden="1" customWidth="1"/>
    <col min="7206" max="7206" width="19.88671875" style="86" hidden="1" customWidth="1"/>
    <col min="7207" max="7221" width="18" style="86" hidden="1" customWidth="1"/>
    <col min="7222" max="7269" width="11.44140625" style="86" hidden="1" customWidth="1"/>
    <col min="7270" max="7423" width="11.44140625" style="86" hidden="1"/>
    <col min="7424" max="7424" width="8.6640625" style="86" hidden="1" customWidth="1"/>
    <col min="7425" max="7425" width="101.33203125" style="86" hidden="1" customWidth="1"/>
    <col min="7426" max="7426" width="16.6640625" style="86" hidden="1" customWidth="1"/>
    <col min="7427" max="7449" width="18" style="86" hidden="1" customWidth="1"/>
    <col min="7450" max="7450" width="19.44140625" style="86" hidden="1" customWidth="1"/>
    <col min="7451" max="7451" width="17.88671875" style="86" hidden="1" customWidth="1"/>
    <col min="7452" max="7452" width="19.88671875" style="86" hidden="1" customWidth="1"/>
    <col min="7453" max="7460" width="18" style="86" hidden="1" customWidth="1"/>
    <col min="7461" max="7461" width="20.109375" style="86" hidden="1" customWidth="1"/>
    <col min="7462" max="7462" width="19.88671875" style="86" hidden="1" customWidth="1"/>
    <col min="7463" max="7477" width="18" style="86" hidden="1" customWidth="1"/>
    <col min="7478" max="7525" width="11.44140625" style="86" hidden="1" customWidth="1"/>
    <col min="7526" max="7679" width="11.44140625" style="86" hidden="1"/>
    <col min="7680" max="7680" width="8.6640625" style="86" hidden="1" customWidth="1"/>
    <col min="7681" max="7681" width="101.33203125" style="86" hidden="1" customWidth="1"/>
    <col min="7682" max="7682" width="16.6640625" style="86" hidden="1" customWidth="1"/>
    <col min="7683" max="7705" width="18" style="86" hidden="1" customWidth="1"/>
    <col min="7706" max="7706" width="19.44140625" style="86" hidden="1" customWidth="1"/>
    <col min="7707" max="7707" width="17.88671875" style="86" hidden="1" customWidth="1"/>
    <col min="7708" max="7708" width="19.88671875" style="86" hidden="1" customWidth="1"/>
    <col min="7709" max="7716" width="18" style="86" hidden="1" customWidth="1"/>
    <col min="7717" max="7717" width="20.109375" style="86" hidden="1" customWidth="1"/>
    <col min="7718" max="7718" width="19.88671875" style="86" hidden="1" customWidth="1"/>
    <col min="7719" max="7733" width="18" style="86" hidden="1" customWidth="1"/>
    <col min="7734" max="7781" width="11.44140625" style="86" hidden="1" customWidth="1"/>
    <col min="7782" max="7935" width="11.44140625" style="86" hidden="1"/>
    <col min="7936" max="7936" width="8.6640625" style="86" hidden="1" customWidth="1"/>
    <col min="7937" max="7937" width="101.33203125" style="86" hidden="1" customWidth="1"/>
    <col min="7938" max="7938" width="16.6640625" style="86" hidden="1" customWidth="1"/>
    <col min="7939" max="7961" width="18" style="86" hidden="1" customWidth="1"/>
    <col min="7962" max="7962" width="19.44140625" style="86" hidden="1" customWidth="1"/>
    <col min="7963" max="7963" width="17.88671875" style="86" hidden="1" customWidth="1"/>
    <col min="7964" max="7964" width="19.88671875" style="86" hidden="1" customWidth="1"/>
    <col min="7965" max="7972" width="18" style="86" hidden="1" customWidth="1"/>
    <col min="7973" max="7973" width="20.109375" style="86" hidden="1" customWidth="1"/>
    <col min="7974" max="7974" width="19.88671875" style="86" hidden="1" customWidth="1"/>
    <col min="7975" max="7989" width="18" style="86" hidden="1" customWidth="1"/>
    <col min="7990" max="8037" width="11.44140625" style="86" hidden="1" customWidth="1"/>
    <col min="8038" max="8191" width="11.44140625" style="86" hidden="1"/>
    <col min="8192" max="8192" width="8.6640625" style="86" hidden="1" customWidth="1"/>
    <col min="8193" max="8193" width="101.33203125" style="86" hidden="1" customWidth="1"/>
    <col min="8194" max="8194" width="16.6640625" style="86" hidden="1" customWidth="1"/>
    <col min="8195" max="8217" width="18" style="86" hidden="1" customWidth="1"/>
    <col min="8218" max="8218" width="19.44140625" style="86" hidden="1" customWidth="1"/>
    <col min="8219" max="8219" width="17.88671875" style="86" hidden="1" customWidth="1"/>
    <col min="8220" max="8220" width="19.88671875" style="86" hidden="1" customWidth="1"/>
    <col min="8221" max="8228" width="18" style="86" hidden="1" customWidth="1"/>
    <col min="8229" max="8229" width="20.109375" style="86" hidden="1" customWidth="1"/>
    <col min="8230" max="8230" width="19.88671875" style="86" hidden="1" customWidth="1"/>
    <col min="8231" max="8245" width="18" style="86" hidden="1" customWidth="1"/>
    <col min="8246" max="8293" width="11.44140625" style="86" hidden="1" customWidth="1"/>
    <col min="8294" max="8447" width="11.44140625" style="86" hidden="1"/>
    <col min="8448" max="8448" width="8.6640625" style="86" hidden="1" customWidth="1"/>
    <col min="8449" max="8449" width="101.33203125" style="86" hidden="1" customWidth="1"/>
    <col min="8450" max="8450" width="16.6640625" style="86" hidden="1" customWidth="1"/>
    <col min="8451" max="8473" width="18" style="86" hidden="1" customWidth="1"/>
    <col min="8474" max="8474" width="19.44140625" style="86" hidden="1" customWidth="1"/>
    <col min="8475" max="8475" width="17.88671875" style="86" hidden="1" customWidth="1"/>
    <col min="8476" max="8476" width="19.88671875" style="86" hidden="1" customWidth="1"/>
    <col min="8477" max="8484" width="18" style="86" hidden="1" customWidth="1"/>
    <col min="8485" max="8485" width="20.109375" style="86" hidden="1" customWidth="1"/>
    <col min="8486" max="8486" width="19.88671875" style="86" hidden="1" customWidth="1"/>
    <col min="8487" max="8501" width="18" style="86" hidden="1" customWidth="1"/>
    <col min="8502" max="8549" width="11.44140625" style="86" hidden="1" customWidth="1"/>
    <col min="8550" max="8703" width="11.44140625" style="86" hidden="1"/>
    <col min="8704" max="8704" width="8.6640625" style="86" hidden="1" customWidth="1"/>
    <col min="8705" max="8705" width="101.33203125" style="86" hidden="1" customWidth="1"/>
    <col min="8706" max="8706" width="16.6640625" style="86" hidden="1" customWidth="1"/>
    <col min="8707" max="8729" width="18" style="86" hidden="1" customWidth="1"/>
    <col min="8730" max="8730" width="19.44140625" style="86" hidden="1" customWidth="1"/>
    <col min="8731" max="8731" width="17.88671875" style="86" hidden="1" customWidth="1"/>
    <col min="8732" max="8732" width="19.88671875" style="86" hidden="1" customWidth="1"/>
    <col min="8733" max="8740" width="18" style="86" hidden="1" customWidth="1"/>
    <col min="8741" max="8741" width="20.109375" style="86" hidden="1" customWidth="1"/>
    <col min="8742" max="8742" width="19.88671875" style="86" hidden="1" customWidth="1"/>
    <col min="8743" max="8757" width="18" style="86" hidden="1" customWidth="1"/>
    <col min="8758" max="8805" width="11.44140625" style="86" hidden="1" customWidth="1"/>
    <col min="8806" max="8959" width="11.44140625" style="86" hidden="1"/>
    <col min="8960" max="8960" width="8.6640625" style="86" hidden="1" customWidth="1"/>
    <col min="8961" max="8961" width="101.33203125" style="86" hidden="1" customWidth="1"/>
    <col min="8962" max="8962" width="16.6640625" style="86" hidden="1" customWidth="1"/>
    <col min="8963" max="8985" width="18" style="86" hidden="1" customWidth="1"/>
    <col min="8986" max="8986" width="19.44140625" style="86" hidden="1" customWidth="1"/>
    <col min="8987" max="8987" width="17.88671875" style="86" hidden="1" customWidth="1"/>
    <col min="8988" max="8988" width="19.88671875" style="86" hidden="1" customWidth="1"/>
    <col min="8989" max="8996" width="18" style="86" hidden="1" customWidth="1"/>
    <col min="8997" max="8997" width="20.109375" style="86" hidden="1" customWidth="1"/>
    <col min="8998" max="8998" width="19.88671875" style="86" hidden="1" customWidth="1"/>
    <col min="8999" max="9013" width="18" style="86" hidden="1" customWidth="1"/>
    <col min="9014" max="9061" width="11.44140625" style="86" hidden="1" customWidth="1"/>
    <col min="9062" max="9215" width="11.44140625" style="86" hidden="1"/>
    <col min="9216" max="9216" width="8.6640625" style="86" hidden="1" customWidth="1"/>
    <col min="9217" max="9217" width="101.33203125" style="86" hidden="1" customWidth="1"/>
    <col min="9218" max="9218" width="16.6640625" style="86" hidden="1" customWidth="1"/>
    <col min="9219" max="9241" width="18" style="86" hidden="1" customWidth="1"/>
    <col min="9242" max="9242" width="19.44140625" style="86" hidden="1" customWidth="1"/>
    <col min="9243" max="9243" width="17.88671875" style="86" hidden="1" customWidth="1"/>
    <col min="9244" max="9244" width="19.88671875" style="86" hidden="1" customWidth="1"/>
    <col min="9245" max="9252" width="18" style="86" hidden="1" customWidth="1"/>
    <col min="9253" max="9253" width="20.109375" style="86" hidden="1" customWidth="1"/>
    <col min="9254" max="9254" width="19.88671875" style="86" hidden="1" customWidth="1"/>
    <col min="9255" max="9269" width="18" style="86" hidden="1" customWidth="1"/>
    <col min="9270" max="9317" width="11.44140625" style="86" hidden="1" customWidth="1"/>
    <col min="9318" max="9471" width="11.44140625" style="86" hidden="1"/>
    <col min="9472" max="9472" width="8.6640625" style="86" hidden="1" customWidth="1"/>
    <col min="9473" max="9473" width="101.33203125" style="86" hidden="1" customWidth="1"/>
    <col min="9474" max="9474" width="16.6640625" style="86" hidden="1" customWidth="1"/>
    <col min="9475" max="9497" width="18" style="86" hidden="1" customWidth="1"/>
    <col min="9498" max="9498" width="19.44140625" style="86" hidden="1" customWidth="1"/>
    <col min="9499" max="9499" width="17.88671875" style="86" hidden="1" customWidth="1"/>
    <col min="9500" max="9500" width="19.88671875" style="86" hidden="1" customWidth="1"/>
    <col min="9501" max="9508" width="18" style="86" hidden="1" customWidth="1"/>
    <col min="9509" max="9509" width="20.109375" style="86" hidden="1" customWidth="1"/>
    <col min="9510" max="9510" width="19.88671875" style="86" hidden="1" customWidth="1"/>
    <col min="9511" max="9525" width="18" style="86" hidden="1" customWidth="1"/>
    <col min="9526" max="9573" width="11.44140625" style="86" hidden="1" customWidth="1"/>
    <col min="9574" max="9727" width="11.44140625" style="86" hidden="1"/>
    <col min="9728" max="9728" width="8.6640625" style="86" hidden="1" customWidth="1"/>
    <col min="9729" max="9729" width="101.33203125" style="86" hidden="1" customWidth="1"/>
    <col min="9730" max="9730" width="16.6640625" style="86" hidden="1" customWidth="1"/>
    <col min="9731" max="9753" width="18" style="86" hidden="1" customWidth="1"/>
    <col min="9754" max="9754" width="19.44140625" style="86" hidden="1" customWidth="1"/>
    <col min="9755" max="9755" width="17.88671875" style="86" hidden="1" customWidth="1"/>
    <col min="9756" max="9756" width="19.88671875" style="86" hidden="1" customWidth="1"/>
    <col min="9757" max="9764" width="18" style="86" hidden="1" customWidth="1"/>
    <col min="9765" max="9765" width="20.109375" style="86" hidden="1" customWidth="1"/>
    <col min="9766" max="9766" width="19.88671875" style="86" hidden="1" customWidth="1"/>
    <col min="9767" max="9781" width="18" style="86" hidden="1" customWidth="1"/>
    <col min="9782" max="9829" width="11.44140625" style="86" hidden="1" customWidth="1"/>
    <col min="9830" max="9983" width="11.44140625" style="86" hidden="1"/>
    <col min="9984" max="9984" width="8.6640625" style="86" hidden="1" customWidth="1"/>
    <col min="9985" max="9985" width="101.33203125" style="86" hidden="1" customWidth="1"/>
    <col min="9986" max="9986" width="16.6640625" style="86" hidden="1" customWidth="1"/>
    <col min="9987" max="10009" width="18" style="86" hidden="1" customWidth="1"/>
    <col min="10010" max="10010" width="19.44140625" style="86" hidden="1" customWidth="1"/>
    <col min="10011" max="10011" width="17.88671875" style="86" hidden="1" customWidth="1"/>
    <col min="10012" max="10012" width="19.88671875" style="86" hidden="1" customWidth="1"/>
    <col min="10013" max="10020" width="18" style="86" hidden="1" customWidth="1"/>
    <col min="10021" max="10021" width="20.109375" style="86" hidden="1" customWidth="1"/>
    <col min="10022" max="10022" width="19.88671875" style="86" hidden="1" customWidth="1"/>
    <col min="10023" max="10037" width="18" style="86" hidden="1" customWidth="1"/>
    <col min="10038" max="10085" width="11.44140625" style="86" hidden="1" customWidth="1"/>
    <col min="10086" max="10239" width="11.44140625" style="86" hidden="1"/>
    <col min="10240" max="10240" width="8.6640625" style="86" hidden="1" customWidth="1"/>
    <col min="10241" max="10241" width="101.33203125" style="86" hidden="1" customWidth="1"/>
    <col min="10242" max="10242" width="16.6640625" style="86" hidden="1" customWidth="1"/>
    <col min="10243" max="10265" width="18" style="86" hidden="1" customWidth="1"/>
    <col min="10266" max="10266" width="19.44140625" style="86" hidden="1" customWidth="1"/>
    <col min="10267" max="10267" width="17.88671875" style="86" hidden="1" customWidth="1"/>
    <col min="10268" max="10268" width="19.88671875" style="86" hidden="1" customWidth="1"/>
    <col min="10269" max="10276" width="18" style="86" hidden="1" customWidth="1"/>
    <col min="10277" max="10277" width="20.109375" style="86" hidden="1" customWidth="1"/>
    <col min="10278" max="10278" width="19.88671875" style="86" hidden="1" customWidth="1"/>
    <col min="10279" max="10293" width="18" style="86" hidden="1" customWidth="1"/>
    <col min="10294" max="10341" width="11.44140625" style="86" hidden="1" customWidth="1"/>
    <col min="10342" max="10495" width="11.44140625" style="86" hidden="1"/>
    <col min="10496" max="10496" width="8.6640625" style="86" hidden="1" customWidth="1"/>
    <col min="10497" max="10497" width="101.33203125" style="86" hidden="1" customWidth="1"/>
    <col min="10498" max="10498" width="16.6640625" style="86" hidden="1" customWidth="1"/>
    <col min="10499" max="10521" width="18" style="86" hidden="1" customWidth="1"/>
    <col min="10522" max="10522" width="19.44140625" style="86" hidden="1" customWidth="1"/>
    <col min="10523" max="10523" width="17.88671875" style="86" hidden="1" customWidth="1"/>
    <col min="10524" max="10524" width="19.88671875" style="86" hidden="1" customWidth="1"/>
    <col min="10525" max="10532" width="18" style="86" hidden="1" customWidth="1"/>
    <col min="10533" max="10533" width="20.109375" style="86" hidden="1" customWidth="1"/>
    <col min="10534" max="10534" width="19.88671875" style="86" hidden="1" customWidth="1"/>
    <col min="10535" max="10549" width="18" style="86" hidden="1" customWidth="1"/>
    <col min="10550" max="10597" width="11.44140625" style="86" hidden="1" customWidth="1"/>
    <col min="10598" max="10751" width="11.44140625" style="86" hidden="1"/>
    <col min="10752" max="10752" width="8.6640625" style="86" hidden="1" customWidth="1"/>
    <col min="10753" max="10753" width="101.33203125" style="86" hidden="1" customWidth="1"/>
    <col min="10754" max="10754" width="16.6640625" style="86" hidden="1" customWidth="1"/>
    <col min="10755" max="10777" width="18" style="86" hidden="1" customWidth="1"/>
    <col min="10778" max="10778" width="19.44140625" style="86" hidden="1" customWidth="1"/>
    <col min="10779" max="10779" width="17.88671875" style="86" hidden="1" customWidth="1"/>
    <col min="10780" max="10780" width="19.88671875" style="86" hidden="1" customWidth="1"/>
    <col min="10781" max="10788" width="18" style="86" hidden="1" customWidth="1"/>
    <col min="10789" max="10789" width="20.109375" style="86" hidden="1" customWidth="1"/>
    <col min="10790" max="10790" width="19.88671875" style="86" hidden="1" customWidth="1"/>
    <col min="10791" max="10805" width="18" style="86" hidden="1" customWidth="1"/>
    <col min="10806" max="10853" width="11.44140625" style="86" hidden="1" customWidth="1"/>
    <col min="10854" max="11007" width="11.44140625" style="86" hidden="1"/>
    <col min="11008" max="11008" width="8.6640625" style="86" hidden="1" customWidth="1"/>
    <col min="11009" max="11009" width="101.33203125" style="86" hidden="1" customWidth="1"/>
    <col min="11010" max="11010" width="16.6640625" style="86" hidden="1" customWidth="1"/>
    <col min="11011" max="11033" width="18" style="86" hidden="1" customWidth="1"/>
    <col min="11034" max="11034" width="19.44140625" style="86" hidden="1" customWidth="1"/>
    <col min="11035" max="11035" width="17.88671875" style="86" hidden="1" customWidth="1"/>
    <col min="11036" max="11036" width="19.88671875" style="86" hidden="1" customWidth="1"/>
    <col min="11037" max="11044" width="18" style="86" hidden="1" customWidth="1"/>
    <col min="11045" max="11045" width="20.109375" style="86" hidden="1" customWidth="1"/>
    <col min="11046" max="11046" width="19.88671875" style="86" hidden="1" customWidth="1"/>
    <col min="11047" max="11061" width="18" style="86" hidden="1" customWidth="1"/>
    <col min="11062" max="11109" width="11.44140625" style="86" hidden="1" customWidth="1"/>
    <col min="11110" max="11263" width="11.44140625" style="86" hidden="1"/>
    <col min="11264" max="11264" width="8.6640625" style="86" hidden="1" customWidth="1"/>
    <col min="11265" max="11265" width="101.33203125" style="86" hidden="1" customWidth="1"/>
    <col min="11266" max="11266" width="16.6640625" style="86" hidden="1" customWidth="1"/>
    <col min="11267" max="11289" width="18" style="86" hidden="1" customWidth="1"/>
    <col min="11290" max="11290" width="19.44140625" style="86" hidden="1" customWidth="1"/>
    <col min="11291" max="11291" width="17.88671875" style="86" hidden="1" customWidth="1"/>
    <col min="11292" max="11292" width="19.88671875" style="86" hidden="1" customWidth="1"/>
    <col min="11293" max="11300" width="18" style="86" hidden="1" customWidth="1"/>
    <col min="11301" max="11301" width="20.109375" style="86" hidden="1" customWidth="1"/>
    <col min="11302" max="11302" width="19.88671875" style="86" hidden="1" customWidth="1"/>
    <col min="11303" max="11317" width="18" style="86" hidden="1" customWidth="1"/>
    <col min="11318" max="11365" width="11.44140625" style="86" hidden="1" customWidth="1"/>
    <col min="11366" max="11519" width="11.44140625" style="86" hidden="1"/>
    <col min="11520" max="11520" width="8.6640625" style="86" hidden="1" customWidth="1"/>
    <col min="11521" max="11521" width="101.33203125" style="86" hidden="1" customWidth="1"/>
    <col min="11522" max="11522" width="16.6640625" style="86" hidden="1" customWidth="1"/>
    <col min="11523" max="11545" width="18" style="86" hidden="1" customWidth="1"/>
    <col min="11546" max="11546" width="19.44140625" style="86" hidden="1" customWidth="1"/>
    <col min="11547" max="11547" width="17.88671875" style="86" hidden="1" customWidth="1"/>
    <col min="11548" max="11548" width="19.88671875" style="86" hidden="1" customWidth="1"/>
    <col min="11549" max="11556" width="18" style="86" hidden="1" customWidth="1"/>
    <col min="11557" max="11557" width="20.109375" style="86" hidden="1" customWidth="1"/>
    <col min="11558" max="11558" width="19.88671875" style="86" hidden="1" customWidth="1"/>
    <col min="11559" max="11573" width="18" style="86" hidden="1" customWidth="1"/>
    <col min="11574" max="11621" width="11.44140625" style="86" hidden="1" customWidth="1"/>
    <col min="11622" max="11775" width="11.44140625" style="86" hidden="1"/>
    <col min="11776" max="11776" width="8.6640625" style="86" hidden="1" customWidth="1"/>
    <col min="11777" max="11777" width="101.33203125" style="86" hidden="1" customWidth="1"/>
    <col min="11778" max="11778" width="16.6640625" style="86" hidden="1" customWidth="1"/>
    <col min="11779" max="11801" width="18" style="86" hidden="1" customWidth="1"/>
    <col min="11802" max="11802" width="19.44140625" style="86" hidden="1" customWidth="1"/>
    <col min="11803" max="11803" width="17.88671875" style="86" hidden="1" customWidth="1"/>
    <col min="11804" max="11804" width="19.88671875" style="86" hidden="1" customWidth="1"/>
    <col min="11805" max="11812" width="18" style="86" hidden="1" customWidth="1"/>
    <col min="11813" max="11813" width="20.109375" style="86" hidden="1" customWidth="1"/>
    <col min="11814" max="11814" width="19.88671875" style="86" hidden="1" customWidth="1"/>
    <col min="11815" max="11829" width="18" style="86" hidden="1" customWidth="1"/>
    <col min="11830" max="11877" width="11.44140625" style="86" hidden="1" customWidth="1"/>
    <col min="11878" max="12031" width="11.44140625" style="86" hidden="1"/>
    <col min="12032" max="12032" width="8.6640625" style="86" hidden="1" customWidth="1"/>
    <col min="12033" max="12033" width="101.33203125" style="86" hidden="1" customWidth="1"/>
    <col min="12034" max="12034" width="16.6640625" style="86" hidden="1" customWidth="1"/>
    <col min="12035" max="12057" width="18" style="86" hidden="1" customWidth="1"/>
    <col min="12058" max="12058" width="19.44140625" style="86" hidden="1" customWidth="1"/>
    <col min="12059" max="12059" width="17.88671875" style="86" hidden="1" customWidth="1"/>
    <col min="12060" max="12060" width="19.88671875" style="86" hidden="1" customWidth="1"/>
    <col min="12061" max="12068" width="18" style="86" hidden="1" customWidth="1"/>
    <col min="12069" max="12069" width="20.109375" style="86" hidden="1" customWidth="1"/>
    <col min="12070" max="12070" width="19.88671875" style="86" hidden="1" customWidth="1"/>
    <col min="12071" max="12085" width="18" style="86" hidden="1" customWidth="1"/>
    <col min="12086" max="12133" width="11.44140625" style="86" hidden="1" customWidth="1"/>
    <col min="12134" max="12287" width="11.44140625" style="86" hidden="1"/>
    <col min="12288" max="12288" width="8.6640625" style="86" hidden="1" customWidth="1"/>
    <col min="12289" max="12289" width="101.33203125" style="86" hidden="1" customWidth="1"/>
    <col min="12290" max="12290" width="16.6640625" style="86" hidden="1" customWidth="1"/>
    <col min="12291" max="12313" width="18" style="86" hidden="1" customWidth="1"/>
    <col min="12314" max="12314" width="19.44140625" style="86" hidden="1" customWidth="1"/>
    <col min="12315" max="12315" width="17.88671875" style="86" hidden="1" customWidth="1"/>
    <col min="12316" max="12316" width="19.88671875" style="86" hidden="1" customWidth="1"/>
    <col min="12317" max="12324" width="18" style="86" hidden="1" customWidth="1"/>
    <col min="12325" max="12325" width="20.109375" style="86" hidden="1" customWidth="1"/>
    <col min="12326" max="12326" width="19.88671875" style="86" hidden="1" customWidth="1"/>
    <col min="12327" max="12341" width="18" style="86" hidden="1" customWidth="1"/>
    <col min="12342" max="12389" width="11.44140625" style="86" hidden="1" customWidth="1"/>
    <col min="12390" max="12543" width="11.44140625" style="86" hidden="1"/>
    <col min="12544" max="12544" width="8.6640625" style="86" hidden="1" customWidth="1"/>
    <col min="12545" max="12545" width="101.33203125" style="86" hidden="1" customWidth="1"/>
    <col min="12546" max="12546" width="16.6640625" style="86" hidden="1" customWidth="1"/>
    <col min="12547" max="12569" width="18" style="86" hidden="1" customWidth="1"/>
    <col min="12570" max="12570" width="19.44140625" style="86" hidden="1" customWidth="1"/>
    <col min="12571" max="12571" width="17.88671875" style="86" hidden="1" customWidth="1"/>
    <col min="12572" max="12572" width="19.88671875" style="86" hidden="1" customWidth="1"/>
    <col min="12573" max="12580" width="18" style="86" hidden="1" customWidth="1"/>
    <col min="12581" max="12581" width="20.109375" style="86" hidden="1" customWidth="1"/>
    <col min="12582" max="12582" width="19.88671875" style="86" hidden="1" customWidth="1"/>
    <col min="12583" max="12597" width="18" style="86" hidden="1" customWidth="1"/>
    <col min="12598" max="12645" width="11.44140625" style="86" hidden="1" customWidth="1"/>
    <col min="12646" max="12799" width="11.44140625" style="86" hidden="1"/>
    <col min="12800" max="12800" width="8.6640625" style="86" hidden="1" customWidth="1"/>
    <col min="12801" max="12801" width="101.33203125" style="86" hidden="1" customWidth="1"/>
    <col min="12802" max="12802" width="16.6640625" style="86" hidden="1" customWidth="1"/>
    <col min="12803" max="12825" width="18" style="86" hidden="1" customWidth="1"/>
    <col min="12826" max="12826" width="19.44140625" style="86" hidden="1" customWidth="1"/>
    <col min="12827" max="12827" width="17.88671875" style="86" hidden="1" customWidth="1"/>
    <col min="12828" max="12828" width="19.88671875" style="86" hidden="1" customWidth="1"/>
    <col min="12829" max="12836" width="18" style="86" hidden="1" customWidth="1"/>
    <col min="12837" max="12837" width="20.109375" style="86" hidden="1" customWidth="1"/>
    <col min="12838" max="12838" width="19.88671875" style="86" hidden="1" customWidth="1"/>
    <col min="12839" max="12853" width="18" style="86" hidden="1" customWidth="1"/>
    <col min="12854" max="12901" width="11.44140625" style="86" hidden="1" customWidth="1"/>
    <col min="12902" max="13055" width="11.44140625" style="86" hidden="1"/>
    <col min="13056" max="13056" width="8.6640625" style="86" hidden="1" customWidth="1"/>
    <col min="13057" max="13057" width="101.33203125" style="86" hidden="1" customWidth="1"/>
    <col min="13058" max="13058" width="16.6640625" style="86" hidden="1" customWidth="1"/>
    <col min="13059" max="13081" width="18" style="86" hidden="1" customWidth="1"/>
    <col min="13082" max="13082" width="19.44140625" style="86" hidden="1" customWidth="1"/>
    <col min="13083" max="13083" width="17.88671875" style="86" hidden="1" customWidth="1"/>
    <col min="13084" max="13084" width="19.88671875" style="86" hidden="1" customWidth="1"/>
    <col min="13085" max="13092" width="18" style="86" hidden="1" customWidth="1"/>
    <col min="13093" max="13093" width="20.109375" style="86" hidden="1" customWidth="1"/>
    <col min="13094" max="13094" width="19.88671875" style="86" hidden="1" customWidth="1"/>
    <col min="13095" max="13109" width="18" style="86" hidden="1" customWidth="1"/>
    <col min="13110" max="13157" width="11.44140625" style="86" hidden="1" customWidth="1"/>
    <col min="13158" max="13311" width="11.44140625" style="86" hidden="1"/>
    <col min="13312" max="13312" width="8.6640625" style="86" hidden="1" customWidth="1"/>
    <col min="13313" max="13313" width="101.33203125" style="86" hidden="1" customWidth="1"/>
    <col min="13314" max="13314" width="16.6640625" style="86" hidden="1" customWidth="1"/>
    <col min="13315" max="13337" width="18" style="86" hidden="1" customWidth="1"/>
    <col min="13338" max="13338" width="19.44140625" style="86" hidden="1" customWidth="1"/>
    <col min="13339" max="13339" width="17.88671875" style="86" hidden="1" customWidth="1"/>
    <col min="13340" max="13340" width="19.88671875" style="86" hidden="1" customWidth="1"/>
    <col min="13341" max="13348" width="18" style="86" hidden="1" customWidth="1"/>
    <col min="13349" max="13349" width="20.109375" style="86" hidden="1" customWidth="1"/>
    <col min="13350" max="13350" width="19.88671875" style="86" hidden="1" customWidth="1"/>
    <col min="13351" max="13365" width="18" style="86" hidden="1" customWidth="1"/>
    <col min="13366" max="13413" width="11.44140625" style="86" hidden="1" customWidth="1"/>
    <col min="13414" max="13567" width="11.44140625" style="86" hidden="1"/>
    <col min="13568" max="13568" width="8.6640625" style="86" hidden="1" customWidth="1"/>
    <col min="13569" max="13569" width="101.33203125" style="86" hidden="1" customWidth="1"/>
    <col min="13570" max="13570" width="16.6640625" style="86" hidden="1" customWidth="1"/>
    <col min="13571" max="13593" width="18" style="86" hidden="1" customWidth="1"/>
    <col min="13594" max="13594" width="19.44140625" style="86" hidden="1" customWidth="1"/>
    <col min="13595" max="13595" width="17.88671875" style="86" hidden="1" customWidth="1"/>
    <col min="13596" max="13596" width="19.88671875" style="86" hidden="1" customWidth="1"/>
    <col min="13597" max="13604" width="18" style="86" hidden="1" customWidth="1"/>
    <col min="13605" max="13605" width="20.109375" style="86" hidden="1" customWidth="1"/>
    <col min="13606" max="13606" width="19.88671875" style="86" hidden="1" customWidth="1"/>
    <col min="13607" max="13621" width="18" style="86" hidden="1" customWidth="1"/>
    <col min="13622" max="13669" width="11.44140625" style="86" hidden="1" customWidth="1"/>
    <col min="13670" max="13823" width="11.44140625" style="86" hidden="1"/>
    <col min="13824" max="13824" width="8.6640625" style="86" hidden="1" customWidth="1"/>
    <col min="13825" max="13825" width="101.33203125" style="86" hidden="1" customWidth="1"/>
    <col min="13826" max="13826" width="16.6640625" style="86" hidden="1" customWidth="1"/>
    <col min="13827" max="13849" width="18" style="86" hidden="1" customWidth="1"/>
    <col min="13850" max="13850" width="19.44140625" style="86" hidden="1" customWidth="1"/>
    <col min="13851" max="13851" width="17.88671875" style="86" hidden="1" customWidth="1"/>
    <col min="13852" max="13852" width="19.88671875" style="86" hidden="1" customWidth="1"/>
    <col min="13853" max="13860" width="18" style="86" hidden="1" customWidth="1"/>
    <col min="13861" max="13861" width="20.109375" style="86" hidden="1" customWidth="1"/>
    <col min="13862" max="13862" width="19.88671875" style="86" hidden="1" customWidth="1"/>
    <col min="13863" max="13877" width="18" style="86" hidden="1" customWidth="1"/>
    <col min="13878" max="13925" width="11.44140625" style="86" hidden="1" customWidth="1"/>
    <col min="13926" max="14079" width="11.44140625" style="86" hidden="1"/>
    <col min="14080" max="14080" width="8.6640625" style="86" hidden="1" customWidth="1"/>
    <col min="14081" max="14081" width="101.33203125" style="86" hidden="1" customWidth="1"/>
    <col min="14082" max="14082" width="16.6640625" style="86" hidden="1" customWidth="1"/>
    <col min="14083" max="14105" width="18" style="86" hidden="1" customWidth="1"/>
    <col min="14106" max="14106" width="19.44140625" style="86" hidden="1" customWidth="1"/>
    <col min="14107" max="14107" width="17.88671875" style="86" hidden="1" customWidth="1"/>
    <col min="14108" max="14108" width="19.88671875" style="86" hidden="1" customWidth="1"/>
    <col min="14109" max="14116" width="18" style="86" hidden="1" customWidth="1"/>
    <col min="14117" max="14117" width="20.109375" style="86" hidden="1" customWidth="1"/>
    <col min="14118" max="14118" width="19.88671875" style="86" hidden="1" customWidth="1"/>
    <col min="14119" max="14133" width="18" style="86" hidden="1" customWidth="1"/>
    <col min="14134" max="14181" width="11.44140625" style="86" hidden="1" customWidth="1"/>
    <col min="14182" max="14335" width="11.44140625" style="86" hidden="1"/>
    <col min="14336" max="14336" width="8.6640625" style="86" hidden="1" customWidth="1"/>
    <col min="14337" max="14337" width="101.33203125" style="86" hidden="1" customWidth="1"/>
    <col min="14338" max="14338" width="16.6640625" style="86" hidden="1" customWidth="1"/>
    <col min="14339" max="14361" width="18" style="86" hidden="1" customWidth="1"/>
    <col min="14362" max="14362" width="19.44140625" style="86" hidden="1" customWidth="1"/>
    <col min="14363" max="14363" width="17.88671875" style="86" hidden="1" customWidth="1"/>
    <col min="14364" max="14364" width="19.88671875" style="86" hidden="1" customWidth="1"/>
    <col min="14365" max="14372" width="18" style="86" hidden="1" customWidth="1"/>
    <col min="14373" max="14373" width="20.109375" style="86" hidden="1" customWidth="1"/>
    <col min="14374" max="14374" width="19.88671875" style="86" hidden="1" customWidth="1"/>
    <col min="14375" max="14389" width="18" style="86" hidden="1" customWidth="1"/>
    <col min="14390" max="14437" width="11.44140625" style="86" hidden="1" customWidth="1"/>
    <col min="14438" max="14591" width="11.44140625" style="86" hidden="1"/>
    <col min="14592" max="14592" width="8.6640625" style="86" hidden="1" customWidth="1"/>
    <col min="14593" max="14593" width="101.33203125" style="86" hidden="1" customWidth="1"/>
    <col min="14594" max="14594" width="16.6640625" style="86" hidden="1" customWidth="1"/>
    <col min="14595" max="14617" width="18" style="86" hidden="1" customWidth="1"/>
    <col min="14618" max="14618" width="19.44140625" style="86" hidden="1" customWidth="1"/>
    <col min="14619" max="14619" width="17.88671875" style="86" hidden="1" customWidth="1"/>
    <col min="14620" max="14620" width="19.88671875" style="86" hidden="1" customWidth="1"/>
    <col min="14621" max="14628" width="18" style="86" hidden="1" customWidth="1"/>
    <col min="14629" max="14629" width="20.109375" style="86" hidden="1" customWidth="1"/>
    <col min="14630" max="14630" width="19.88671875" style="86" hidden="1" customWidth="1"/>
    <col min="14631" max="14645" width="18" style="86" hidden="1" customWidth="1"/>
    <col min="14646" max="14693" width="11.44140625" style="86" hidden="1" customWidth="1"/>
    <col min="14694" max="14847" width="11.44140625" style="86" hidden="1"/>
    <col min="14848" max="14848" width="8.6640625" style="86" hidden="1" customWidth="1"/>
    <col min="14849" max="14849" width="101.33203125" style="86" hidden="1" customWidth="1"/>
    <col min="14850" max="14850" width="16.6640625" style="86" hidden="1" customWidth="1"/>
    <col min="14851" max="14873" width="18" style="86" hidden="1" customWidth="1"/>
    <col min="14874" max="14874" width="19.44140625" style="86" hidden="1" customWidth="1"/>
    <col min="14875" max="14875" width="17.88671875" style="86" hidden="1" customWidth="1"/>
    <col min="14876" max="14876" width="19.88671875" style="86" hidden="1" customWidth="1"/>
    <col min="14877" max="14884" width="18" style="86" hidden="1" customWidth="1"/>
    <col min="14885" max="14885" width="20.109375" style="86" hidden="1" customWidth="1"/>
    <col min="14886" max="14886" width="19.88671875" style="86" hidden="1" customWidth="1"/>
    <col min="14887" max="14901" width="18" style="86" hidden="1" customWidth="1"/>
    <col min="14902" max="14949" width="11.44140625" style="86" hidden="1" customWidth="1"/>
    <col min="14950" max="15103" width="11.44140625" style="86" hidden="1"/>
    <col min="15104" max="15104" width="8.6640625" style="86" hidden="1" customWidth="1"/>
    <col min="15105" max="15105" width="101.33203125" style="86" hidden="1" customWidth="1"/>
    <col min="15106" max="15106" width="16.6640625" style="86" hidden="1" customWidth="1"/>
    <col min="15107" max="15129" width="18" style="86" hidden="1" customWidth="1"/>
    <col min="15130" max="15130" width="19.44140625" style="86" hidden="1" customWidth="1"/>
    <col min="15131" max="15131" width="17.88671875" style="86" hidden="1" customWidth="1"/>
    <col min="15132" max="15132" width="19.88671875" style="86" hidden="1" customWidth="1"/>
    <col min="15133" max="15140" width="18" style="86" hidden="1" customWidth="1"/>
    <col min="15141" max="15141" width="20.109375" style="86" hidden="1" customWidth="1"/>
    <col min="15142" max="15142" width="19.88671875" style="86" hidden="1" customWidth="1"/>
    <col min="15143" max="15157" width="18" style="86" hidden="1" customWidth="1"/>
    <col min="15158" max="15205" width="11.44140625" style="86" hidden="1" customWidth="1"/>
    <col min="15206" max="15359" width="11.44140625" style="86" hidden="1"/>
    <col min="15360" max="15360" width="8.6640625" style="86" hidden="1" customWidth="1"/>
    <col min="15361" max="15361" width="101.33203125" style="86" hidden="1" customWidth="1"/>
    <col min="15362" max="15362" width="16.6640625" style="86" hidden="1" customWidth="1"/>
    <col min="15363" max="15385" width="18" style="86" hidden="1" customWidth="1"/>
    <col min="15386" max="15386" width="19.44140625" style="86" hidden="1" customWidth="1"/>
    <col min="15387" max="15387" width="17.88671875" style="86" hidden="1" customWidth="1"/>
    <col min="15388" max="15388" width="19.88671875" style="86" hidden="1" customWidth="1"/>
    <col min="15389" max="15396" width="18" style="86" hidden="1" customWidth="1"/>
    <col min="15397" max="15397" width="20.109375" style="86" hidden="1" customWidth="1"/>
    <col min="15398" max="15398" width="19.88671875" style="86" hidden="1" customWidth="1"/>
    <col min="15399" max="15413" width="18" style="86" hidden="1" customWidth="1"/>
    <col min="15414" max="15461" width="11.44140625" style="86" hidden="1" customWidth="1"/>
    <col min="15462" max="15615" width="11.44140625" style="86" hidden="1"/>
    <col min="15616" max="15616" width="8.6640625" style="86" hidden="1" customWidth="1"/>
    <col min="15617" max="15617" width="101.33203125" style="86" hidden="1" customWidth="1"/>
    <col min="15618" max="15618" width="16.6640625" style="86" hidden="1" customWidth="1"/>
    <col min="15619" max="15641" width="18" style="86" hidden="1" customWidth="1"/>
    <col min="15642" max="15642" width="19.44140625" style="86" hidden="1" customWidth="1"/>
    <col min="15643" max="15643" width="17.88671875" style="86" hidden="1" customWidth="1"/>
    <col min="15644" max="15644" width="19.88671875" style="86" hidden="1" customWidth="1"/>
    <col min="15645" max="15652" width="18" style="86" hidden="1" customWidth="1"/>
    <col min="15653" max="15653" width="20.109375" style="86" hidden="1" customWidth="1"/>
    <col min="15654" max="15654" width="19.88671875" style="86" hidden="1" customWidth="1"/>
    <col min="15655" max="15669" width="18" style="86" hidden="1" customWidth="1"/>
    <col min="15670" max="15717" width="11.44140625" style="86" hidden="1" customWidth="1"/>
    <col min="15718" max="15871" width="11.44140625" style="86" hidden="1"/>
    <col min="15872" max="15872" width="8.6640625" style="86" hidden="1" customWidth="1"/>
    <col min="15873" max="15873" width="101.33203125" style="86" hidden="1" customWidth="1"/>
    <col min="15874" max="15874" width="16.6640625" style="86" hidden="1" customWidth="1"/>
    <col min="15875" max="15897" width="18" style="86" hidden="1" customWidth="1"/>
    <col min="15898" max="15898" width="19.44140625" style="86" hidden="1" customWidth="1"/>
    <col min="15899" max="15899" width="17.88671875" style="86" hidden="1" customWidth="1"/>
    <col min="15900" max="15900" width="19.88671875" style="86" hidden="1" customWidth="1"/>
    <col min="15901" max="15908" width="18" style="86" hidden="1" customWidth="1"/>
    <col min="15909" max="15909" width="20.109375" style="86" hidden="1" customWidth="1"/>
    <col min="15910" max="15910" width="19.88671875" style="86" hidden="1" customWidth="1"/>
    <col min="15911" max="15925" width="18" style="86" hidden="1" customWidth="1"/>
    <col min="15926" max="15973" width="11.44140625" style="86" hidden="1" customWidth="1"/>
    <col min="15974" max="16127" width="11.44140625" style="86" hidden="1"/>
    <col min="16128" max="16128" width="8.6640625" style="86" hidden="1" customWidth="1"/>
    <col min="16129" max="16129" width="101.33203125" style="86" hidden="1" customWidth="1"/>
    <col min="16130" max="16130" width="16.6640625" style="86" hidden="1" customWidth="1"/>
    <col min="16131" max="16153" width="18" style="86" hidden="1" customWidth="1"/>
    <col min="16154" max="16154" width="19.44140625" style="86" hidden="1" customWidth="1"/>
    <col min="16155" max="16155" width="17.88671875" style="86" hidden="1" customWidth="1"/>
    <col min="16156" max="16156" width="19.88671875" style="86" hidden="1" customWidth="1"/>
    <col min="16157" max="16164" width="18" style="86" hidden="1" customWidth="1"/>
    <col min="16165" max="16165" width="20.109375" style="86" hidden="1" customWidth="1"/>
    <col min="16166" max="16166" width="19.88671875" style="86" hidden="1" customWidth="1"/>
    <col min="16167" max="16181" width="18" style="86" hidden="1" customWidth="1"/>
    <col min="16182" max="16184" width="0" style="86" hidden="1" customWidth="1"/>
    <col min="16185" max="16185" width="18" style="86" hidden="1" customWidth="1"/>
    <col min="16186" max="16188" width="0" style="86" hidden="1" customWidth="1"/>
    <col min="16189" max="16229" width="11.44140625" style="86" hidden="1" customWidth="1"/>
    <col min="16230" max="16384" width="11.44140625" style="86" hidden="1"/>
  </cols>
  <sheetData>
    <row r="1" spans="1:104" ht="20.399999999999999" customHeight="1">
      <c r="C1" s="386"/>
      <c r="D1" s="386"/>
      <c r="E1" s="386"/>
      <c r="F1" s="386"/>
      <c r="G1" s="386"/>
      <c r="H1" s="386"/>
      <c r="I1" s="386"/>
      <c r="J1" s="386"/>
      <c r="K1" s="386"/>
      <c r="L1" s="386"/>
      <c r="M1" s="386"/>
      <c r="N1" s="386"/>
      <c r="O1" s="386"/>
      <c r="P1" s="386"/>
      <c r="Q1" s="386"/>
      <c r="R1" s="386"/>
      <c r="S1" s="386"/>
      <c r="T1" s="386"/>
      <c r="U1" s="386"/>
      <c r="V1" s="386"/>
      <c r="W1" s="386"/>
      <c r="X1" s="386"/>
      <c r="Y1" s="386"/>
      <c r="Z1" s="386"/>
      <c r="AA1" s="386"/>
      <c r="AB1" s="386"/>
      <c r="AC1" s="386"/>
      <c r="AD1" s="386"/>
      <c r="AE1" s="386"/>
      <c r="AF1" s="386"/>
      <c r="AG1" s="386"/>
      <c r="AH1" s="386"/>
      <c r="AI1" s="386"/>
      <c r="AJ1" s="386"/>
      <c r="AK1" s="386"/>
      <c r="AL1" s="386"/>
      <c r="AM1" s="386"/>
      <c r="AN1" s="386"/>
      <c r="AO1" s="386"/>
      <c r="AP1" s="386"/>
      <c r="AQ1" s="386"/>
      <c r="AR1" s="386"/>
      <c r="AS1" s="386"/>
      <c r="AT1" s="386"/>
      <c r="AU1" s="386"/>
      <c r="AV1" s="386"/>
      <c r="AW1" s="386"/>
      <c r="AX1" s="386"/>
      <c r="AY1" s="386"/>
      <c r="AZ1" s="386"/>
      <c r="BA1" s="386"/>
      <c r="BB1" s="386"/>
      <c r="BC1" s="386"/>
    </row>
    <row r="2" spans="1:104" ht="20.399999999999999" customHeight="1">
      <c r="B2" s="387"/>
    </row>
    <row r="3" spans="1:104" ht="20.399999999999999" customHeight="1">
      <c r="B3" s="388"/>
      <c r="C3" s="389"/>
      <c r="D3" s="389"/>
      <c r="H3" s="389"/>
      <c r="M3" s="389"/>
      <c r="R3" s="389"/>
      <c r="W3" s="389"/>
      <c r="AB3" s="389"/>
      <c r="AG3" s="389"/>
      <c r="AL3" s="389"/>
      <c r="AQ3" s="389"/>
      <c r="AV3" s="389"/>
    </row>
    <row r="4" spans="1:104" ht="20.399999999999999" customHeight="1">
      <c r="B4" s="388"/>
      <c r="C4" s="389"/>
      <c r="D4" s="389"/>
      <c r="H4" s="389"/>
      <c r="M4" s="389"/>
      <c r="R4" s="389"/>
      <c r="W4" s="389"/>
      <c r="AB4" s="389"/>
      <c r="AG4" s="389"/>
      <c r="AL4" s="389"/>
      <c r="AQ4" s="389"/>
      <c r="AV4" s="389"/>
    </row>
    <row r="5" spans="1:104" s="95" customFormat="1" ht="20.399999999999999" customHeight="1">
      <c r="A5" s="93"/>
      <c r="B5" s="390"/>
      <c r="C5" s="93"/>
      <c r="D5" s="93"/>
      <c r="E5" s="391"/>
      <c r="F5" s="391"/>
      <c r="G5" s="391"/>
      <c r="H5" s="93"/>
      <c r="I5" s="391"/>
      <c r="J5" s="391"/>
      <c r="K5" s="391"/>
      <c r="L5" s="391"/>
      <c r="M5" s="93"/>
      <c r="N5" s="391"/>
      <c r="O5" s="391"/>
      <c r="P5" s="391"/>
      <c r="Q5" s="391"/>
      <c r="R5" s="93"/>
      <c r="S5" s="391"/>
      <c r="T5" s="391"/>
      <c r="U5" s="391"/>
      <c r="V5" s="391"/>
      <c r="W5" s="93"/>
      <c r="X5" s="391"/>
      <c r="Y5" s="391"/>
      <c r="Z5" s="391"/>
      <c r="AA5" s="391"/>
      <c r="AB5" s="93"/>
      <c r="AC5" s="391"/>
      <c r="AD5" s="391"/>
      <c r="AE5" s="391"/>
      <c r="AF5" s="391"/>
      <c r="AG5" s="93"/>
      <c r="AH5" s="391"/>
      <c r="AI5" s="391"/>
      <c r="AJ5" s="391"/>
      <c r="AK5" s="391"/>
      <c r="AL5" s="93"/>
      <c r="AM5" s="391"/>
      <c r="AN5" s="391"/>
      <c r="AO5" s="391"/>
      <c r="AP5" s="391"/>
      <c r="AQ5" s="93"/>
      <c r="AR5" s="391"/>
      <c r="AS5" s="391"/>
      <c r="AT5" s="391"/>
      <c r="AU5" s="391"/>
      <c r="AV5" s="93"/>
      <c r="AW5" s="391"/>
      <c r="AX5" s="391"/>
      <c r="AY5" s="391"/>
      <c r="AZ5" s="391"/>
      <c r="BA5" s="391"/>
      <c r="BB5" s="391"/>
      <c r="BC5" s="391"/>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row>
    <row r="6" spans="1:104" s="95" customFormat="1" ht="48.6" customHeight="1">
      <c r="A6" s="93"/>
      <c r="B6" s="392" t="s">
        <v>329</v>
      </c>
      <c r="C6" s="393" t="s">
        <v>330</v>
      </c>
      <c r="D6" s="393" t="s">
        <v>48</v>
      </c>
      <c r="E6" s="393" t="s">
        <v>71</v>
      </c>
      <c r="F6" s="393" t="s">
        <v>44</v>
      </c>
      <c r="G6" s="393" t="s">
        <v>34</v>
      </c>
      <c r="H6" s="393" t="s">
        <v>57</v>
      </c>
      <c r="I6" s="393" t="s">
        <v>72</v>
      </c>
      <c r="J6" s="393" t="s">
        <v>59</v>
      </c>
      <c r="K6" s="393" t="s">
        <v>230</v>
      </c>
      <c r="L6" s="393" t="s">
        <v>38</v>
      </c>
      <c r="M6" s="393" t="s">
        <v>36</v>
      </c>
      <c r="N6" s="393" t="s">
        <v>32</v>
      </c>
      <c r="O6" s="393" t="s">
        <v>66</v>
      </c>
      <c r="P6" s="393" t="s">
        <v>45</v>
      </c>
      <c r="Q6" s="393" t="s">
        <v>63</v>
      </c>
      <c r="R6" s="393" t="s">
        <v>41</v>
      </c>
      <c r="S6" s="393" t="s">
        <v>62</v>
      </c>
      <c r="T6" s="393" t="s">
        <v>229</v>
      </c>
      <c r="U6" s="393" t="s">
        <v>68</v>
      </c>
      <c r="V6" s="393" t="s">
        <v>35</v>
      </c>
      <c r="W6" s="393" t="s">
        <v>47</v>
      </c>
      <c r="X6" s="393" t="s">
        <v>37</v>
      </c>
      <c r="Y6" s="393" t="s">
        <v>70</v>
      </c>
      <c r="Z6" s="393" t="s">
        <v>74</v>
      </c>
      <c r="AA6" s="393" t="s">
        <v>31</v>
      </c>
      <c r="AB6" s="393" t="s">
        <v>46</v>
      </c>
      <c r="AC6" s="393" t="s">
        <v>51</v>
      </c>
      <c r="AD6" s="393" t="s">
        <v>52</v>
      </c>
      <c r="AE6" s="393" t="s">
        <v>49</v>
      </c>
      <c r="AF6" s="393" t="s">
        <v>40</v>
      </c>
      <c r="AG6" s="393" t="s">
        <v>67</v>
      </c>
      <c r="AH6" s="393" t="s">
        <v>53</v>
      </c>
      <c r="AI6" s="393" t="s">
        <v>61</v>
      </c>
      <c r="AJ6" s="393" t="s">
        <v>33</v>
      </c>
      <c r="AK6" s="393" t="s">
        <v>43</v>
      </c>
      <c r="AL6" s="393" t="s">
        <v>50</v>
      </c>
      <c r="AM6" s="393" t="s">
        <v>60</v>
      </c>
      <c r="AN6" s="393" t="s">
        <v>65</v>
      </c>
      <c r="AO6" s="393" t="s">
        <v>58</v>
      </c>
      <c r="AP6" s="393" t="s">
        <v>228</v>
      </c>
      <c r="AQ6" s="393" t="s">
        <v>236</v>
      </c>
      <c r="AR6" s="393" t="s">
        <v>75</v>
      </c>
      <c r="AS6" s="393" t="s">
        <v>42</v>
      </c>
      <c r="AT6" s="393" t="s">
        <v>73</v>
      </c>
      <c r="AU6" s="393" t="s">
        <v>234</v>
      </c>
      <c r="AV6" s="393" t="s">
        <v>39</v>
      </c>
      <c r="AW6" s="393" t="s">
        <v>64</v>
      </c>
      <c r="AX6" s="393" t="s">
        <v>187</v>
      </c>
      <c r="AY6" s="393" t="s">
        <v>55</v>
      </c>
      <c r="AZ6" s="393" t="s">
        <v>54</v>
      </c>
      <c r="BA6" s="393" t="s">
        <v>237</v>
      </c>
      <c r="BB6" s="393" t="s">
        <v>69</v>
      </c>
      <c r="BC6" s="393" t="s">
        <v>56</v>
      </c>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row>
    <row r="7" spans="1:104" s="95" customFormat="1" ht="20.399999999999999" customHeight="1">
      <c r="A7" s="93"/>
      <c r="B7" s="394"/>
      <c r="C7" s="395"/>
      <c r="D7" s="396"/>
      <c r="E7" s="396"/>
      <c r="F7" s="396"/>
      <c r="G7" s="397"/>
      <c r="H7" s="396"/>
      <c r="I7" s="396"/>
      <c r="J7" s="396"/>
      <c r="K7" s="396"/>
      <c r="L7" s="397"/>
      <c r="M7" s="396"/>
      <c r="N7" s="396"/>
      <c r="O7" s="396"/>
      <c r="P7" s="396"/>
      <c r="Q7" s="397"/>
      <c r="R7" s="396"/>
      <c r="S7" s="396"/>
      <c r="T7" s="396"/>
      <c r="U7" s="396"/>
      <c r="V7" s="397"/>
      <c r="W7" s="396"/>
      <c r="X7" s="396"/>
      <c r="Y7" s="396"/>
      <c r="Z7" s="396"/>
      <c r="AA7" s="397"/>
      <c r="AB7" s="396"/>
      <c r="AC7" s="396"/>
      <c r="AD7" s="396"/>
      <c r="AE7" s="396"/>
      <c r="AF7" s="397"/>
      <c r="AG7" s="396"/>
      <c r="AH7" s="396"/>
      <c r="AI7" s="396"/>
      <c r="AJ7" s="396"/>
      <c r="AK7" s="397"/>
      <c r="AL7" s="396"/>
      <c r="AM7" s="396"/>
      <c r="AN7" s="396"/>
      <c r="AO7" s="396"/>
      <c r="AP7" s="397"/>
      <c r="AQ7" s="396"/>
      <c r="AR7" s="396"/>
      <c r="AS7" s="396"/>
      <c r="AT7" s="396"/>
      <c r="AU7" s="397"/>
      <c r="AV7" s="396"/>
      <c r="AW7" s="396"/>
      <c r="AX7" s="396"/>
      <c r="AY7" s="396"/>
      <c r="AZ7" s="397"/>
      <c r="BA7" s="396"/>
      <c r="BB7" s="396"/>
      <c r="BC7" s="397"/>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row>
    <row r="8" spans="1:104" s="95" customFormat="1" ht="24">
      <c r="A8" s="93"/>
      <c r="B8" s="398" t="s">
        <v>331</v>
      </c>
      <c r="C8" s="399"/>
      <c r="D8" s="400"/>
      <c r="E8" s="400"/>
      <c r="F8" s="400"/>
      <c r="G8" s="401"/>
      <c r="H8" s="400"/>
      <c r="I8" s="400"/>
      <c r="J8" s="400"/>
      <c r="K8" s="400"/>
      <c r="L8" s="401"/>
      <c r="M8" s="400"/>
      <c r="N8" s="400"/>
      <c r="O8" s="400"/>
      <c r="P8" s="400"/>
      <c r="Q8" s="401"/>
      <c r="R8" s="400"/>
      <c r="S8" s="400"/>
      <c r="T8" s="400"/>
      <c r="U8" s="400"/>
      <c r="V8" s="401"/>
      <c r="W8" s="400"/>
      <c r="X8" s="400"/>
      <c r="Y8" s="400"/>
      <c r="Z8" s="400"/>
      <c r="AA8" s="401"/>
      <c r="AB8" s="400"/>
      <c r="AC8" s="400"/>
      <c r="AD8" s="400"/>
      <c r="AE8" s="400"/>
      <c r="AF8" s="401"/>
      <c r="AG8" s="400"/>
      <c r="AH8" s="400"/>
      <c r="AI8" s="400"/>
      <c r="AJ8" s="400"/>
      <c r="AK8" s="401"/>
      <c r="AL8" s="400"/>
      <c r="AM8" s="400"/>
      <c r="AN8" s="400"/>
      <c r="AO8" s="400"/>
      <c r="AP8" s="401"/>
      <c r="AQ8" s="400"/>
      <c r="AR8" s="400"/>
      <c r="AS8" s="400"/>
      <c r="AT8" s="400"/>
      <c r="AU8" s="401"/>
      <c r="AV8" s="400"/>
      <c r="AW8" s="400"/>
      <c r="AX8" s="400"/>
      <c r="AY8" s="400"/>
      <c r="AZ8" s="401"/>
      <c r="BA8" s="400"/>
      <c r="BB8" s="400"/>
      <c r="BC8" s="401"/>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c r="CZ8" s="93"/>
    </row>
    <row r="9" spans="1:104" s="95" customFormat="1" ht="24">
      <c r="A9" s="93"/>
      <c r="B9" s="402"/>
      <c r="C9" s="399"/>
      <c r="D9" s="400"/>
      <c r="E9" s="400"/>
      <c r="F9" s="400"/>
      <c r="G9" s="401"/>
      <c r="H9" s="400"/>
      <c r="I9" s="400"/>
      <c r="J9" s="400"/>
      <c r="K9" s="400"/>
      <c r="L9" s="401"/>
      <c r="M9" s="400"/>
      <c r="N9" s="400"/>
      <c r="O9" s="400"/>
      <c r="P9" s="400"/>
      <c r="Q9" s="401"/>
      <c r="R9" s="400"/>
      <c r="S9" s="400"/>
      <c r="T9" s="400"/>
      <c r="U9" s="400"/>
      <c r="V9" s="401"/>
      <c r="W9" s="400"/>
      <c r="X9" s="400"/>
      <c r="Y9" s="400"/>
      <c r="Z9" s="400"/>
      <c r="AA9" s="401"/>
      <c r="AB9" s="400"/>
      <c r="AC9" s="400"/>
      <c r="AD9" s="400"/>
      <c r="AE9" s="400"/>
      <c r="AF9" s="401"/>
      <c r="AG9" s="400"/>
      <c r="AH9" s="400"/>
      <c r="AI9" s="400"/>
      <c r="AJ9" s="400"/>
      <c r="AK9" s="401"/>
      <c r="AL9" s="400"/>
      <c r="AM9" s="400"/>
      <c r="AN9" s="400"/>
      <c r="AO9" s="400"/>
      <c r="AP9" s="401"/>
      <c r="AQ9" s="400"/>
      <c r="AR9" s="400"/>
      <c r="AS9" s="400"/>
      <c r="AT9" s="400"/>
      <c r="AU9" s="401"/>
      <c r="AV9" s="400"/>
      <c r="AW9" s="400"/>
      <c r="AX9" s="400"/>
      <c r="AY9" s="400"/>
      <c r="AZ9" s="401"/>
      <c r="BA9" s="400"/>
      <c r="BB9" s="400"/>
      <c r="BC9" s="401"/>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row>
    <row r="10" spans="1:104" s="95" customFormat="1" ht="20.399999999999999" customHeight="1">
      <c r="A10" s="93"/>
      <c r="B10" s="403" t="s">
        <v>332</v>
      </c>
      <c r="C10" s="454">
        <v>15431059.822311813</v>
      </c>
      <c r="D10" s="455">
        <v>3334146.8763038199</v>
      </c>
      <c r="E10" s="455">
        <v>1991916.736797</v>
      </c>
      <c r="F10" s="455">
        <v>1862911.98097546</v>
      </c>
      <c r="G10" s="456">
        <v>1110881.54282368</v>
      </c>
      <c r="H10" s="455">
        <v>890120.35063600005</v>
      </c>
      <c r="I10" s="455">
        <v>871850.27708499995</v>
      </c>
      <c r="J10" s="455">
        <v>704687.72468300001</v>
      </c>
      <c r="K10" s="455">
        <v>583611.64815806993</v>
      </c>
      <c r="L10" s="456">
        <v>382977.70274066</v>
      </c>
      <c r="M10" s="455">
        <v>360844.95228632999</v>
      </c>
      <c r="N10" s="455">
        <v>314172.38185399998</v>
      </c>
      <c r="O10" s="455">
        <v>309578.47518990998</v>
      </c>
      <c r="P10" s="455">
        <v>266573.66572051001</v>
      </c>
      <c r="Q10" s="456">
        <v>253819.00971300001</v>
      </c>
      <c r="R10" s="455">
        <v>203787.47418700001</v>
      </c>
      <c r="S10" s="455">
        <v>192841.68234599999</v>
      </c>
      <c r="T10" s="455">
        <v>183517.67820795998</v>
      </c>
      <c r="U10" s="455">
        <v>175226.28675900001</v>
      </c>
      <c r="V10" s="456">
        <v>173495.75376399999</v>
      </c>
      <c r="W10" s="455">
        <v>160700.18879499999</v>
      </c>
      <c r="X10" s="455">
        <v>157334.59622599999</v>
      </c>
      <c r="Y10" s="455">
        <v>142584.041853</v>
      </c>
      <c r="Z10" s="455">
        <v>107226.100191</v>
      </c>
      <c r="AA10" s="456">
        <v>77892.407556999999</v>
      </c>
      <c r="AB10" s="455">
        <v>75334.731719000003</v>
      </c>
      <c r="AC10" s="455">
        <v>68658.223983999997</v>
      </c>
      <c r="AD10" s="455">
        <v>66815.164986000003</v>
      </c>
      <c r="AE10" s="455">
        <v>62383.195505999996</v>
      </c>
      <c r="AF10" s="456">
        <v>53979.926771230006</v>
      </c>
      <c r="AG10" s="455">
        <v>40467.075251000002</v>
      </c>
      <c r="AH10" s="455">
        <v>37114.648095999997</v>
      </c>
      <c r="AI10" s="455">
        <v>32202.599260999999</v>
      </c>
      <c r="AJ10" s="455">
        <v>28842.894848280001</v>
      </c>
      <c r="AK10" s="456">
        <v>19672.837765</v>
      </c>
      <c r="AL10" s="455">
        <v>19439.696349000002</v>
      </c>
      <c r="AM10" s="455">
        <v>16264.339432270001</v>
      </c>
      <c r="AN10" s="455">
        <v>13828.821269780001</v>
      </c>
      <c r="AO10" s="455">
        <v>11380.088177</v>
      </c>
      <c r="AP10" s="456">
        <v>9991.30312452</v>
      </c>
      <c r="AQ10" s="455">
        <v>9601.9760179999994</v>
      </c>
      <c r="AR10" s="455">
        <v>7984.4900879999996</v>
      </c>
      <c r="AS10" s="455">
        <v>7391.3002757100003</v>
      </c>
      <c r="AT10" s="455">
        <v>7096.4982060000002</v>
      </c>
      <c r="AU10" s="456">
        <v>7066.9326380000002</v>
      </c>
      <c r="AV10" s="455">
        <v>5652.1913809999996</v>
      </c>
      <c r="AW10" s="455">
        <v>5467.7905689999998</v>
      </c>
      <c r="AX10" s="455">
        <v>3070.6309864699997</v>
      </c>
      <c r="AY10" s="455">
        <v>2765.6740169999998</v>
      </c>
      <c r="AZ10" s="456">
        <v>2188.5690840000002</v>
      </c>
      <c r="BA10" s="455">
        <v>1573.9544931500002</v>
      </c>
      <c r="BB10" s="455">
        <v>1195.9049210000001</v>
      </c>
      <c r="BC10" s="456">
        <v>928.82824200000005</v>
      </c>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row>
    <row r="11" spans="1:104" s="95" customFormat="1" ht="12" customHeight="1">
      <c r="A11" s="93"/>
      <c r="B11" s="404"/>
      <c r="C11" s="454">
        <v>0</v>
      </c>
      <c r="D11" s="455">
        <v>0</v>
      </c>
      <c r="E11" s="455">
        <v>0</v>
      </c>
      <c r="F11" s="455">
        <v>0</v>
      </c>
      <c r="G11" s="456">
        <v>0</v>
      </c>
      <c r="H11" s="455">
        <v>0</v>
      </c>
      <c r="I11" s="455">
        <v>0</v>
      </c>
      <c r="J11" s="455">
        <v>0</v>
      </c>
      <c r="K11" s="455">
        <v>0</v>
      </c>
      <c r="L11" s="456">
        <v>0</v>
      </c>
      <c r="M11" s="455">
        <v>0</v>
      </c>
      <c r="N11" s="455">
        <v>0</v>
      </c>
      <c r="O11" s="455">
        <v>0</v>
      </c>
      <c r="P11" s="455">
        <v>0</v>
      </c>
      <c r="Q11" s="456">
        <v>0</v>
      </c>
      <c r="R11" s="455">
        <v>0</v>
      </c>
      <c r="S11" s="455">
        <v>0</v>
      </c>
      <c r="T11" s="455">
        <v>0</v>
      </c>
      <c r="U11" s="455">
        <v>0</v>
      </c>
      <c r="V11" s="456">
        <v>0</v>
      </c>
      <c r="W11" s="455">
        <v>0</v>
      </c>
      <c r="X11" s="455">
        <v>0</v>
      </c>
      <c r="Y11" s="455">
        <v>0</v>
      </c>
      <c r="Z11" s="455">
        <v>0</v>
      </c>
      <c r="AA11" s="456">
        <v>0</v>
      </c>
      <c r="AB11" s="455">
        <v>0</v>
      </c>
      <c r="AC11" s="455">
        <v>0</v>
      </c>
      <c r="AD11" s="455">
        <v>0</v>
      </c>
      <c r="AE11" s="455">
        <v>0</v>
      </c>
      <c r="AF11" s="456">
        <v>0</v>
      </c>
      <c r="AG11" s="455">
        <v>0</v>
      </c>
      <c r="AH11" s="455">
        <v>0</v>
      </c>
      <c r="AI11" s="455">
        <v>0</v>
      </c>
      <c r="AJ11" s="455">
        <v>0</v>
      </c>
      <c r="AK11" s="456">
        <v>0</v>
      </c>
      <c r="AL11" s="455">
        <v>0</v>
      </c>
      <c r="AM11" s="455">
        <v>0</v>
      </c>
      <c r="AN11" s="455">
        <v>0</v>
      </c>
      <c r="AO11" s="455">
        <v>0</v>
      </c>
      <c r="AP11" s="456">
        <v>0</v>
      </c>
      <c r="AQ11" s="455">
        <v>0</v>
      </c>
      <c r="AR11" s="455">
        <v>0</v>
      </c>
      <c r="AS11" s="455">
        <v>0</v>
      </c>
      <c r="AT11" s="455">
        <v>0</v>
      </c>
      <c r="AU11" s="456">
        <v>0</v>
      </c>
      <c r="AV11" s="455">
        <v>0</v>
      </c>
      <c r="AW11" s="455">
        <v>0</v>
      </c>
      <c r="AX11" s="455">
        <v>0</v>
      </c>
      <c r="AY11" s="455">
        <v>0</v>
      </c>
      <c r="AZ11" s="456">
        <v>0</v>
      </c>
      <c r="BA11" s="455">
        <v>0</v>
      </c>
      <c r="BB11" s="455">
        <v>0</v>
      </c>
      <c r="BC11" s="456">
        <v>0</v>
      </c>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row>
    <row r="12" spans="1:104" ht="20.399999999999999" customHeight="1">
      <c r="B12" s="405" t="s">
        <v>333</v>
      </c>
      <c r="C12" s="457">
        <v>1193422.66190815</v>
      </c>
      <c r="D12" s="458">
        <v>279305.72501148999</v>
      </c>
      <c r="E12" s="458">
        <v>78432.018905000004</v>
      </c>
      <c r="F12" s="458">
        <v>102888.16431882001</v>
      </c>
      <c r="G12" s="459">
        <v>101354.44641036</v>
      </c>
      <c r="H12" s="458">
        <v>62355.097439999998</v>
      </c>
      <c r="I12" s="458">
        <v>50261.343830999998</v>
      </c>
      <c r="J12" s="458">
        <v>68023.527952999997</v>
      </c>
      <c r="K12" s="458">
        <v>61329.577135250001</v>
      </c>
      <c r="L12" s="459">
        <v>19868.402960080002</v>
      </c>
      <c r="M12" s="458">
        <v>32536.37131387</v>
      </c>
      <c r="N12" s="458">
        <v>8161.2919920000004</v>
      </c>
      <c r="O12" s="458">
        <v>68224.961261360004</v>
      </c>
      <c r="P12" s="458">
        <v>16316.11524546</v>
      </c>
      <c r="Q12" s="459">
        <v>8984.8571800000009</v>
      </c>
      <c r="R12" s="458">
        <v>18834.130019</v>
      </c>
      <c r="S12" s="458">
        <v>3505.69641</v>
      </c>
      <c r="T12" s="458">
        <v>16290.005152379999</v>
      </c>
      <c r="U12" s="458">
        <v>20459.847856</v>
      </c>
      <c r="V12" s="459">
        <v>14719.668129</v>
      </c>
      <c r="W12" s="458">
        <v>6192.5039360000001</v>
      </c>
      <c r="X12" s="458">
        <v>20263.249832000001</v>
      </c>
      <c r="Y12" s="458">
        <v>15125.433552</v>
      </c>
      <c r="Z12" s="458">
        <v>3454.3591970000002</v>
      </c>
      <c r="AA12" s="459">
        <v>22022.435041000001</v>
      </c>
      <c r="AB12" s="458">
        <v>16187.303368999999</v>
      </c>
      <c r="AC12" s="458">
        <v>4870.9597659999999</v>
      </c>
      <c r="AD12" s="458">
        <v>5868.5029059999997</v>
      </c>
      <c r="AE12" s="458">
        <v>72.194903999999994</v>
      </c>
      <c r="AF12" s="459">
        <v>5486.0233137299992</v>
      </c>
      <c r="AG12" s="458">
        <v>14753.725162000001</v>
      </c>
      <c r="AH12" s="458">
        <v>765.62425599999995</v>
      </c>
      <c r="AI12" s="458">
        <v>5890.0721750000002</v>
      </c>
      <c r="AJ12" s="458">
        <v>7061.0764155400002</v>
      </c>
      <c r="AK12" s="459">
        <v>4406.9720600000001</v>
      </c>
      <c r="AL12" s="458">
        <v>319.66891399999997</v>
      </c>
      <c r="AM12" s="458">
        <v>2186.1191432099999</v>
      </c>
      <c r="AN12" s="458">
        <v>4379.5289869899998</v>
      </c>
      <c r="AO12" s="458">
        <v>6090.2408969999997</v>
      </c>
      <c r="AP12" s="459">
        <v>626.07026760000008</v>
      </c>
      <c r="AQ12" s="458">
        <v>397.59641900000003</v>
      </c>
      <c r="AR12" s="458">
        <v>302.31857400000001</v>
      </c>
      <c r="AS12" s="458">
        <v>4743.9393519899995</v>
      </c>
      <c r="AT12" s="458">
        <v>757.63924899999995</v>
      </c>
      <c r="AU12" s="459">
        <v>974.28572299999996</v>
      </c>
      <c r="AV12" s="458">
        <v>4268.2849230000002</v>
      </c>
      <c r="AW12" s="458">
        <v>40.258732999999999</v>
      </c>
      <c r="AX12" s="458">
        <v>942.24068677999992</v>
      </c>
      <c r="AY12" s="458">
        <v>78.714569999999995</v>
      </c>
      <c r="AZ12" s="459">
        <v>166.17447300000001</v>
      </c>
      <c r="BA12" s="458">
        <v>1549.35511324</v>
      </c>
      <c r="BB12" s="458">
        <v>1045.0536930000001</v>
      </c>
      <c r="BC12" s="459">
        <v>283.48778099999998</v>
      </c>
      <c r="BE12" s="85">
        <v>0</v>
      </c>
      <c r="BF12" s="85">
        <v>0</v>
      </c>
      <c r="BG12" s="85">
        <v>0</v>
      </c>
      <c r="BH12" s="85">
        <v>0</v>
      </c>
      <c r="BI12" s="85">
        <v>0</v>
      </c>
      <c r="BJ12" s="85">
        <v>0</v>
      </c>
      <c r="BK12" s="85">
        <v>0</v>
      </c>
      <c r="BL12" s="85">
        <v>0</v>
      </c>
      <c r="BM12" s="85">
        <v>0</v>
      </c>
      <c r="BN12" s="85">
        <v>0</v>
      </c>
      <c r="BO12" s="85">
        <v>0</v>
      </c>
      <c r="BP12" s="85">
        <v>0</v>
      </c>
    </row>
    <row r="13" spans="1:104" ht="20.399999999999999" customHeight="1">
      <c r="B13" s="405" t="s">
        <v>334</v>
      </c>
      <c r="C13" s="457">
        <v>36818.011931070003</v>
      </c>
      <c r="D13" s="458">
        <v>14473.76404052</v>
      </c>
      <c r="E13" s="458">
        <v>936.25393899999995</v>
      </c>
      <c r="F13" s="458">
        <v>3710.8089885900004</v>
      </c>
      <c r="G13" s="459">
        <v>170.78454637000002</v>
      </c>
      <c r="H13" s="458">
        <v>404.89335399999999</v>
      </c>
      <c r="I13" s="458">
        <v>1271.617127</v>
      </c>
      <c r="J13" s="458">
        <v>5169.6125689999999</v>
      </c>
      <c r="K13" s="458">
        <v>2347.3983329499997</v>
      </c>
      <c r="L13" s="459">
        <v>0</v>
      </c>
      <c r="M13" s="458">
        <v>984.10758978000001</v>
      </c>
      <c r="N13" s="458">
        <v>362.66236500000002</v>
      </c>
      <c r="O13" s="458">
        <v>2296.8654748600002</v>
      </c>
      <c r="P13" s="458">
        <v>0</v>
      </c>
      <c r="Q13" s="459">
        <v>989.92081599999995</v>
      </c>
      <c r="R13" s="458">
        <v>1963.480086</v>
      </c>
      <c r="S13" s="458">
        <v>1676.709398</v>
      </c>
      <c r="T13" s="458">
        <v>0</v>
      </c>
      <c r="U13" s="458">
        <v>3.0000000000000001E-6</v>
      </c>
      <c r="V13" s="459">
        <v>0</v>
      </c>
      <c r="W13" s="458">
        <v>56.021296</v>
      </c>
      <c r="X13" s="458">
        <v>0</v>
      </c>
      <c r="Y13" s="458">
        <v>0</v>
      </c>
      <c r="Z13" s="458">
        <v>0</v>
      </c>
      <c r="AA13" s="459">
        <v>0</v>
      </c>
      <c r="AB13" s="458">
        <v>0.11200499999999999</v>
      </c>
      <c r="AC13" s="458">
        <v>0</v>
      </c>
      <c r="AD13" s="458">
        <v>0</v>
      </c>
      <c r="AE13" s="458">
        <v>3</v>
      </c>
      <c r="AF13" s="459">
        <v>0</v>
      </c>
      <c r="AG13" s="458">
        <v>0</v>
      </c>
      <c r="AH13" s="458">
        <v>0</v>
      </c>
      <c r="AI13" s="458">
        <v>0</v>
      </c>
      <c r="AJ13" s="458">
        <v>0</v>
      </c>
      <c r="AK13" s="459">
        <v>0</v>
      </c>
      <c r="AL13" s="458">
        <v>0</v>
      </c>
      <c r="AM13" s="458">
        <v>0</v>
      </c>
      <c r="AN13" s="458">
        <v>0</v>
      </c>
      <c r="AO13" s="458">
        <v>0</v>
      </c>
      <c r="AP13" s="459">
        <v>0</v>
      </c>
      <c r="AQ13" s="458">
        <v>0</v>
      </c>
      <c r="AR13" s="458">
        <v>0</v>
      </c>
      <c r="AS13" s="458">
        <v>0</v>
      </c>
      <c r="AT13" s="458">
        <v>0</v>
      </c>
      <c r="AU13" s="459">
        <v>0</v>
      </c>
      <c r="AV13" s="458">
        <v>0</v>
      </c>
      <c r="AW13" s="458">
        <v>0</v>
      </c>
      <c r="AX13" s="458">
        <v>0</v>
      </c>
      <c r="AY13" s="458">
        <v>0</v>
      </c>
      <c r="AZ13" s="459">
        <v>0</v>
      </c>
      <c r="BA13" s="458">
        <v>0</v>
      </c>
      <c r="BB13" s="458">
        <v>0</v>
      </c>
      <c r="BC13" s="459">
        <v>0</v>
      </c>
      <c r="BE13" s="85">
        <v>0</v>
      </c>
      <c r="BF13" s="85">
        <v>0</v>
      </c>
      <c r="BG13" s="85">
        <v>0</v>
      </c>
      <c r="BH13" s="85">
        <v>0</v>
      </c>
      <c r="BI13" s="85">
        <v>0</v>
      </c>
      <c r="BJ13" s="85">
        <v>0</v>
      </c>
      <c r="BK13" s="85">
        <v>0</v>
      </c>
      <c r="BL13" s="85">
        <v>0</v>
      </c>
      <c r="BM13" s="85">
        <v>0</v>
      </c>
      <c r="BN13" s="85">
        <v>0</v>
      </c>
      <c r="BO13" s="85">
        <v>0</v>
      </c>
      <c r="BP13" s="85">
        <v>0</v>
      </c>
    </row>
    <row r="14" spans="1:104" ht="20.399999999999999" customHeight="1">
      <c r="B14" s="405" t="s">
        <v>335</v>
      </c>
      <c r="C14" s="457">
        <v>4023367.4676661808</v>
      </c>
      <c r="D14" s="458">
        <v>563805.88155186002</v>
      </c>
      <c r="E14" s="458">
        <v>599303.737922</v>
      </c>
      <c r="F14" s="458">
        <v>443714.16775999998</v>
      </c>
      <c r="G14" s="459">
        <v>402823.79334567999</v>
      </c>
      <c r="H14" s="458">
        <v>218382.91323000001</v>
      </c>
      <c r="I14" s="458">
        <v>171111.93258399999</v>
      </c>
      <c r="J14" s="458">
        <v>73588.344402000002</v>
      </c>
      <c r="K14" s="458">
        <v>251623.62794139</v>
      </c>
      <c r="L14" s="459">
        <v>29641.296981220003</v>
      </c>
      <c r="M14" s="458">
        <v>106765.3390946</v>
      </c>
      <c r="N14" s="458">
        <v>179170.055043</v>
      </c>
      <c r="O14" s="458">
        <v>142483.98962957002</v>
      </c>
      <c r="P14" s="458">
        <v>50042.13256179</v>
      </c>
      <c r="Q14" s="459">
        <v>44567.925537000003</v>
      </c>
      <c r="R14" s="458">
        <v>41449.347384000001</v>
      </c>
      <c r="S14" s="458">
        <v>126332.63161500001</v>
      </c>
      <c r="T14" s="458">
        <v>73260.630718410001</v>
      </c>
      <c r="U14" s="458">
        <v>58187.559308000004</v>
      </c>
      <c r="V14" s="459">
        <v>51807.520579000004</v>
      </c>
      <c r="W14" s="458">
        <v>19982.312069</v>
      </c>
      <c r="X14" s="458">
        <v>119405.514186</v>
      </c>
      <c r="Y14" s="458">
        <v>18477.710819</v>
      </c>
      <c r="Z14" s="458">
        <v>39069.777691000003</v>
      </c>
      <c r="AA14" s="459">
        <v>12303.231872</v>
      </c>
      <c r="AB14" s="458">
        <v>29403.285573000001</v>
      </c>
      <c r="AC14" s="458">
        <v>46196.813992000003</v>
      </c>
      <c r="AD14" s="458">
        <v>0</v>
      </c>
      <c r="AE14" s="458">
        <v>60626.776962999997</v>
      </c>
      <c r="AF14" s="459">
        <v>2363.7896564499997</v>
      </c>
      <c r="AG14" s="458">
        <v>8557.3172059999997</v>
      </c>
      <c r="AH14" s="458">
        <v>615.55803900000001</v>
      </c>
      <c r="AI14" s="458">
        <v>10838.547923</v>
      </c>
      <c r="AJ14" s="458">
        <v>5959.03477595</v>
      </c>
      <c r="AK14" s="459">
        <v>0</v>
      </c>
      <c r="AL14" s="458">
        <v>5580.6171320000003</v>
      </c>
      <c r="AM14" s="458">
        <v>210.64306764</v>
      </c>
      <c r="AN14" s="458">
        <v>0</v>
      </c>
      <c r="AO14" s="458">
        <v>149.80513500000001</v>
      </c>
      <c r="AP14" s="459">
        <v>291.18912662000002</v>
      </c>
      <c r="AQ14" s="458">
        <v>4559.517863</v>
      </c>
      <c r="AR14" s="458">
        <v>0</v>
      </c>
      <c r="AS14" s="458">
        <v>0</v>
      </c>
      <c r="AT14" s="458">
        <v>1790.1031720000001</v>
      </c>
      <c r="AU14" s="459">
        <v>4055.465913</v>
      </c>
      <c r="AV14" s="458">
        <v>937.35890500000005</v>
      </c>
      <c r="AW14" s="458">
        <v>1819.5419179999999</v>
      </c>
      <c r="AX14" s="458">
        <v>0</v>
      </c>
      <c r="AY14" s="458">
        <v>176.94015300000001</v>
      </c>
      <c r="AZ14" s="459">
        <v>1933.787327</v>
      </c>
      <c r="BA14" s="458">
        <v>0</v>
      </c>
      <c r="BB14" s="458">
        <v>0</v>
      </c>
      <c r="BC14" s="459">
        <v>0</v>
      </c>
      <c r="BE14" s="85">
        <v>0</v>
      </c>
      <c r="BF14" s="85">
        <v>0</v>
      </c>
      <c r="BG14" s="85">
        <v>0</v>
      </c>
      <c r="BH14" s="85">
        <v>0</v>
      </c>
      <c r="BI14" s="85">
        <v>0</v>
      </c>
      <c r="BJ14" s="85">
        <v>0</v>
      </c>
      <c r="BK14" s="85">
        <v>0</v>
      </c>
      <c r="BL14" s="85">
        <v>0</v>
      </c>
      <c r="BM14" s="85">
        <v>0</v>
      </c>
      <c r="BN14" s="85">
        <v>0</v>
      </c>
      <c r="BO14" s="85">
        <v>0</v>
      </c>
      <c r="BP14" s="85">
        <v>0</v>
      </c>
    </row>
    <row r="15" spans="1:104" ht="20.399999999999999" customHeight="1">
      <c r="B15" s="406" t="s">
        <v>336</v>
      </c>
      <c r="C15" s="457">
        <v>2098457.6667114599</v>
      </c>
      <c r="D15" s="458">
        <v>191395.34888176</v>
      </c>
      <c r="E15" s="458">
        <v>256679.73561100001</v>
      </c>
      <c r="F15" s="458">
        <v>160676.77365835998</v>
      </c>
      <c r="G15" s="459">
        <v>122721.30367838001</v>
      </c>
      <c r="H15" s="458">
        <v>67316.897794000004</v>
      </c>
      <c r="I15" s="458">
        <v>65123.866112000003</v>
      </c>
      <c r="J15" s="458">
        <v>73588.344402000002</v>
      </c>
      <c r="K15" s="458">
        <v>120144.80831417999</v>
      </c>
      <c r="L15" s="459">
        <v>19036.018411830002</v>
      </c>
      <c r="M15" s="458">
        <v>106765.3390946</v>
      </c>
      <c r="N15" s="458">
        <v>179021.565493</v>
      </c>
      <c r="O15" s="458">
        <v>139253.97559294</v>
      </c>
      <c r="P15" s="458">
        <v>1660.0686356900001</v>
      </c>
      <c r="Q15" s="459">
        <v>44567.925537000003</v>
      </c>
      <c r="R15" s="458">
        <v>35071.217658000001</v>
      </c>
      <c r="S15" s="458">
        <v>126332.63161500001</v>
      </c>
      <c r="T15" s="458">
        <v>24679.222978770002</v>
      </c>
      <c r="U15" s="458">
        <v>55174.727589000002</v>
      </c>
      <c r="V15" s="459">
        <v>45247.141048999998</v>
      </c>
      <c r="W15" s="458">
        <v>19982.312069</v>
      </c>
      <c r="X15" s="458">
        <v>119405.514186</v>
      </c>
      <c r="Y15" s="458">
        <v>0</v>
      </c>
      <c r="Z15" s="458">
        <v>9821.4576479999996</v>
      </c>
      <c r="AA15" s="459">
        <v>5911.3594460000004</v>
      </c>
      <c r="AB15" s="458">
        <v>29403.285573000001</v>
      </c>
      <c r="AC15" s="458">
        <v>3.0000000000000001E-6</v>
      </c>
      <c r="AD15" s="458">
        <v>0</v>
      </c>
      <c r="AE15" s="458">
        <v>60626.776962999997</v>
      </c>
      <c r="AF15" s="459">
        <v>0</v>
      </c>
      <c r="AG15" s="458">
        <v>0</v>
      </c>
      <c r="AH15" s="458">
        <v>0</v>
      </c>
      <c r="AI15" s="458">
        <v>10838.547923</v>
      </c>
      <c r="AJ15" s="458">
        <v>5959.03477595</v>
      </c>
      <c r="AK15" s="459">
        <v>0</v>
      </c>
      <c r="AL15" s="458">
        <v>-58.261462000000002</v>
      </c>
      <c r="AM15" s="458">
        <v>0</v>
      </c>
      <c r="AN15" s="458">
        <v>0</v>
      </c>
      <c r="AO15" s="458">
        <v>0</v>
      </c>
      <c r="AP15" s="459">
        <v>0</v>
      </c>
      <c r="AQ15" s="458">
        <v>0</v>
      </c>
      <c r="AR15" s="458">
        <v>0</v>
      </c>
      <c r="AS15" s="458">
        <v>0</v>
      </c>
      <c r="AT15" s="458">
        <v>0</v>
      </c>
      <c r="AU15" s="459">
        <v>0</v>
      </c>
      <c r="AV15" s="458">
        <v>0</v>
      </c>
      <c r="AW15" s="458">
        <v>0</v>
      </c>
      <c r="AX15" s="458">
        <v>0</v>
      </c>
      <c r="AY15" s="458">
        <v>176.94015300000001</v>
      </c>
      <c r="AZ15" s="459">
        <v>1933.787327</v>
      </c>
      <c r="BA15" s="458">
        <v>0</v>
      </c>
      <c r="BB15" s="458">
        <v>0</v>
      </c>
      <c r="BC15" s="459">
        <v>0</v>
      </c>
      <c r="BE15" s="85">
        <v>0</v>
      </c>
      <c r="BF15" s="85">
        <v>0</v>
      </c>
      <c r="BG15" s="85">
        <v>0</v>
      </c>
      <c r="BH15" s="85">
        <v>0</v>
      </c>
      <c r="BI15" s="85">
        <v>0</v>
      </c>
      <c r="BJ15" s="85">
        <v>0</v>
      </c>
      <c r="BK15" s="85">
        <v>0</v>
      </c>
      <c r="BL15" s="85">
        <v>0</v>
      </c>
      <c r="BM15" s="85">
        <v>0</v>
      </c>
      <c r="BN15" s="85">
        <v>0</v>
      </c>
      <c r="BO15" s="85">
        <v>0</v>
      </c>
      <c r="BP15" s="85">
        <v>0</v>
      </c>
    </row>
    <row r="16" spans="1:104" ht="20.399999999999999" customHeight="1">
      <c r="B16" s="406" t="s">
        <v>337</v>
      </c>
      <c r="C16" s="457">
        <v>1404195.0959148996</v>
      </c>
      <c r="D16" s="458">
        <v>256791.56913711</v>
      </c>
      <c r="E16" s="458">
        <v>166195.13039800001</v>
      </c>
      <c r="F16" s="458">
        <v>168309.23573965</v>
      </c>
      <c r="G16" s="459">
        <v>253279.02002462</v>
      </c>
      <c r="H16" s="458">
        <v>103820.871956</v>
      </c>
      <c r="I16" s="458">
        <v>100764.02787599999</v>
      </c>
      <c r="J16" s="458">
        <v>0</v>
      </c>
      <c r="K16" s="458">
        <v>124017.0466152</v>
      </c>
      <c r="L16" s="459">
        <v>0</v>
      </c>
      <c r="M16" s="458">
        <v>0</v>
      </c>
      <c r="N16" s="458">
        <v>0</v>
      </c>
      <c r="O16" s="458">
        <v>211.38298079</v>
      </c>
      <c r="P16" s="458">
        <v>48382.063926099996</v>
      </c>
      <c r="Q16" s="459">
        <v>0</v>
      </c>
      <c r="R16" s="458">
        <v>6378.1297260000001</v>
      </c>
      <c r="S16" s="458">
        <v>0</v>
      </c>
      <c r="T16" s="458">
        <v>47769.605334790002</v>
      </c>
      <c r="U16" s="458">
        <v>3012.8317189999998</v>
      </c>
      <c r="V16" s="459">
        <v>5233.5143200000002</v>
      </c>
      <c r="W16" s="458">
        <v>0</v>
      </c>
      <c r="X16" s="458">
        <v>0</v>
      </c>
      <c r="Y16" s="458">
        <v>18477.710819</v>
      </c>
      <c r="Z16" s="458">
        <v>29248.320043</v>
      </c>
      <c r="AA16" s="459">
        <v>4443.4353799999999</v>
      </c>
      <c r="AB16" s="458">
        <v>0</v>
      </c>
      <c r="AC16" s="458">
        <v>46196.813989000002</v>
      </c>
      <c r="AD16" s="458">
        <v>0</v>
      </c>
      <c r="AE16" s="458">
        <v>0</v>
      </c>
      <c r="AF16" s="459">
        <v>0</v>
      </c>
      <c r="AG16" s="458">
        <v>8557.3172059999997</v>
      </c>
      <c r="AH16" s="458">
        <v>615.55803900000001</v>
      </c>
      <c r="AI16" s="458">
        <v>0</v>
      </c>
      <c r="AJ16" s="458">
        <v>0</v>
      </c>
      <c r="AK16" s="459">
        <v>0</v>
      </c>
      <c r="AL16" s="458">
        <v>5638.8785939999998</v>
      </c>
      <c r="AM16" s="458">
        <v>210.64306764</v>
      </c>
      <c r="AN16" s="458">
        <v>0</v>
      </c>
      <c r="AO16" s="458">
        <v>149.80513500000001</v>
      </c>
      <c r="AP16" s="459">
        <v>0</v>
      </c>
      <c r="AQ16" s="458">
        <v>4559.517863</v>
      </c>
      <c r="AR16" s="458">
        <v>0</v>
      </c>
      <c r="AS16" s="458">
        <v>0</v>
      </c>
      <c r="AT16" s="458">
        <v>40.325918000000001</v>
      </c>
      <c r="AU16" s="459">
        <v>1892.3401080000001</v>
      </c>
      <c r="AV16" s="458">
        <v>0</v>
      </c>
      <c r="AW16" s="458">
        <v>0</v>
      </c>
      <c r="AX16" s="458">
        <v>0</v>
      </c>
      <c r="AY16" s="458">
        <v>0</v>
      </c>
      <c r="AZ16" s="459">
        <v>0</v>
      </c>
      <c r="BA16" s="458">
        <v>0</v>
      </c>
      <c r="BB16" s="458">
        <v>0</v>
      </c>
      <c r="BC16" s="459">
        <v>0</v>
      </c>
      <c r="BE16" s="85">
        <v>0</v>
      </c>
      <c r="BF16" s="85">
        <v>0</v>
      </c>
      <c r="BG16" s="85">
        <v>0</v>
      </c>
      <c r="BH16" s="85">
        <v>0</v>
      </c>
      <c r="BI16" s="85">
        <v>0</v>
      </c>
      <c r="BJ16" s="85">
        <v>0</v>
      </c>
      <c r="BK16" s="85">
        <v>0</v>
      </c>
      <c r="BL16" s="85">
        <v>0</v>
      </c>
      <c r="BM16" s="85">
        <v>0</v>
      </c>
      <c r="BN16" s="85">
        <v>0</v>
      </c>
      <c r="BO16" s="85">
        <v>0</v>
      </c>
      <c r="BP16" s="85">
        <v>0</v>
      </c>
    </row>
    <row r="17" spans="2:68" ht="20.399999999999999" customHeight="1">
      <c r="B17" s="406" t="s">
        <v>338</v>
      </c>
      <c r="C17" s="457">
        <v>520714.70503981999</v>
      </c>
      <c r="D17" s="458">
        <v>115618.96353299</v>
      </c>
      <c r="E17" s="458">
        <v>176428.87191300001</v>
      </c>
      <c r="F17" s="458">
        <v>114728.15836199</v>
      </c>
      <c r="G17" s="459">
        <v>26823.46964268</v>
      </c>
      <c r="H17" s="458">
        <v>47245.143479999999</v>
      </c>
      <c r="I17" s="458">
        <v>5224.0385960000003</v>
      </c>
      <c r="J17" s="458">
        <v>0</v>
      </c>
      <c r="K17" s="458">
        <v>7461.7730120100005</v>
      </c>
      <c r="L17" s="459">
        <v>10605.278569389999</v>
      </c>
      <c r="M17" s="458">
        <v>0</v>
      </c>
      <c r="N17" s="458">
        <v>148.48955000000001</v>
      </c>
      <c r="O17" s="458">
        <v>3018.63105584</v>
      </c>
      <c r="P17" s="458">
        <v>0</v>
      </c>
      <c r="Q17" s="459">
        <v>0</v>
      </c>
      <c r="R17" s="458">
        <v>0</v>
      </c>
      <c r="S17" s="458">
        <v>0</v>
      </c>
      <c r="T17" s="458">
        <v>811.80240485000002</v>
      </c>
      <c r="U17" s="458">
        <v>0</v>
      </c>
      <c r="V17" s="459">
        <v>1326.8652099999999</v>
      </c>
      <c r="W17" s="458">
        <v>0</v>
      </c>
      <c r="X17" s="458">
        <v>0</v>
      </c>
      <c r="Y17" s="458">
        <v>0</v>
      </c>
      <c r="Z17" s="458">
        <v>0</v>
      </c>
      <c r="AA17" s="459">
        <v>1948.437046</v>
      </c>
      <c r="AB17" s="458">
        <v>0</v>
      </c>
      <c r="AC17" s="458">
        <v>0</v>
      </c>
      <c r="AD17" s="458">
        <v>0</v>
      </c>
      <c r="AE17" s="458">
        <v>0</v>
      </c>
      <c r="AF17" s="459">
        <v>2363.7896564499997</v>
      </c>
      <c r="AG17" s="458">
        <v>0</v>
      </c>
      <c r="AH17" s="458">
        <v>0</v>
      </c>
      <c r="AI17" s="458">
        <v>0</v>
      </c>
      <c r="AJ17" s="458">
        <v>0</v>
      </c>
      <c r="AK17" s="459">
        <v>0</v>
      </c>
      <c r="AL17" s="458">
        <v>0</v>
      </c>
      <c r="AM17" s="458">
        <v>0</v>
      </c>
      <c r="AN17" s="458">
        <v>0</v>
      </c>
      <c r="AO17" s="458">
        <v>0</v>
      </c>
      <c r="AP17" s="459">
        <v>291.18912662000002</v>
      </c>
      <c r="AQ17" s="458">
        <v>0</v>
      </c>
      <c r="AR17" s="458">
        <v>0</v>
      </c>
      <c r="AS17" s="458">
        <v>0</v>
      </c>
      <c r="AT17" s="458">
        <v>1749.7772540000001</v>
      </c>
      <c r="AU17" s="459">
        <v>2163.1258050000001</v>
      </c>
      <c r="AV17" s="458">
        <v>937.35890500000005</v>
      </c>
      <c r="AW17" s="458">
        <v>1819.5419179999999</v>
      </c>
      <c r="AX17" s="458">
        <v>0</v>
      </c>
      <c r="AY17" s="458">
        <v>0</v>
      </c>
      <c r="AZ17" s="459">
        <v>0</v>
      </c>
      <c r="BA17" s="458">
        <v>0</v>
      </c>
      <c r="BB17" s="458">
        <v>0</v>
      </c>
      <c r="BC17" s="459">
        <v>0</v>
      </c>
      <c r="BE17" s="85">
        <v>0</v>
      </c>
      <c r="BF17" s="85">
        <v>0</v>
      </c>
      <c r="BG17" s="85">
        <v>0</v>
      </c>
      <c r="BH17" s="85">
        <v>0</v>
      </c>
      <c r="BI17" s="85">
        <v>0</v>
      </c>
      <c r="BJ17" s="85">
        <v>0</v>
      </c>
      <c r="BK17" s="85">
        <v>0</v>
      </c>
      <c r="BL17" s="85">
        <v>0</v>
      </c>
      <c r="BM17" s="85">
        <v>0</v>
      </c>
      <c r="BN17" s="85">
        <v>0</v>
      </c>
      <c r="BO17" s="85">
        <v>0</v>
      </c>
      <c r="BP17" s="85">
        <v>0</v>
      </c>
    </row>
    <row r="18" spans="2:68" ht="20.399999999999999" customHeight="1">
      <c r="B18" s="405" t="s">
        <v>339</v>
      </c>
      <c r="C18" s="457">
        <v>749102.29829075001</v>
      </c>
      <c r="D18" s="458">
        <v>49650.123436510003</v>
      </c>
      <c r="E18" s="458">
        <v>182910.44948700001</v>
      </c>
      <c r="F18" s="458">
        <v>44096.305023400004</v>
      </c>
      <c r="G18" s="459">
        <v>284.97485038000002</v>
      </c>
      <c r="H18" s="458">
        <v>33947.871772999999</v>
      </c>
      <c r="I18" s="458">
        <v>1221.7742129999999</v>
      </c>
      <c r="J18" s="458">
        <v>20157.016248</v>
      </c>
      <c r="K18" s="458">
        <v>0</v>
      </c>
      <c r="L18" s="459">
        <v>52854.484090179998</v>
      </c>
      <c r="M18" s="458">
        <v>1500.6482490999999</v>
      </c>
      <c r="N18" s="458">
        <v>48617.066938000004</v>
      </c>
      <c r="O18" s="458">
        <v>15158.38121181</v>
      </c>
      <c r="P18" s="458">
        <v>0</v>
      </c>
      <c r="Q18" s="459">
        <v>82450.956590999995</v>
      </c>
      <c r="R18" s="458">
        <v>64057.891317000001</v>
      </c>
      <c r="S18" s="458">
        <v>8893.3533540000008</v>
      </c>
      <c r="T18" s="458">
        <v>5808.5669696899995</v>
      </c>
      <c r="U18" s="458">
        <v>12944.449258000001</v>
      </c>
      <c r="V18" s="459">
        <v>0.87157099999999998</v>
      </c>
      <c r="W18" s="458">
        <v>90393.927110000004</v>
      </c>
      <c r="X18" s="458">
        <v>0</v>
      </c>
      <c r="Y18" s="458">
        <v>4456.9065190000001</v>
      </c>
      <c r="Z18" s="458">
        <v>500.216024</v>
      </c>
      <c r="AA18" s="459">
        <v>3628.3669749999999</v>
      </c>
      <c r="AB18" s="458">
        <v>0</v>
      </c>
      <c r="AC18" s="458">
        <v>610.39894700000002</v>
      </c>
      <c r="AD18" s="458">
        <v>0</v>
      </c>
      <c r="AE18" s="458">
        <v>1160.19496</v>
      </c>
      <c r="AF18" s="459">
        <v>0</v>
      </c>
      <c r="AG18" s="458">
        <v>8200.0010349999993</v>
      </c>
      <c r="AH18" s="458">
        <v>100.064982</v>
      </c>
      <c r="AI18" s="458">
        <v>0</v>
      </c>
      <c r="AJ18" s="458">
        <v>3102.0243619399998</v>
      </c>
      <c r="AK18" s="459">
        <v>0</v>
      </c>
      <c r="AL18" s="458">
        <v>4539.9159490000002</v>
      </c>
      <c r="AM18" s="458">
        <v>400.25958033000001</v>
      </c>
      <c r="AN18" s="458">
        <v>3001.9569928699998</v>
      </c>
      <c r="AO18" s="458">
        <v>0</v>
      </c>
      <c r="AP18" s="459">
        <v>1401.0296875399999</v>
      </c>
      <c r="AQ18" s="458">
        <v>2031.3278230000001</v>
      </c>
      <c r="AR18" s="458">
        <v>0</v>
      </c>
      <c r="AS18" s="458">
        <v>0</v>
      </c>
      <c r="AT18" s="458">
        <v>0</v>
      </c>
      <c r="AU18" s="459">
        <v>800.52277800000002</v>
      </c>
      <c r="AV18" s="458">
        <v>0</v>
      </c>
      <c r="AW18" s="458">
        <v>0</v>
      </c>
      <c r="AX18" s="458">
        <v>0</v>
      </c>
      <c r="AY18" s="458">
        <v>219.99998500000001</v>
      </c>
      <c r="AZ18" s="459">
        <v>0</v>
      </c>
      <c r="BA18" s="458">
        <v>0</v>
      </c>
      <c r="BB18" s="458">
        <v>0</v>
      </c>
      <c r="BC18" s="459">
        <v>0</v>
      </c>
      <c r="BE18" s="85">
        <v>0</v>
      </c>
      <c r="BF18" s="85">
        <v>0</v>
      </c>
      <c r="BG18" s="85">
        <v>0</v>
      </c>
      <c r="BH18" s="85">
        <v>0</v>
      </c>
      <c r="BI18" s="85">
        <v>0</v>
      </c>
      <c r="BJ18" s="85">
        <v>0</v>
      </c>
      <c r="BK18" s="85">
        <v>0</v>
      </c>
      <c r="BL18" s="85">
        <v>0</v>
      </c>
      <c r="BM18" s="85">
        <v>0</v>
      </c>
      <c r="BN18" s="85">
        <v>0</v>
      </c>
      <c r="BO18" s="85">
        <v>0</v>
      </c>
      <c r="BP18" s="85">
        <v>0</v>
      </c>
    </row>
    <row r="19" spans="2:68" ht="20.399999999999999" customHeight="1">
      <c r="B19" s="405" t="s">
        <v>340</v>
      </c>
      <c r="C19" s="457">
        <v>114.64801557000001</v>
      </c>
      <c r="D19" s="458">
        <v>0</v>
      </c>
      <c r="E19" s="458">
        <v>0</v>
      </c>
      <c r="F19" s="458">
        <v>0</v>
      </c>
      <c r="G19" s="459">
        <v>0</v>
      </c>
      <c r="H19" s="458">
        <v>0</v>
      </c>
      <c r="I19" s="458">
        <v>0</v>
      </c>
      <c r="J19" s="458">
        <v>0</v>
      </c>
      <c r="K19" s="458">
        <v>0</v>
      </c>
      <c r="L19" s="459">
        <v>0</v>
      </c>
      <c r="M19" s="458">
        <v>114.58654037000001</v>
      </c>
      <c r="N19" s="458">
        <v>0</v>
      </c>
      <c r="O19" s="458">
        <v>0</v>
      </c>
      <c r="P19" s="458">
        <v>0</v>
      </c>
      <c r="Q19" s="459">
        <v>0</v>
      </c>
      <c r="R19" s="458">
        <v>0</v>
      </c>
      <c r="S19" s="458">
        <v>0</v>
      </c>
      <c r="T19" s="458">
        <v>6.1475199999999994E-2</v>
      </c>
      <c r="U19" s="458">
        <v>0</v>
      </c>
      <c r="V19" s="459">
        <v>0</v>
      </c>
      <c r="W19" s="458">
        <v>0</v>
      </c>
      <c r="X19" s="458">
        <v>0</v>
      </c>
      <c r="Y19" s="458">
        <v>0</v>
      </c>
      <c r="Z19" s="458">
        <v>0</v>
      </c>
      <c r="AA19" s="459">
        <v>0</v>
      </c>
      <c r="AB19" s="458">
        <v>0</v>
      </c>
      <c r="AC19" s="458">
        <v>0</v>
      </c>
      <c r="AD19" s="458">
        <v>0</v>
      </c>
      <c r="AE19" s="458">
        <v>0</v>
      </c>
      <c r="AF19" s="459">
        <v>0</v>
      </c>
      <c r="AG19" s="458">
        <v>0</v>
      </c>
      <c r="AH19" s="458">
        <v>0</v>
      </c>
      <c r="AI19" s="458">
        <v>0</v>
      </c>
      <c r="AJ19" s="458">
        <v>0</v>
      </c>
      <c r="AK19" s="459">
        <v>0</v>
      </c>
      <c r="AL19" s="458">
        <v>0</v>
      </c>
      <c r="AM19" s="458">
        <v>0</v>
      </c>
      <c r="AN19" s="458">
        <v>0</v>
      </c>
      <c r="AO19" s="458">
        <v>0</v>
      </c>
      <c r="AP19" s="459">
        <v>0</v>
      </c>
      <c r="AQ19" s="458">
        <v>0</v>
      </c>
      <c r="AR19" s="458">
        <v>0</v>
      </c>
      <c r="AS19" s="458">
        <v>0</v>
      </c>
      <c r="AT19" s="458">
        <v>0</v>
      </c>
      <c r="AU19" s="459">
        <v>0</v>
      </c>
      <c r="AV19" s="458">
        <v>0</v>
      </c>
      <c r="AW19" s="458">
        <v>0</v>
      </c>
      <c r="AX19" s="458">
        <v>0</v>
      </c>
      <c r="AY19" s="458">
        <v>0</v>
      </c>
      <c r="AZ19" s="459">
        <v>0</v>
      </c>
      <c r="BA19" s="458">
        <v>0</v>
      </c>
      <c r="BB19" s="458">
        <v>0</v>
      </c>
      <c r="BC19" s="459">
        <v>0</v>
      </c>
      <c r="BE19" s="85">
        <v>0</v>
      </c>
      <c r="BF19" s="85">
        <v>0</v>
      </c>
      <c r="BG19" s="85">
        <v>0</v>
      </c>
      <c r="BH19" s="85">
        <v>0</v>
      </c>
      <c r="BI19" s="85">
        <v>0</v>
      </c>
      <c r="BJ19" s="85">
        <v>0</v>
      </c>
      <c r="BK19" s="85">
        <v>0</v>
      </c>
      <c r="BL19" s="85">
        <v>0</v>
      </c>
      <c r="BM19" s="85">
        <v>0</v>
      </c>
      <c r="BN19" s="85">
        <v>0</v>
      </c>
      <c r="BO19" s="85">
        <v>0</v>
      </c>
      <c r="BP19" s="85">
        <v>0</v>
      </c>
    </row>
    <row r="20" spans="2:68" ht="20.399999999999999" customHeight="1">
      <c r="B20" s="405" t="s">
        <v>341</v>
      </c>
      <c r="C20" s="457">
        <v>533635.7201745701</v>
      </c>
      <c r="D20" s="458">
        <v>183694.19286293999</v>
      </c>
      <c r="E20" s="458">
        <v>49683.248332000003</v>
      </c>
      <c r="F20" s="458">
        <v>17624.04208603</v>
      </c>
      <c r="G20" s="459">
        <v>3618.5943292699999</v>
      </c>
      <c r="H20" s="458">
        <v>24447.085647</v>
      </c>
      <c r="I20" s="458">
        <v>66053.580199000004</v>
      </c>
      <c r="J20" s="458">
        <v>5006.9999090000001</v>
      </c>
      <c r="K20" s="458">
        <v>69944.495709850002</v>
      </c>
      <c r="L20" s="459">
        <v>232.12579590999999</v>
      </c>
      <c r="M20" s="458">
        <v>1268.7667643599998</v>
      </c>
      <c r="N20" s="458">
        <v>3.5149089999999998</v>
      </c>
      <c r="O20" s="458">
        <v>8311.7642866799997</v>
      </c>
      <c r="P20" s="458">
        <v>318.28888683999998</v>
      </c>
      <c r="Q20" s="459">
        <v>49075.992871000002</v>
      </c>
      <c r="R20" s="458">
        <v>8010.6273789999996</v>
      </c>
      <c r="S20" s="458">
        <v>260.11457000000001</v>
      </c>
      <c r="T20" s="458">
        <v>25.554385280000002</v>
      </c>
      <c r="U20" s="458">
        <v>148.943648</v>
      </c>
      <c r="V20" s="459">
        <v>8464.9170529999992</v>
      </c>
      <c r="W20" s="458">
        <v>28678.169485999999</v>
      </c>
      <c r="X20" s="458">
        <v>590.53272300000003</v>
      </c>
      <c r="Y20" s="458">
        <v>653.68287799999996</v>
      </c>
      <c r="Z20" s="458">
        <v>20.785489999999999</v>
      </c>
      <c r="AA20" s="459">
        <v>458.591341</v>
      </c>
      <c r="AB20" s="458">
        <v>1.1999999999999999E-3</v>
      </c>
      <c r="AC20" s="458">
        <v>2390.6639449999998</v>
      </c>
      <c r="AD20" s="458">
        <v>0</v>
      </c>
      <c r="AE20" s="458">
        <v>0</v>
      </c>
      <c r="AF20" s="459">
        <v>0</v>
      </c>
      <c r="AG20" s="458">
        <v>704.83772299999998</v>
      </c>
      <c r="AH20" s="458">
        <v>0</v>
      </c>
      <c r="AI20" s="458">
        <v>298.82914499999998</v>
      </c>
      <c r="AJ20" s="458">
        <v>0</v>
      </c>
      <c r="AK20" s="459">
        <v>0</v>
      </c>
      <c r="AL20" s="458">
        <v>3605.8444610000001</v>
      </c>
      <c r="AM20" s="458">
        <v>0</v>
      </c>
      <c r="AN20" s="458">
        <v>40.412630409999998</v>
      </c>
      <c r="AO20" s="458">
        <v>0.51952799999999999</v>
      </c>
      <c r="AP20" s="459">
        <v>0</v>
      </c>
      <c r="AQ20" s="458">
        <v>0</v>
      </c>
      <c r="AR20" s="458">
        <v>0</v>
      </c>
      <c r="AS20" s="458">
        <v>0</v>
      </c>
      <c r="AT20" s="458">
        <v>0</v>
      </c>
      <c r="AU20" s="459">
        <v>0</v>
      </c>
      <c r="AV20" s="458">
        <v>0</v>
      </c>
      <c r="AW20" s="458">
        <v>0</v>
      </c>
      <c r="AX20" s="458">
        <v>0</v>
      </c>
      <c r="AY20" s="458">
        <v>0</v>
      </c>
      <c r="AZ20" s="459">
        <v>0</v>
      </c>
      <c r="BA20" s="458">
        <v>0</v>
      </c>
      <c r="BB20" s="458">
        <v>0</v>
      </c>
      <c r="BC20" s="459">
        <v>0</v>
      </c>
      <c r="BE20" s="85">
        <v>0</v>
      </c>
      <c r="BF20" s="85">
        <v>0</v>
      </c>
      <c r="BG20" s="85">
        <v>0</v>
      </c>
      <c r="BH20" s="85">
        <v>0</v>
      </c>
      <c r="BI20" s="85">
        <v>0</v>
      </c>
      <c r="BJ20" s="85">
        <v>0</v>
      </c>
      <c r="BK20" s="85">
        <v>0</v>
      </c>
      <c r="BL20" s="85">
        <v>0</v>
      </c>
      <c r="BM20" s="85">
        <v>0</v>
      </c>
      <c r="BN20" s="85">
        <v>0</v>
      </c>
      <c r="BO20" s="85">
        <v>0</v>
      </c>
      <c r="BP20" s="85">
        <v>0</v>
      </c>
    </row>
    <row r="21" spans="2:68" ht="20.399999999999999" customHeight="1">
      <c r="B21" s="406" t="s">
        <v>342</v>
      </c>
      <c r="C21" s="457">
        <v>502253.04001560999</v>
      </c>
      <c r="D21" s="458">
        <v>178853.89511896</v>
      </c>
      <c r="E21" s="458">
        <v>45786.268930999999</v>
      </c>
      <c r="F21" s="458">
        <v>14479.281814540002</v>
      </c>
      <c r="G21" s="459">
        <v>3611.6078890999997</v>
      </c>
      <c r="H21" s="458">
        <v>24441.799037000001</v>
      </c>
      <c r="I21" s="458">
        <v>52002.270641000003</v>
      </c>
      <c r="J21" s="458">
        <v>2586.2820999999999</v>
      </c>
      <c r="K21" s="458">
        <v>69941.412919850001</v>
      </c>
      <c r="L21" s="459">
        <v>232.12579590999999</v>
      </c>
      <c r="M21" s="458">
        <v>335.86741475999997</v>
      </c>
      <c r="N21" s="458">
        <v>3.5149089999999998</v>
      </c>
      <c r="O21" s="458">
        <v>8308.4140122400004</v>
      </c>
      <c r="P21" s="458">
        <v>311.43614883999999</v>
      </c>
      <c r="Q21" s="459">
        <v>49075.992871000002</v>
      </c>
      <c r="R21" s="458">
        <v>8010.6273789999996</v>
      </c>
      <c r="S21" s="458">
        <v>260.11456900000002</v>
      </c>
      <c r="T21" s="458">
        <v>0</v>
      </c>
      <c r="U21" s="458">
        <v>148.943648</v>
      </c>
      <c r="V21" s="459">
        <v>6435.2196679999997</v>
      </c>
      <c r="W21" s="458">
        <v>28678.169485999999</v>
      </c>
      <c r="X21" s="458">
        <v>590.53272300000003</v>
      </c>
      <c r="Y21" s="458">
        <v>653.68287799999996</v>
      </c>
      <c r="Z21" s="458">
        <v>20.785489999999999</v>
      </c>
      <c r="AA21" s="459">
        <v>443.68593900000002</v>
      </c>
      <c r="AB21" s="458">
        <v>1.1999999999999999E-3</v>
      </c>
      <c r="AC21" s="458">
        <v>2390.6639449999998</v>
      </c>
      <c r="AD21" s="458">
        <v>0</v>
      </c>
      <c r="AE21" s="458">
        <v>0</v>
      </c>
      <c r="AF21" s="459">
        <v>0</v>
      </c>
      <c r="AG21" s="458">
        <v>704.83772299999998</v>
      </c>
      <c r="AH21" s="458">
        <v>0</v>
      </c>
      <c r="AI21" s="458">
        <v>298.82914499999998</v>
      </c>
      <c r="AJ21" s="458">
        <v>0</v>
      </c>
      <c r="AK21" s="459">
        <v>0</v>
      </c>
      <c r="AL21" s="458">
        <v>3605.8444610000001</v>
      </c>
      <c r="AM21" s="458">
        <v>0</v>
      </c>
      <c r="AN21" s="458">
        <v>40.412630409999998</v>
      </c>
      <c r="AO21" s="458">
        <v>0.51952799999999999</v>
      </c>
      <c r="AP21" s="459">
        <v>0</v>
      </c>
      <c r="AQ21" s="458">
        <v>0</v>
      </c>
      <c r="AR21" s="458">
        <v>0</v>
      </c>
      <c r="AS21" s="458">
        <v>0</v>
      </c>
      <c r="AT21" s="458">
        <v>0</v>
      </c>
      <c r="AU21" s="459">
        <v>0</v>
      </c>
      <c r="AV21" s="458">
        <v>0</v>
      </c>
      <c r="AW21" s="458">
        <v>0</v>
      </c>
      <c r="AX21" s="458">
        <v>0</v>
      </c>
      <c r="AY21" s="458">
        <v>0</v>
      </c>
      <c r="AZ21" s="459">
        <v>0</v>
      </c>
      <c r="BA21" s="458">
        <v>0</v>
      </c>
      <c r="BB21" s="458">
        <v>0</v>
      </c>
      <c r="BC21" s="459">
        <v>0</v>
      </c>
      <c r="BE21" s="85">
        <v>0</v>
      </c>
      <c r="BF21" s="85">
        <v>0</v>
      </c>
      <c r="BG21" s="85">
        <v>0</v>
      </c>
      <c r="BH21" s="85">
        <v>0</v>
      </c>
      <c r="BI21" s="85">
        <v>0</v>
      </c>
      <c r="BJ21" s="85">
        <v>0</v>
      </c>
      <c r="BK21" s="85">
        <v>0</v>
      </c>
      <c r="BL21" s="85">
        <v>0</v>
      </c>
      <c r="BM21" s="85">
        <v>0</v>
      </c>
      <c r="BN21" s="85">
        <v>0</v>
      </c>
      <c r="BO21" s="85">
        <v>0</v>
      </c>
      <c r="BP21" s="85">
        <v>0</v>
      </c>
    </row>
    <row r="22" spans="2:68" ht="20.399999999999999" customHeight="1">
      <c r="B22" s="406" t="s">
        <v>343</v>
      </c>
      <c r="C22" s="457">
        <v>31382.68015896</v>
      </c>
      <c r="D22" s="458">
        <v>4840.2977439799997</v>
      </c>
      <c r="E22" s="458">
        <v>3896.9794010000001</v>
      </c>
      <c r="F22" s="458">
        <v>3144.7602714899999</v>
      </c>
      <c r="G22" s="459">
        <v>6.9864401699999998</v>
      </c>
      <c r="H22" s="458">
        <v>5.2866099999999996</v>
      </c>
      <c r="I22" s="458">
        <v>14051.309558000001</v>
      </c>
      <c r="J22" s="458">
        <v>2420.7178090000002</v>
      </c>
      <c r="K22" s="458">
        <v>3.0827900000000001</v>
      </c>
      <c r="L22" s="459">
        <v>0</v>
      </c>
      <c r="M22" s="458">
        <v>932.89934960000005</v>
      </c>
      <c r="N22" s="458">
        <v>0</v>
      </c>
      <c r="O22" s="458">
        <v>3.3502744399999997</v>
      </c>
      <c r="P22" s="458">
        <v>6.8527380000000004</v>
      </c>
      <c r="Q22" s="459">
        <v>0</v>
      </c>
      <c r="R22" s="458">
        <v>0</v>
      </c>
      <c r="S22" s="458">
        <v>9.9999999999999995E-7</v>
      </c>
      <c r="T22" s="458">
        <v>25.554385280000002</v>
      </c>
      <c r="U22" s="458">
        <v>0</v>
      </c>
      <c r="V22" s="459">
        <v>2029.6973849999999</v>
      </c>
      <c r="W22" s="458">
        <v>0</v>
      </c>
      <c r="X22" s="458">
        <v>0</v>
      </c>
      <c r="Y22" s="458">
        <v>0</v>
      </c>
      <c r="Z22" s="458">
        <v>0</v>
      </c>
      <c r="AA22" s="459">
        <v>14.905402</v>
      </c>
      <c r="AB22" s="458">
        <v>0</v>
      </c>
      <c r="AC22" s="458">
        <v>0</v>
      </c>
      <c r="AD22" s="458">
        <v>0</v>
      </c>
      <c r="AE22" s="458">
        <v>0</v>
      </c>
      <c r="AF22" s="459">
        <v>0</v>
      </c>
      <c r="AG22" s="458">
        <v>0</v>
      </c>
      <c r="AH22" s="458">
        <v>0</v>
      </c>
      <c r="AI22" s="458">
        <v>0</v>
      </c>
      <c r="AJ22" s="458">
        <v>0</v>
      </c>
      <c r="AK22" s="459">
        <v>0</v>
      </c>
      <c r="AL22" s="458">
        <v>0</v>
      </c>
      <c r="AM22" s="458">
        <v>0</v>
      </c>
      <c r="AN22" s="458">
        <v>0</v>
      </c>
      <c r="AO22" s="458">
        <v>0</v>
      </c>
      <c r="AP22" s="459">
        <v>0</v>
      </c>
      <c r="AQ22" s="458">
        <v>0</v>
      </c>
      <c r="AR22" s="458">
        <v>0</v>
      </c>
      <c r="AS22" s="458">
        <v>0</v>
      </c>
      <c r="AT22" s="458">
        <v>0</v>
      </c>
      <c r="AU22" s="459">
        <v>0</v>
      </c>
      <c r="AV22" s="458">
        <v>0</v>
      </c>
      <c r="AW22" s="458">
        <v>0</v>
      </c>
      <c r="AX22" s="458">
        <v>0</v>
      </c>
      <c r="AY22" s="458">
        <v>0</v>
      </c>
      <c r="AZ22" s="459">
        <v>0</v>
      </c>
      <c r="BA22" s="458">
        <v>0</v>
      </c>
      <c r="BB22" s="458">
        <v>0</v>
      </c>
      <c r="BC22" s="459">
        <v>0</v>
      </c>
      <c r="BE22" s="85">
        <v>0</v>
      </c>
      <c r="BF22" s="85">
        <v>0</v>
      </c>
      <c r="BG22" s="85">
        <v>0</v>
      </c>
      <c r="BH22" s="85">
        <v>0</v>
      </c>
      <c r="BI22" s="85">
        <v>0</v>
      </c>
      <c r="BJ22" s="85">
        <v>0</v>
      </c>
      <c r="BK22" s="85">
        <v>0</v>
      </c>
      <c r="BL22" s="85">
        <v>0</v>
      </c>
      <c r="BM22" s="85">
        <v>0</v>
      </c>
      <c r="BN22" s="85">
        <v>0</v>
      </c>
      <c r="BO22" s="85">
        <v>0</v>
      </c>
      <c r="BP22" s="85">
        <v>0</v>
      </c>
    </row>
    <row r="23" spans="2:68" ht="20.399999999999999" customHeight="1">
      <c r="B23" s="405" t="s">
        <v>344</v>
      </c>
      <c r="C23" s="457">
        <v>2144.5029532399999</v>
      </c>
      <c r="D23" s="458">
        <v>218.92215356</v>
      </c>
      <c r="E23" s="458">
        <v>13.548361</v>
      </c>
      <c r="F23" s="458">
        <v>0</v>
      </c>
      <c r="G23" s="459">
        <v>0</v>
      </c>
      <c r="H23" s="458">
        <v>0</v>
      </c>
      <c r="I23" s="458">
        <v>231.894779</v>
      </c>
      <c r="J23" s="458">
        <v>1073.615697</v>
      </c>
      <c r="K23" s="458">
        <v>0</v>
      </c>
      <c r="L23" s="459">
        <v>0</v>
      </c>
      <c r="M23" s="458">
        <v>170.11410068000001</v>
      </c>
      <c r="N23" s="458">
        <v>15.710706</v>
      </c>
      <c r="O23" s="458">
        <v>0</v>
      </c>
      <c r="P23" s="458">
        <v>0</v>
      </c>
      <c r="Q23" s="459">
        <v>0</v>
      </c>
      <c r="R23" s="458">
        <v>0</v>
      </c>
      <c r="S23" s="458">
        <v>0</v>
      </c>
      <c r="T23" s="458">
        <v>0</v>
      </c>
      <c r="U23" s="458">
        <v>0</v>
      </c>
      <c r="V23" s="459">
        <v>420.69715600000001</v>
      </c>
      <c r="W23" s="458">
        <v>0</v>
      </c>
      <c r="X23" s="458">
        <v>0</v>
      </c>
      <c r="Y23" s="458">
        <v>0</v>
      </c>
      <c r="Z23" s="458">
        <v>0</v>
      </c>
      <c r="AA23" s="459">
        <v>0</v>
      </c>
      <c r="AB23" s="458">
        <v>0</v>
      </c>
      <c r="AC23" s="458">
        <v>0</v>
      </c>
      <c r="AD23" s="458">
        <v>0</v>
      </c>
      <c r="AE23" s="458">
        <v>0</v>
      </c>
      <c r="AF23" s="459">
        <v>0</v>
      </c>
      <c r="AG23" s="458">
        <v>0</v>
      </c>
      <c r="AH23" s="458">
        <v>0</v>
      </c>
      <c r="AI23" s="458">
        <v>0</v>
      </c>
      <c r="AJ23" s="458">
        <v>0</v>
      </c>
      <c r="AK23" s="459">
        <v>0</v>
      </c>
      <c r="AL23" s="458">
        <v>0</v>
      </c>
      <c r="AM23" s="458">
        <v>0</v>
      </c>
      <c r="AN23" s="458">
        <v>0</v>
      </c>
      <c r="AO23" s="458">
        <v>0</v>
      </c>
      <c r="AP23" s="459">
        <v>0</v>
      </c>
      <c r="AQ23" s="458">
        <v>0</v>
      </c>
      <c r="AR23" s="458">
        <v>0</v>
      </c>
      <c r="AS23" s="458">
        <v>0</v>
      </c>
      <c r="AT23" s="458">
        <v>0</v>
      </c>
      <c r="AU23" s="459">
        <v>0</v>
      </c>
      <c r="AV23" s="458">
        <v>0</v>
      </c>
      <c r="AW23" s="458">
        <v>0</v>
      </c>
      <c r="AX23" s="458">
        <v>0</v>
      </c>
      <c r="AY23" s="458">
        <v>0</v>
      </c>
      <c r="AZ23" s="459">
        <v>0</v>
      </c>
      <c r="BA23" s="458">
        <v>0</v>
      </c>
      <c r="BB23" s="458">
        <v>0</v>
      </c>
      <c r="BC23" s="459">
        <v>0</v>
      </c>
      <c r="BE23" s="85">
        <v>0</v>
      </c>
      <c r="BF23" s="85">
        <v>0</v>
      </c>
      <c r="BG23" s="85">
        <v>0</v>
      </c>
      <c r="BH23" s="85">
        <v>0</v>
      </c>
      <c r="BI23" s="85">
        <v>0</v>
      </c>
      <c r="BJ23" s="85">
        <v>0</v>
      </c>
      <c r="BK23" s="85">
        <v>0</v>
      </c>
      <c r="BL23" s="85">
        <v>0</v>
      </c>
      <c r="BM23" s="85">
        <v>0</v>
      </c>
      <c r="BN23" s="85">
        <v>0</v>
      </c>
      <c r="BO23" s="85">
        <v>0</v>
      </c>
      <c r="BP23" s="85">
        <v>0</v>
      </c>
    </row>
    <row r="24" spans="2:68" ht="20.399999999999999" customHeight="1">
      <c r="B24" s="407" t="s">
        <v>345</v>
      </c>
      <c r="C24" s="457">
        <v>7511829.8132705996</v>
      </c>
      <c r="D24" s="458">
        <v>1927828.3865853101</v>
      </c>
      <c r="E24" s="458">
        <v>864339.60316199996</v>
      </c>
      <c r="F24" s="458">
        <v>1132969.24804695</v>
      </c>
      <c r="G24" s="459">
        <v>471893.08954928</v>
      </c>
      <c r="H24" s="458">
        <v>469858.89320200001</v>
      </c>
      <c r="I24" s="458">
        <v>502871.11621599999</v>
      </c>
      <c r="J24" s="458">
        <v>450321.87721000001</v>
      </c>
      <c r="K24" s="458">
        <v>160553.46511273002</v>
      </c>
      <c r="L24" s="459">
        <v>258287.85891171999</v>
      </c>
      <c r="M24" s="458">
        <v>183922.90760723001</v>
      </c>
      <c r="N24" s="458">
        <v>64589.366022000002</v>
      </c>
      <c r="O24" s="458">
        <v>54228.240777669998</v>
      </c>
      <c r="P24" s="458">
        <v>180271.87364809</v>
      </c>
      <c r="Q24" s="459">
        <v>24842.326109000001</v>
      </c>
      <c r="R24" s="458">
        <v>43913.81652</v>
      </c>
      <c r="S24" s="458">
        <v>46903.079278999998</v>
      </c>
      <c r="T24" s="458">
        <v>73352.927055820008</v>
      </c>
      <c r="U24" s="458">
        <v>78805.225237000006</v>
      </c>
      <c r="V24" s="459">
        <v>80987.581453999999</v>
      </c>
      <c r="W24" s="458">
        <v>0</v>
      </c>
      <c r="X24" s="458">
        <v>10023.877466</v>
      </c>
      <c r="Y24" s="458">
        <v>96479.319111000004</v>
      </c>
      <c r="Z24" s="458">
        <v>55622.856577999999</v>
      </c>
      <c r="AA24" s="459">
        <v>28683.117047</v>
      </c>
      <c r="AB24" s="458">
        <v>27976.294277000001</v>
      </c>
      <c r="AC24" s="458">
        <v>6267.2234349999999</v>
      </c>
      <c r="AD24" s="458">
        <v>52784.943870000003</v>
      </c>
      <c r="AE24" s="458">
        <v>244.07476700000001</v>
      </c>
      <c r="AF24" s="459">
        <v>41408.995673309997</v>
      </c>
      <c r="AG24" s="458">
        <v>7477.1335060000001</v>
      </c>
      <c r="AH24" s="458">
        <v>28990.834186</v>
      </c>
      <c r="AI24" s="458">
        <v>12442.973518000001</v>
      </c>
      <c r="AJ24" s="458">
        <v>9677.3492749899997</v>
      </c>
      <c r="AK24" s="459">
        <v>12843.440712</v>
      </c>
      <c r="AL24" s="458">
        <v>0</v>
      </c>
      <c r="AM24" s="458">
        <v>12129.170273149999</v>
      </c>
      <c r="AN24" s="458">
        <v>6064.0500004399992</v>
      </c>
      <c r="AO24" s="458">
        <v>4775.9096870000003</v>
      </c>
      <c r="AP24" s="459">
        <v>6544.9388177700002</v>
      </c>
      <c r="AQ24" s="458">
        <v>154.29092399999999</v>
      </c>
      <c r="AR24" s="458">
        <v>7268.4981200000002</v>
      </c>
      <c r="AS24" s="458">
        <v>2567.3289153400001</v>
      </c>
      <c r="AT24" s="458">
        <v>4433.1825289999997</v>
      </c>
      <c r="AU24" s="459">
        <v>608.17015100000003</v>
      </c>
      <c r="AV24" s="458">
        <v>149.06457499999999</v>
      </c>
      <c r="AW24" s="458">
        <v>3555.294965</v>
      </c>
      <c r="AX24" s="458">
        <v>4.7414427999999997</v>
      </c>
      <c r="AY24" s="458">
        <v>1553.919167</v>
      </c>
      <c r="AZ24" s="459">
        <v>0</v>
      </c>
      <c r="BA24" s="458">
        <v>0</v>
      </c>
      <c r="BB24" s="458">
        <v>0</v>
      </c>
      <c r="BC24" s="459">
        <v>357.93857600000001</v>
      </c>
      <c r="BE24" s="85">
        <v>0</v>
      </c>
      <c r="BF24" s="85">
        <v>0</v>
      </c>
      <c r="BG24" s="85">
        <v>0</v>
      </c>
      <c r="BH24" s="85">
        <v>0</v>
      </c>
      <c r="BI24" s="85">
        <v>0</v>
      </c>
      <c r="BJ24" s="85">
        <v>0</v>
      </c>
      <c r="BK24" s="85">
        <v>0</v>
      </c>
      <c r="BL24" s="85">
        <v>0</v>
      </c>
      <c r="BM24" s="85">
        <v>0</v>
      </c>
      <c r="BN24" s="85">
        <v>0</v>
      </c>
      <c r="BO24" s="85">
        <v>0</v>
      </c>
      <c r="BP24" s="85">
        <v>0</v>
      </c>
    </row>
    <row r="25" spans="2:68" ht="20.399999999999999" customHeight="1">
      <c r="B25" s="408" t="s">
        <v>346</v>
      </c>
      <c r="C25" s="457">
        <v>4415288.904820119</v>
      </c>
      <c r="D25" s="458">
        <v>1052417.7820940099</v>
      </c>
      <c r="E25" s="458">
        <v>442581.255168</v>
      </c>
      <c r="F25" s="458">
        <v>632565.77635088004</v>
      </c>
      <c r="G25" s="459">
        <v>160644.83726016001</v>
      </c>
      <c r="H25" s="458">
        <v>232955.035019</v>
      </c>
      <c r="I25" s="458">
        <v>219755.63991599999</v>
      </c>
      <c r="J25" s="458">
        <v>353993.11466299999</v>
      </c>
      <c r="K25" s="458">
        <v>160553.46511273002</v>
      </c>
      <c r="L25" s="459">
        <v>247881.37094686998</v>
      </c>
      <c r="M25" s="458">
        <v>61518.510164629995</v>
      </c>
      <c r="N25" s="458">
        <v>39248.451616999999</v>
      </c>
      <c r="O25" s="458">
        <v>54228.240777669998</v>
      </c>
      <c r="P25" s="458">
        <v>151007.08839722001</v>
      </c>
      <c r="Q25" s="459">
        <v>24842.326109000001</v>
      </c>
      <c r="R25" s="458">
        <v>43913.81652</v>
      </c>
      <c r="S25" s="458">
        <v>15560.212156</v>
      </c>
      <c r="T25" s="458">
        <v>41946.061262910007</v>
      </c>
      <c r="U25" s="458">
        <v>72356.769081999999</v>
      </c>
      <c r="V25" s="459">
        <v>65477.512682</v>
      </c>
      <c r="W25" s="458">
        <v>0</v>
      </c>
      <c r="X25" s="458">
        <v>10023.877466</v>
      </c>
      <c r="Y25" s="458">
        <v>96430.546952000004</v>
      </c>
      <c r="Z25" s="458">
        <v>46113.769815</v>
      </c>
      <c r="AA25" s="459">
        <v>25273.404297000001</v>
      </c>
      <c r="AB25" s="458">
        <v>27156.472140999998</v>
      </c>
      <c r="AC25" s="458">
        <v>5079.9614949999996</v>
      </c>
      <c r="AD25" s="458">
        <v>0</v>
      </c>
      <c r="AE25" s="458">
        <v>244.07476700000001</v>
      </c>
      <c r="AF25" s="459">
        <v>39070.320647460001</v>
      </c>
      <c r="AG25" s="458">
        <v>7477.1335060000001</v>
      </c>
      <c r="AH25" s="458">
        <v>9341.5674060000001</v>
      </c>
      <c r="AI25" s="458">
        <v>12045.737476</v>
      </c>
      <c r="AJ25" s="458">
        <v>9053.0953482599998</v>
      </c>
      <c r="AK25" s="459">
        <v>12819.956885</v>
      </c>
      <c r="AL25" s="458">
        <v>0</v>
      </c>
      <c r="AM25" s="458">
        <v>11924.91590077</v>
      </c>
      <c r="AN25" s="458">
        <v>6064.0500004399992</v>
      </c>
      <c r="AO25" s="458">
        <v>4775.9096870000003</v>
      </c>
      <c r="AP25" s="459">
        <v>6544.9388177700002</v>
      </c>
      <c r="AQ25" s="458">
        <v>0</v>
      </c>
      <c r="AR25" s="458">
        <v>0</v>
      </c>
      <c r="AS25" s="458">
        <v>2567.3289153400001</v>
      </c>
      <c r="AT25" s="458">
        <v>4433.1825289999997</v>
      </c>
      <c r="AU25" s="459">
        <v>143.11676199999999</v>
      </c>
      <c r="AV25" s="458">
        <v>149.06457499999999</v>
      </c>
      <c r="AW25" s="458">
        <v>3555.294965</v>
      </c>
      <c r="AX25" s="458">
        <v>0</v>
      </c>
      <c r="AY25" s="458">
        <v>1553.919167</v>
      </c>
      <c r="AZ25" s="459">
        <v>0</v>
      </c>
      <c r="BA25" s="458">
        <v>0</v>
      </c>
      <c r="BB25" s="458">
        <v>0</v>
      </c>
      <c r="BC25" s="459">
        <v>0</v>
      </c>
      <c r="BE25" s="85">
        <v>0</v>
      </c>
      <c r="BF25" s="85">
        <v>0</v>
      </c>
      <c r="BG25" s="85">
        <v>0</v>
      </c>
      <c r="BH25" s="85">
        <v>0</v>
      </c>
      <c r="BI25" s="85">
        <v>0</v>
      </c>
      <c r="BJ25" s="85">
        <v>0</v>
      </c>
      <c r="BK25" s="85">
        <v>0</v>
      </c>
      <c r="BL25" s="85">
        <v>0</v>
      </c>
      <c r="BM25" s="85">
        <v>0</v>
      </c>
      <c r="BN25" s="85">
        <v>0</v>
      </c>
      <c r="BO25" s="85">
        <v>0</v>
      </c>
      <c r="BP25" s="85">
        <v>0</v>
      </c>
    </row>
    <row r="26" spans="2:68" ht="20.399999999999999" customHeight="1">
      <c r="B26" s="408" t="s">
        <v>347</v>
      </c>
      <c r="C26" s="457">
        <v>1709899.7746412002</v>
      </c>
      <c r="D26" s="458">
        <v>510641.89613430999</v>
      </c>
      <c r="E26" s="458">
        <v>199111.46971800001</v>
      </c>
      <c r="F26" s="458">
        <v>218039.90347396</v>
      </c>
      <c r="G26" s="459">
        <v>235549.35889273</v>
      </c>
      <c r="H26" s="458">
        <v>93063.399665000004</v>
      </c>
      <c r="I26" s="458">
        <v>52351.323873000001</v>
      </c>
      <c r="J26" s="458">
        <v>92583.775143999999</v>
      </c>
      <c r="K26" s="458">
        <v>0</v>
      </c>
      <c r="L26" s="459">
        <v>7169.2584797</v>
      </c>
      <c r="M26" s="458">
        <v>121833.30877352001</v>
      </c>
      <c r="N26" s="458">
        <v>12393.8004</v>
      </c>
      <c r="O26" s="458">
        <v>0</v>
      </c>
      <c r="P26" s="458">
        <v>12847.57083221</v>
      </c>
      <c r="Q26" s="459">
        <v>0</v>
      </c>
      <c r="R26" s="458">
        <v>0</v>
      </c>
      <c r="S26" s="458">
        <v>31287.720286</v>
      </c>
      <c r="T26" s="458">
        <v>27293.532305869998</v>
      </c>
      <c r="U26" s="458">
        <v>6302.6060219999999</v>
      </c>
      <c r="V26" s="459">
        <v>390.55899899999997</v>
      </c>
      <c r="W26" s="458">
        <v>0</v>
      </c>
      <c r="X26" s="458">
        <v>0</v>
      </c>
      <c r="Y26" s="458">
        <v>9.7095219999999998</v>
      </c>
      <c r="Z26" s="458">
        <v>154.90203700000001</v>
      </c>
      <c r="AA26" s="459">
        <v>3409.7127500000001</v>
      </c>
      <c r="AB26" s="458">
        <v>812.85786599999994</v>
      </c>
      <c r="AC26" s="458">
        <v>698.85214399999995</v>
      </c>
      <c r="AD26" s="458">
        <v>52784.943870000003</v>
      </c>
      <c r="AE26" s="458">
        <v>0</v>
      </c>
      <c r="AF26" s="459">
        <v>2338.6750258500001</v>
      </c>
      <c r="AG26" s="458">
        <v>0</v>
      </c>
      <c r="AH26" s="458">
        <v>19649.266780000002</v>
      </c>
      <c r="AI26" s="458">
        <v>397.236042</v>
      </c>
      <c r="AJ26" s="458">
        <v>526.55550525000001</v>
      </c>
      <c r="AK26" s="459">
        <v>23.483827000000002</v>
      </c>
      <c r="AL26" s="458">
        <v>0</v>
      </c>
      <c r="AM26" s="458">
        <v>0</v>
      </c>
      <c r="AN26" s="458">
        <v>0</v>
      </c>
      <c r="AO26" s="458">
        <v>0</v>
      </c>
      <c r="AP26" s="459">
        <v>0</v>
      </c>
      <c r="AQ26" s="458">
        <v>154.29092399999999</v>
      </c>
      <c r="AR26" s="458">
        <v>7268.4981200000002</v>
      </c>
      <c r="AS26" s="458">
        <v>0</v>
      </c>
      <c r="AT26" s="458">
        <v>0</v>
      </c>
      <c r="AU26" s="459">
        <v>448.62720999999999</v>
      </c>
      <c r="AV26" s="458">
        <v>0</v>
      </c>
      <c r="AW26" s="458">
        <v>0</v>
      </c>
      <c r="AX26" s="458">
        <v>4.7414427999999997</v>
      </c>
      <c r="AY26" s="458">
        <v>0</v>
      </c>
      <c r="AZ26" s="459">
        <v>0</v>
      </c>
      <c r="BA26" s="458">
        <v>0</v>
      </c>
      <c r="BB26" s="458">
        <v>0</v>
      </c>
      <c r="BC26" s="459">
        <v>357.93857600000001</v>
      </c>
      <c r="BE26" s="85">
        <v>0</v>
      </c>
      <c r="BF26" s="85">
        <v>0</v>
      </c>
      <c r="BG26" s="85">
        <v>0</v>
      </c>
      <c r="BH26" s="85">
        <v>0</v>
      </c>
      <c r="BI26" s="85">
        <v>0</v>
      </c>
      <c r="BJ26" s="85">
        <v>0</v>
      </c>
      <c r="BK26" s="85">
        <v>0</v>
      </c>
      <c r="BL26" s="85">
        <v>0</v>
      </c>
      <c r="BM26" s="85">
        <v>0</v>
      </c>
      <c r="BN26" s="85">
        <v>0</v>
      </c>
      <c r="BO26" s="85">
        <v>0</v>
      </c>
      <c r="BP26" s="85">
        <v>0</v>
      </c>
    </row>
    <row r="27" spans="2:68" ht="20.399999999999999" customHeight="1">
      <c r="B27" s="408" t="s">
        <v>348</v>
      </c>
      <c r="C27" s="457">
        <v>1386641.1338092799</v>
      </c>
      <c r="D27" s="458">
        <v>364768.70835699001</v>
      </c>
      <c r="E27" s="458">
        <v>222646.878276</v>
      </c>
      <c r="F27" s="458">
        <v>282363.56822210999</v>
      </c>
      <c r="G27" s="459">
        <v>75698.893396390005</v>
      </c>
      <c r="H27" s="458">
        <v>143840.458518</v>
      </c>
      <c r="I27" s="458">
        <v>230764.15242699999</v>
      </c>
      <c r="J27" s="458">
        <v>3744.9874030000001</v>
      </c>
      <c r="K27" s="458">
        <v>0</v>
      </c>
      <c r="L27" s="459">
        <v>3237.2294851500001</v>
      </c>
      <c r="M27" s="458">
        <v>571.08866908000005</v>
      </c>
      <c r="N27" s="458">
        <v>12947.114004999999</v>
      </c>
      <c r="O27" s="458">
        <v>0</v>
      </c>
      <c r="P27" s="458">
        <v>16417.214418659998</v>
      </c>
      <c r="Q27" s="459">
        <v>0</v>
      </c>
      <c r="R27" s="458">
        <v>0</v>
      </c>
      <c r="S27" s="458">
        <v>55.146836999999998</v>
      </c>
      <c r="T27" s="458">
        <v>4113.3334870400004</v>
      </c>
      <c r="U27" s="458">
        <v>145.850133</v>
      </c>
      <c r="V27" s="459">
        <v>15119.509773</v>
      </c>
      <c r="W27" s="458">
        <v>0</v>
      </c>
      <c r="X27" s="458">
        <v>0</v>
      </c>
      <c r="Y27" s="458">
        <v>39.062637000000002</v>
      </c>
      <c r="Z27" s="458">
        <v>9354.1847259999995</v>
      </c>
      <c r="AA27" s="459">
        <v>0</v>
      </c>
      <c r="AB27" s="458">
        <v>6.96427</v>
      </c>
      <c r="AC27" s="458">
        <v>488.40979599999997</v>
      </c>
      <c r="AD27" s="458">
        <v>0</v>
      </c>
      <c r="AE27" s="458">
        <v>0</v>
      </c>
      <c r="AF27" s="459">
        <v>0</v>
      </c>
      <c r="AG27" s="458">
        <v>0</v>
      </c>
      <c r="AH27" s="458">
        <v>0</v>
      </c>
      <c r="AI27" s="458">
        <v>0</v>
      </c>
      <c r="AJ27" s="458">
        <v>97.698421480000007</v>
      </c>
      <c r="AK27" s="459">
        <v>0</v>
      </c>
      <c r="AL27" s="458">
        <v>0</v>
      </c>
      <c r="AM27" s="458">
        <v>204.25437238000001</v>
      </c>
      <c r="AN27" s="458">
        <v>0</v>
      </c>
      <c r="AO27" s="458">
        <v>0</v>
      </c>
      <c r="AP27" s="459">
        <v>0</v>
      </c>
      <c r="AQ27" s="458">
        <v>0</v>
      </c>
      <c r="AR27" s="458">
        <v>0</v>
      </c>
      <c r="AS27" s="458">
        <v>0</v>
      </c>
      <c r="AT27" s="458">
        <v>0</v>
      </c>
      <c r="AU27" s="459">
        <v>16.426179000000001</v>
      </c>
      <c r="AV27" s="458">
        <v>0</v>
      </c>
      <c r="AW27" s="458">
        <v>0</v>
      </c>
      <c r="AX27" s="458">
        <v>0</v>
      </c>
      <c r="AY27" s="458">
        <v>0</v>
      </c>
      <c r="AZ27" s="459">
        <v>0</v>
      </c>
      <c r="BA27" s="458">
        <v>0</v>
      </c>
      <c r="BB27" s="458">
        <v>0</v>
      </c>
      <c r="BC27" s="459">
        <v>0</v>
      </c>
      <c r="BE27" s="85">
        <v>0</v>
      </c>
      <c r="BF27" s="85">
        <v>0</v>
      </c>
      <c r="BG27" s="85">
        <v>0</v>
      </c>
      <c r="BH27" s="85">
        <v>0</v>
      </c>
      <c r="BI27" s="85">
        <v>0</v>
      </c>
      <c r="BJ27" s="85">
        <v>0</v>
      </c>
      <c r="BK27" s="85">
        <v>0</v>
      </c>
      <c r="BL27" s="85">
        <v>0</v>
      </c>
      <c r="BM27" s="85">
        <v>0</v>
      </c>
      <c r="BN27" s="85">
        <v>0</v>
      </c>
      <c r="BO27" s="85">
        <v>0</v>
      </c>
      <c r="BP27" s="85">
        <v>0</v>
      </c>
    </row>
    <row r="28" spans="2:68" ht="20.399999999999999" customHeight="1">
      <c r="B28" s="407" t="s">
        <v>349</v>
      </c>
      <c r="C28" s="457">
        <v>167672.65107940996</v>
      </c>
      <c r="D28" s="458">
        <v>41799.527279180002</v>
      </c>
      <c r="E28" s="458">
        <v>43621.994612000002</v>
      </c>
      <c r="F28" s="458">
        <v>13193.454816760001</v>
      </c>
      <c r="G28" s="459">
        <v>6384.8736744799999</v>
      </c>
      <c r="H28" s="458">
        <v>6600.4292530000002</v>
      </c>
      <c r="I28" s="458">
        <v>7786.9233459999996</v>
      </c>
      <c r="J28" s="458">
        <v>9250.5219099999995</v>
      </c>
      <c r="K28" s="458">
        <v>20.209176940000003</v>
      </c>
      <c r="L28" s="459">
        <v>3755.1480472899998</v>
      </c>
      <c r="M28" s="458">
        <v>11191.744142149999</v>
      </c>
      <c r="N28" s="458">
        <v>1596.368099</v>
      </c>
      <c r="O28" s="458">
        <v>154.74916071000001</v>
      </c>
      <c r="P28" s="458">
        <v>3251.7795940799997</v>
      </c>
      <c r="Q28" s="459">
        <v>0</v>
      </c>
      <c r="R28" s="458">
        <v>0</v>
      </c>
      <c r="S28" s="458">
        <v>1274.2963569999999</v>
      </c>
      <c r="T28" s="458">
        <v>1499.3273861700002</v>
      </c>
      <c r="U28" s="458">
        <v>511.53853500000002</v>
      </c>
      <c r="V28" s="459">
        <v>1056.6563180000001</v>
      </c>
      <c r="W28" s="458">
        <v>0</v>
      </c>
      <c r="X28" s="458">
        <v>63.831999000000003</v>
      </c>
      <c r="Y28" s="458">
        <v>1763.439809</v>
      </c>
      <c r="Z28" s="458">
        <v>2471.2500289999998</v>
      </c>
      <c r="AA28" s="459">
        <v>187.131281</v>
      </c>
      <c r="AB28" s="458">
        <v>1095.6846740000001</v>
      </c>
      <c r="AC28" s="458">
        <v>110.937133</v>
      </c>
      <c r="AD28" s="458">
        <v>4396.9609790000004</v>
      </c>
      <c r="AE28" s="458">
        <v>0</v>
      </c>
      <c r="AF28" s="459">
        <v>1396.0850199700001</v>
      </c>
      <c r="AG28" s="458">
        <v>0</v>
      </c>
      <c r="AH28" s="458">
        <v>1994.797969</v>
      </c>
      <c r="AI28" s="458">
        <v>288.90389699999997</v>
      </c>
      <c r="AJ28" s="458">
        <v>149.59994766999998</v>
      </c>
      <c r="AK28" s="459">
        <v>20.266825999999998</v>
      </c>
      <c r="AL28" s="458">
        <v>0</v>
      </c>
      <c r="AM28" s="458">
        <v>96.821932279999999</v>
      </c>
      <c r="AN28" s="458">
        <v>0</v>
      </c>
      <c r="AO28" s="458">
        <v>210.22332700000001</v>
      </c>
      <c r="AP28" s="459">
        <v>314.12983193000002</v>
      </c>
      <c r="AQ28" s="458">
        <v>22.723068000000001</v>
      </c>
      <c r="AR28" s="458">
        <v>52.998748999999997</v>
      </c>
      <c r="AS28" s="458">
        <v>0</v>
      </c>
      <c r="AT28" s="458">
        <v>0</v>
      </c>
      <c r="AU28" s="459">
        <v>66.185428999999999</v>
      </c>
      <c r="AV28" s="458">
        <v>0</v>
      </c>
      <c r="AW28" s="458">
        <v>0</v>
      </c>
      <c r="AX28" s="458">
        <v>0.87443680000000001</v>
      </c>
      <c r="AY28" s="458">
        <v>8.0321650000000009</v>
      </c>
      <c r="AZ28" s="459">
        <v>0</v>
      </c>
      <c r="BA28" s="458">
        <v>0</v>
      </c>
      <c r="BB28" s="458">
        <v>0</v>
      </c>
      <c r="BC28" s="459">
        <v>12.230869</v>
      </c>
      <c r="BE28" s="85">
        <v>0</v>
      </c>
      <c r="BF28" s="85">
        <v>0</v>
      </c>
      <c r="BG28" s="85">
        <v>0</v>
      </c>
      <c r="BH28" s="85">
        <v>0</v>
      </c>
      <c r="BI28" s="85">
        <v>0</v>
      </c>
      <c r="BJ28" s="85">
        <v>0</v>
      </c>
      <c r="BK28" s="85">
        <v>0</v>
      </c>
      <c r="BL28" s="85">
        <v>0</v>
      </c>
      <c r="BM28" s="85">
        <v>0</v>
      </c>
      <c r="BN28" s="85">
        <v>0</v>
      </c>
      <c r="BO28" s="85">
        <v>0</v>
      </c>
      <c r="BP28" s="85">
        <v>0</v>
      </c>
    </row>
    <row r="29" spans="2:68" ht="20.399999999999999" customHeight="1">
      <c r="B29" s="408" t="s">
        <v>346</v>
      </c>
      <c r="C29" s="457">
        <v>62939.916384739998</v>
      </c>
      <c r="D29" s="458">
        <v>14302.476707219999</v>
      </c>
      <c r="E29" s="458">
        <v>17037.166782</v>
      </c>
      <c r="F29" s="458">
        <v>5997.0327423900007</v>
      </c>
      <c r="G29" s="459">
        <v>412.78997270999997</v>
      </c>
      <c r="H29" s="458">
        <v>1135.6653739999999</v>
      </c>
      <c r="I29" s="458">
        <v>1587.997108</v>
      </c>
      <c r="J29" s="458">
        <v>7477.4596000000001</v>
      </c>
      <c r="K29" s="458">
        <v>20.209176940000003</v>
      </c>
      <c r="L29" s="459">
        <v>3252.3842569200001</v>
      </c>
      <c r="M29" s="458">
        <v>598.41320925000002</v>
      </c>
      <c r="N29" s="458">
        <v>255.477904</v>
      </c>
      <c r="O29" s="458">
        <v>154.74916071000001</v>
      </c>
      <c r="P29" s="458">
        <v>2328.5872589299997</v>
      </c>
      <c r="Q29" s="459">
        <v>0</v>
      </c>
      <c r="R29" s="458">
        <v>0</v>
      </c>
      <c r="S29" s="458">
        <v>371.87753800000002</v>
      </c>
      <c r="T29" s="458">
        <v>10.229002769999999</v>
      </c>
      <c r="U29" s="458">
        <v>476.49932799999999</v>
      </c>
      <c r="V29" s="459">
        <v>593.44860400000005</v>
      </c>
      <c r="W29" s="458">
        <v>0</v>
      </c>
      <c r="X29" s="458">
        <v>63.831999000000003</v>
      </c>
      <c r="Y29" s="458">
        <v>1763.1602720000001</v>
      </c>
      <c r="Z29" s="458">
        <v>1355.3625930000001</v>
      </c>
      <c r="AA29" s="459">
        <v>170.96447000000001</v>
      </c>
      <c r="AB29" s="458">
        <v>1079.1884439999999</v>
      </c>
      <c r="AC29" s="458">
        <v>62.204027000000004</v>
      </c>
      <c r="AD29" s="458">
        <v>0</v>
      </c>
      <c r="AE29" s="458">
        <v>0</v>
      </c>
      <c r="AF29" s="459">
        <v>1388.9247788</v>
      </c>
      <c r="AG29" s="458">
        <v>0</v>
      </c>
      <c r="AH29" s="458">
        <v>37.204571000000001</v>
      </c>
      <c r="AI29" s="458">
        <v>223.70162400000001</v>
      </c>
      <c r="AJ29" s="458">
        <v>131.76554806000001</v>
      </c>
      <c r="AK29" s="459">
        <v>20.011965</v>
      </c>
      <c r="AL29" s="458">
        <v>0</v>
      </c>
      <c r="AM29" s="458">
        <v>90.720793110000002</v>
      </c>
      <c r="AN29" s="458">
        <v>0</v>
      </c>
      <c r="AO29" s="458">
        <v>210.22332700000001</v>
      </c>
      <c r="AP29" s="459">
        <v>314.12983193000002</v>
      </c>
      <c r="AQ29" s="458">
        <v>0</v>
      </c>
      <c r="AR29" s="458">
        <v>0</v>
      </c>
      <c r="AS29" s="458">
        <v>0</v>
      </c>
      <c r="AT29" s="458">
        <v>0</v>
      </c>
      <c r="AU29" s="459">
        <v>8.0262499999999992</v>
      </c>
      <c r="AV29" s="458">
        <v>0</v>
      </c>
      <c r="AW29" s="458">
        <v>0</v>
      </c>
      <c r="AX29" s="458">
        <v>0</v>
      </c>
      <c r="AY29" s="458">
        <v>8.0321650000000009</v>
      </c>
      <c r="AZ29" s="459">
        <v>0</v>
      </c>
      <c r="BA29" s="458">
        <v>0</v>
      </c>
      <c r="BB29" s="458">
        <v>0</v>
      </c>
      <c r="BC29" s="459">
        <v>0</v>
      </c>
      <c r="BE29" s="85">
        <v>0</v>
      </c>
      <c r="BF29" s="85">
        <v>0</v>
      </c>
      <c r="BG29" s="85">
        <v>0</v>
      </c>
      <c r="BH29" s="85">
        <v>0</v>
      </c>
      <c r="BI29" s="85">
        <v>0</v>
      </c>
      <c r="BJ29" s="85">
        <v>0</v>
      </c>
      <c r="BK29" s="85">
        <v>0</v>
      </c>
      <c r="BL29" s="85">
        <v>0</v>
      </c>
      <c r="BM29" s="85">
        <v>0</v>
      </c>
      <c r="BN29" s="85">
        <v>0</v>
      </c>
      <c r="BO29" s="85">
        <v>0</v>
      </c>
      <c r="BP29" s="85">
        <v>0</v>
      </c>
    </row>
    <row r="30" spans="2:68" ht="20.399999999999999" customHeight="1">
      <c r="B30" s="408" t="s">
        <v>347</v>
      </c>
      <c r="C30" s="457">
        <v>55682.520370899998</v>
      </c>
      <c r="D30" s="458">
        <v>13639.41896253</v>
      </c>
      <c r="E30" s="458">
        <v>7172.9482330000001</v>
      </c>
      <c r="F30" s="458">
        <v>3221.7421377199998</v>
      </c>
      <c r="G30" s="459">
        <v>4964.1986209899997</v>
      </c>
      <c r="H30" s="458">
        <v>2926.5721159999998</v>
      </c>
      <c r="I30" s="458">
        <v>1528.595071</v>
      </c>
      <c r="J30" s="458">
        <v>1638.2531610000001</v>
      </c>
      <c r="K30" s="458">
        <v>0</v>
      </c>
      <c r="L30" s="459">
        <v>210.50893617</v>
      </c>
      <c r="M30" s="458">
        <v>10570.04312475</v>
      </c>
      <c r="N30" s="458">
        <v>581.16871500000002</v>
      </c>
      <c r="O30" s="458">
        <v>0</v>
      </c>
      <c r="P30" s="458">
        <v>335.19699976999999</v>
      </c>
      <c r="Q30" s="459">
        <v>0</v>
      </c>
      <c r="R30" s="458">
        <v>0</v>
      </c>
      <c r="S30" s="458">
        <v>902.41881899999998</v>
      </c>
      <c r="T30" s="458">
        <v>1301.2501223900001</v>
      </c>
      <c r="U30" s="458">
        <v>35.039206999999998</v>
      </c>
      <c r="V30" s="459">
        <v>16.713750999999998</v>
      </c>
      <c r="W30" s="458">
        <v>0</v>
      </c>
      <c r="X30" s="458">
        <v>0</v>
      </c>
      <c r="Y30" s="458">
        <v>0.27953699999999998</v>
      </c>
      <c r="Z30" s="458">
        <v>0.34905999999999998</v>
      </c>
      <c r="AA30" s="459">
        <v>16.166810999999999</v>
      </c>
      <c r="AB30" s="458">
        <v>11.801513</v>
      </c>
      <c r="AC30" s="458">
        <v>17.863019000000001</v>
      </c>
      <c r="AD30" s="458">
        <v>4396.9609790000004</v>
      </c>
      <c r="AE30" s="458">
        <v>0</v>
      </c>
      <c r="AF30" s="459">
        <v>7.1602411699999999</v>
      </c>
      <c r="AG30" s="458">
        <v>0</v>
      </c>
      <c r="AH30" s="458">
        <v>1957.593398</v>
      </c>
      <c r="AI30" s="458">
        <v>65.202273000000005</v>
      </c>
      <c r="AJ30" s="458">
        <v>17.834399609999998</v>
      </c>
      <c r="AK30" s="459">
        <v>0.254861</v>
      </c>
      <c r="AL30" s="458">
        <v>0</v>
      </c>
      <c r="AM30" s="458">
        <v>0</v>
      </c>
      <c r="AN30" s="458">
        <v>0</v>
      </c>
      <c r="AO30" s="458">
        <v>0</v>
      </c>
      <c r="AP30" s="459">
        <v>0</v>
      </c>
      <c r="AQ30" s="458">
        <v>22.723068000000001</v>
      </c>
      <c r="AR30" s="458">
        <v>52.998748999999997</v>
      </c>
      <c r="AS30" s="458">
        <v>0</v>
      </c>
      <c r="AT30" s="458">
        <v>0</v>
      </c>
      <c r="AU30" s="459">
        <v>58.159179000000002</v>
      </c>
      <c r="AV30" s="458">
        <v>0</v>
      </c>
      <c r="AW30" s="458">
        <v>0</v>
      </c>
      <c r="AX30" s="458">
        <v>0.87443680000000001</v>
      </c>
      <c r="AY30" s="458">
        <v>0</v>
      </c>
      <c r="AZ30" s="459">
        <v>0</v>
      </c>
      <c r="BA30" s="458">
        <v>0</v>
      </c>
      <c r="BB30" s="458">
        <v>0</v>
      </c>
      <c r="BC30" s="459">
        <v>12.230869</v>
      </c>
      <c r="BE30" s="85">
        <v>0</v>
      </c>
      <c r="BF30" s="85">
        <v>0</v>
      </c>
      <c r="BG30" s="85">
        <v>0</v>
      </c>
      <c r="BH30" s="85">
        <v>0</v>
      </c>
      <c r="BI30" s="85">
        <v>0</v>
      </c>
      <c r="BJ30" s="85">
        <v>0</v>
      </c>
      <c r="BK30" s="85">
        <v>0</v>
      </c>
      <c r="BL30" s="85">
        <v>0</v>
      </c>
      <c r="BM30" s="85">
        <v>0</v>
      </c>
      <c r="BN30" s="85">
        <v>0</v>
      </c>
      <c r="BO30" s="85">
        <v>0</v>
      </c>
      <c r="BP30" s="85">
        <v>0</v>
      </c>
    </row>
    <row r="31" spans="2:68" ht="20.399999999999999" customHeight="1">
      <c r="B31" s="408" t="s">
        <v>348</v>
      </c>
      <c r="C31" s="457">
        <v>49050.214323770007</v>
      </c>
      <c r="D31" s="458">
        <v>13857.63160943</v>
      </c>
      <c r="E31" s="458">
        <v>19411.879596999999</v>
      </c>
      <c r="F31" s="458">
        <v>3974.6799366499999</v>
      </c>
      <c r="G31" s="459">
        <v>1007.88508078</v>
      </c>
      <c r="H31" s="458">
        <v>2538.1917629999998</v>
      </c>
      <c r="I31" s="458">
        <v>4670.3311670000003</v>
      </c>
      <c r="J31" s="458">
        <v>134.80914899999999</v>
      </c>
      <c r="K31" s="458">
        <v>0</v>
      </c>
      <c r="L31" s="459">
        <v>292.25485420000001</v>
      </c>
      <c r="M31" s="458">
        <v>23.28780815</v>
      </c>
      <c r="N31" s="458">
        <v>759.72148000000004</v>
      </c>
      <c r="O31" s="458">
        <v>0</v>
      </c>
      <c r="P31" s="458">
        <v>587.99533538000003</v>
      </c>
      <c r="Q31" s="459">
        <v>0</v>
      </c>
      <c r="R31" s="458">
        <v>0</v>
      </c>
      <c r="S31" s="458">
        <v>0</v>
      </c>
      <c r="T31" s="458">
        <v>187.84826100999999</v>
      </c>
      <c r="U31" s="458">
        <v>0</v>
      </c>
      <c r="V31" s="459">
        <v>446.49396300000001</v>
      </c>
      <c r="W31" s="458">
        <v>0</v>
      </c>
      <c r="X31" s="458">
        <v>0</v>
      </c>
      <c r="Y31" s="458">
        <v>0</v>
      </c>
      <c r="Z31" s="458">
        <v>1115.538376</v>
      </c>
      <c r="AA31" s="459">
        <v>0</v>
      </c>
      <c r="AB31" s="458">
        <v>4.6947169999999998</v>
      </c>
      <c r="AC31" s="458">
        <v>30.870087000000002</v>
      </c>
      <c r="AD31" s="458">
        <v>0</v>
      </c>
      <c r="AE31" s="458">
        <v>0</v>
      </c>
      <c r="AF31" s="459">
        <v>0</v>
      </c>
      <c r="AG31" s="458">
        <v>0</v>
      </c>
      <c r="AH31" s="458">
        <v>0</v>
      </c>
      <c r="AI31" s="458">
        <v>0</v>
      </c>
      <c r="AJ31" s="458">
        <v>0</v>
      </c>
      <c r="AK31" s="459">
        <v>0</v>
      </c>
      <c r="AL31" s="458">
        <v>0</v>
      </c>
      <c r="AM31" s="458">
        <v>6.1011391699999997</v>
      </c>
      <c r="AN31" s="458">
        <v>0</v>
      </c>
      <c r="AO31" s="458">
        <v>0</v>
      </c>
      <c r="AP31" s="459">
        <v>0</v>
      </c>
      <c r="AQ31" s="458">
        <v>0</v>
      </c>
      <c r="AR31" s="458">
        <v>0</v>
      </c>
      <c r="AS31" s="458">
        <v>0</v>
      </c>
      <c r="AT31" s="458">
        <v>0</v>
      </c>
      <c r="AU31" s="459">
        <v>0</v>
      </c>
      <c r="AV31" s="458">
        <v>0</v>
      </c>
      <c r="AW31" s="458">
        <v>0</v>
      </c>
      <c r="AX31" s="458">
        <v>0</v>
      </c>
      <c r="AY31" s="458">
        <v>0</v>
      </c>
      <c r="AZ31" s="459">
        <v>0</v>
      </c>
      <c r="BA31" s="458">
        <v>0</v>
      </c>
      <c r="BB31" s="458">
        <v>0</v>
      </c>
      <c r="BC31" s="459">
        <v>0</v>
      </c>
      <c r="BE31" s="85">
        <v>0</v>
      </c>
      <c r="BF31" s="85">
        <v>0</v>
      </c>
      <c r="BG31" s="85">
        <v>0</v>
      </c>
      <c r="BH31" s="85">
        <v>0</v>
      </c>
      <c r="BI31" s="85">
        <v>0</v>
      </c>
      <c r="BJ31" s="85">
        <v>0</v>
      </c>
      <c r="BK31" s="85">
        <v>0</v>
      </c>
      <c r="BL31" s="85">
        <v>0</v>
      </c>
      <c r="BM31" s="85">
        <v>0</v>
      </c>
      <c r="BN31" s="85">
        <v>0</v>
      </c>
      <c r="BO31" s="85">
        <v>0</v>
      </c>
      <c r="BP31" s="85">
        <v>0</v>
      </c>
    </row>
    <row r="32" spans="2:68" ht="20.399999999999999" customHeight="1">
      <c r="B32" s="407" t="s">
        <v>350</v>
      </c>
      <c r="C32" s="457">
        <v>169522.40705357998</v>
      </c>
      <c r="D32" s="458">
        <v>33059.837850659998</v>
      </c>
      <c r="E32" s="458">
        <v>21355.034726999998</v>
      </c>
      <c r="F32" s="458">
        <v>12492.747938940001</v>
      </c>
      <c r="G32" s="459">
        <v>13809.37440558</v>
      </c>
      <c r="H32" s="458">
        <v>14530.491607</v>
      </c>
      <c r="I32" s="458">
        <v>21512.587942999999</v>
      </c>
      <c r="J32" s="458">
        <v>7028.6335339999996</v>
      </c>
      <c r="K32" s="458">
        <v>2264.7879463200002</v>
      </c>
      <c r="L32" s="459">
        <v>4925.8232683599999</v>
      </c>
      <c r="M32" s="458">
        <v>9542.6848268600006</v>
      </c>
      <c r="N32" s="458">
        <v>2716.1628139999998</v>
      </c>
      <c r="O32" s="458">
        <v>813.87924385000008</v>
      </c>
      <c r="P32" s="458">
        <v>2939.1281438299998</v>
      </c>
      <c r="Q32" s="459">
        <v>0</v>
      </c>
      <c r="R32" s="458">
        <v>0</v>
      </c>
      <c r="S32" s="458">
        <v>1162.0874449999999</v>
      </c>
      <c r="T32" s="458">
        <v>4279.8567361100004</v>
      </c>
      <c r="U32" s="458">
        <v>2091.2672859999998</v>
      </c>
      <c r="V32" s="459">
        <v>2405.019996</v>
      </c>
      <c r="W32" s="458">
        <v>0</v>
      </c>
      <c r="X32" s="458">
        <v>349.68735099999998</v>
      </c>
      <c r="Y32" s="458">
        <v>2042.815014</v>
      </c>
      <c r="Z32" s="458">
        <v>1732.2722610000001</v>
      </c>
      <c r="AA32" s="459">
        <v>933.05093799999997</v>
      </c>
      <c r="AB32" s="458">
        <v>1067.490734</v>
      </c>
      <c r="AC32" s="458">
        <v>562.69482700000003</v>
      </c>
      <c r="AD32" s="458">
        <v>1928.5864770000001</v>
      </c>
      <c r="AE32" s="458">
        <v>0</v>
      </c>
      <c r="AF32" s="459">
        <v>933.91430865999996</v>
      </c>
      <c r="AG32" s="458">
        <v>0</v>
      </c>
      <c r="AH32" s="458">
        <v>475.19314800000001</v>
      </c>
      <c r="AI32" s="458">
        <v>969.59162900000001</v>
      </c>
      <c r="AJ32" s="458">
        <v>274.320089</v>
      </c>
      <c r="AK32" s="459">
        <v>109.70925099999999</v>
      </c>
      <c r="AL32" s="458">
        <v>0</v>
      </c>
      <c r="AM32" s="458">
        <v>355.47384586000004</v>
      </c>
      <c r="AN32" s="458">
        <v>0</v>
      </c>
      <c r="AO32" s="458">
        <v>0</v>
      </c>
      <c r="AP32" s="459">
        <v>370.00342583999998</v>
      </c>
      <c r="AQ32" s="458">
        <v>4.2343539999999997</v>
      </c>
      <c r="AR32" s="458">
        <v>82.712260999999998</v>
      </c>
      <c r="AS32" s="458">
        <v>112.86973373000001</v>
      </c>
      <c r="AT32" s="458">
        <v>55.683566999999996</v>
      </c>
      <c r="AU32" s="459">
        <v>133.377139</v>
      </c>
      <c r="AV32" s="458">
        <v>0</v>
      </c>
      <c r="AW32" s="458">
        <v>57.808754</v>
      </c>
      <c r="AX32" s="458">
        <v>4.1866999800000002</v>
      </c>
      <c r="AY32" s="458">
        <v>3.244675</v>
      </c>
      <c r="AZ32" s="459">
        <v>0</v>
      </c>
      <c r="BA32" s="458">
        <v>0</v>
      </c>
      <c r="BB32" s="458">
        <v>0</v>
      </c>
      <c r="BC32" s="459">
        <v>34.080857999999999</v>
      </c>
      <c r="BE32" s="85">
        <v>0</v>
      </c>
      <c r="BF32" s="85">
        <v>0</v>
      </c>
      <c r="BG32" s="85">
        <v>0</v>
      </c>
      <c r="BH32" s="85">
        <v>0</v>
      </c>
      <c r="BI32" s="85">
        <v>0</v>
      </c>
      <c r="BJ32" s="85">
        <v>0</v>
      </c>
      <c r="BK32" s="85">
        <v>0</v>
      </c>
      <c r="BL32" s="85">
        <v>0</v>
      </c>
      <c r="BM32" s="85">
        <v>0</v>
      </c>
      <c r="BN32" s="85">
        <v>0</v>
      </c>
      <c r="BO32" s="85">
        <v>0</v>
      </c>
      <c r="BP32" s="85">
        <v>0</v>
      </c>
    </row>
    <row r="33" spans="2:68" ht="20.399999999999999" customHeight="1">
      <c r="B33" s="408" t="s">
        <v>346</v>
      </c>
      <c r="C33" s="457">
        <v>69387.626951479993</v>
      </c>
      <c r="D33" s="458">
        <v>9037.2139757900004</v>
      </c>
      <c r="E33" s="458">
        <v>6146.4207500000002</v>
      </c>
      <c r="F33" s="458">
        <v>5391.0467307999998</v>
      </c>
      <c r="G33" s="459">
        <v>3644.22260732</v>
      </c>
      <c r="H33" s="458">
        <v>7158.6423400000003</v>
      </c>
      <c r="I33" s="458">
        <v>5471.5551349999996</v>
      </c>
      <c r="J33" s="458">
        <v>4937.5753240000004</v>
      </c>
      <c r="K33" s="458">
        <v>2264.7879463200002</v>
      </c>
      <c r="L33" s="459">
        <v>4622.8404739500002</v>
      </c>
      <c r="M33" s="458">
        <v>1906.5250834999999</v>
      </c>
      <c r="N33" s="458">
        <v>1763.9221199999999</v>
      </c>
      <c r="O33" s="458">
        <v>813.87924385000008</v>
      </c>
      <c r="P33" s="458">
        <v>2416.0900536599997</v>
      </c>
      <c r="Q33" s="459">
        <v>0</v>
      </c>
      <c r="R33" s="458">
        <v>0</v>
      </c>
      <c r="S33" s="458">
        <v>272.10461500000002</v>
      </c>
      <c r="T33" s="458">
        <v>1652.4688467999999</v>
      </c>
      <c r="U33" s="458">
        <v>1725.4728050000001</v>
      </c>
      <c r="V33" s="459">
        <v>806.13691100000005</v>
      </c>
      <c r="W33" s="458">
        <v>0</v>
      </c>
      <c r="X33" s="458">
        <v>349.68735099999998</v>
      </c>
      <c r="Y33" s="458">
        <v>2042.659574</v>
      </c>
      <c r="Z33" s="458">
        <v>1645.433035</v>
      </c>
      <c r="AA33" s="459">
        <v>712.28120200000001</v>
      </c>
      <c r="AB33" s="458">
        <v>1022.143774</v>
      </c>
      <c r="AC33" s="458">
        <v>359.95957700000002</v>
      </c>
      <c r="AD33" s="458">
        <v>0</v>
      </c>
      <c r="AE33" s="458">
        <v>0</v>
      </c>
      <c r="AF33" s="459">
        <v>895.05956301999993</v>
      </c>
      <c r="AG33" s="458">
        <v>0</v>
      </c>
      <c r="AH33" s="458">
        <v>0</v>
      </c>
      <c r="AI33" s="458">
        <v>963.40911200000005</v>
      </c>
      <c r="AJ33" s="458">
        <v>230.37229052000001</v>
      </c>
      <c r="AK33" s="459">
        <v>108.60896200000001</v>
      </c>
      <c r="AL33" s="458">
        <v>0</v>
      </c>
      <c r="AM33" s="458">
        <v>352.39640437999998</v>
      </c>
      <c r="AN33" s="458">
        <v>0</v>
      </c>
      <c r="AO33" s="458">
        <v>0</v>
      </c>
      <c r="AP33" s="459">
        <v>370.00342583999998</v>
      </c>
      <c r="AQ33" s="458">
        <v>0</v>
      </c>
      <c r="AR33" s="458">
        <v>0</v>
      </c>
      <c r="AS33" s="458">
        <v>112.86973373000001</v>
      </c>
      <c r="AT33" s="458">
        <v>55.683566999999996</v>
      </c>
      <c r="AU33" s="459">
        <v>75.100988999999998</v>
      </c>
      <c r="AV33" s="458">
        <v>0</v>
      </c>
      <c r="AW33" s="458">
        <v>57.808754</v>
      </c>
      <c r="AX33" s="458">
        <v>0</v>
      </c>
      <c r="AY33" s="458">
        <v>3.244675</v>
      </c>
      <c r="AZ33" s="459">
        <v>0</v>
      </c>
      <c r="BA33" s="458">
        <v>0</v>
      </c>
      <c r="BB33" s="458">
        <v>0</v>
      </c>
      <c r="BC33" s="459">
        <v>0</v>
      </c>
      <c r="BE33" s="85">
        <v>0</v>
      </c>
      <c r="BF33" s="85">
        <v>0</v>
      </c>
      <c r="BG33" s="85">
        <v>0</v>
      </c>
      <c r="BH33" s="85">
        <v>0</v>
      </c>
      <c r="BI33" s="85">
        <v>0</v>
      </c>
      <c r="BJ33" s="85">
        <v>0</v>
      </c>
      <c r="BK33" s="85">
        <v>0</v>
      </c>
      <c r="BL33" s="85">
        <v>0</v>
      </c>
      <c r="BM33" s="85">
        <v>0</v>
      </c>
      <c r="BN33" s="85">
        <v>0</v>
      </c>
      <c r="BO33" s="85">
        <v>0</v>
      </c>
      <c r="BP33" s="85">
        <v>0</v>
      </c>
    </row>
    <row r="34" spans="2:68" ht="20.399999999999999" customHeight="1">
      <c r="B34" s="408" t="s">
        <v>347</v>
      </c>
      <c r="C34" s="457">
        <v>54361.437885530002</v>
      </c>
      <c r="D34" s="458">
        <v>14515.905827410001</v>
      </c>
      <c r="E34" s="458">
        <v>6001.6878859999997</v>
      </c>
      <c r="F34" s="458">
        <v>4575.1147820100005</v>
      </c>
      <c r="G34" s="459">
        <v>8231.3957201499998</v>
      </c>
      <c r="H34" s="458">
        <v>3142.500712</v>
      </c>
      <c r="I34" s="458">
        <v>1497.5276759999999</v>
      </c>
      <c r="J34" s="458">
        <v>1553.5432490000001</v>
      </c>
      <c r="K34" s="458">
        <v>0</v>
      </c>
      <c r="L34" s="459">
        <v>179.50413196</v>
      </c>
      <c r="M34" s="458">
        <v>7617.19018409</v>
      </c>
      <c r="N34" s="458">
        <v>349.290504</v>
      </c>
      <c r="O34" s="458">
        <v>0</v>
      </c>
      <c r="P34" s="458">
        <v>297.69546207000002</v>
      </c>
      <c r="Q34" s="459">
        <v>0</v>
      </c>
      <c r="R34" s="458">
        <v>0</v>
      </c>
      <c r="S34" s="458">
        <v>889.98283000000004</v>
      </c>
      <c r="T34" s="458">
        <v>2448.1286560900003</v>
      </c>
      <c r="U34" s="458">
        <v>79.176288999999997</v>
      </c>
      <c r="V34" s="459">
        <v>25.162889</v>
      </c>
      <c r="W34" s="458">
        <v>0</v>
      </c>
      <c r="X34" s="458">
        <v>0</v>
      </c>
      <c r="Y34" s="458">
        <v>0.15543999999999999</v>
      </c>
      <c r="Z34" s="458">
        <v>1.9644079999999999</v>
      </c>
      <c r="AA34" s="459">
        <v>220.76973599999999</v>
      </c>
      <c r="AB34" s="458">
        <v>41.896469000000003</v>
      </c>
      <c r="AC34" s="458">
        <v>45.529131999999997</v>
      </c>
      <c r="AD34" s="458">
        <v>1928.5864770000001</v>
      </c>
      <c r="AE34" s="458">
        <v>0</v>
      </c>
      <c r="AF34" s="459">
        <v>38.854745639999997</v>
      </c>
      <c r="AG34" s="458">
        <v>0</v>
      </c>
      <c r="AH34" s="458">
        <v>475.19314800000001</v>
      </c>
      <c r="AI34" s="458">
        <v>6.1825169999999998</v>
      </c>
      <c r="AJ34" s="458">
        <v>15.25692113</v>
      </c>
      <c r="AK34" s="459">
        <v>1.1002890000000001</v>
      </c>
      <c r="AL34" s="458">
        <v>0</v>
      </c>
      <c r="AM34" s="458">
        <v>0</v>
      </c>
      <c r="AN34" s="458">
        <v>0</v>
      </c>
      <c r="AO34" s="458">
        <v>0</v>
      </c>
      <c r="AP34" s="459">
        <v>0</v>
      </c>
      <c r="AQ34" s="458">
        <v>4.2343539999999997</v>
      </c>
      <c r="AR34" s="458">
        <v>82.712260999999998</v>
      </c>
      <c r="AS34" s="458">
        <v>0</v>
      </c>
      <c r="AT34" s="458">
        <v>0</v>
      </c>
      <c r="AU34" s="459">
        <v>56.927630999999998</v>
      </c>
      <c r="AV34" s="458">
        <v>0</v>
      </c>
      <c r="AW34" s="458">
        <v>0</v>
      </c>
      <c r="AX34" s="458">
        <v>4.1866999800000002</v>
      </c>
      <c r="AY34" s="458">
        <v>0</v>
      </c>
      <c r="AZ34" s="459">
        <v>0</v>
      </c>
      <c r="BA34" s="458">
        <v>0</v>
      </c>
      <c r="BB34" s="458">
        <v>0</v>
      </c>
      <c r="BC34" s="459">
        <v>34.080857999999999</v>
      </c>
      <c r="BE34" s="85">
        <v>0</v>
      </c>
      <c r="BF34" s="85">
        <v>0</v>
      </c>
      <c r="BG34" s="85">
        <v>0</v>
      </c>
      <c r="BH34" s="85">
        <v>0</v>
      </c>
      <c r="BI34" s="85">
        <v>0</v>
      </c>
      <c r="BJ34" s="85">
        <v>0</v>
      </c>
      <c r="BK34" s="85">
        <v>0</v>
      </c>
      <c r="BL34" s="85">
        <v>0</v>
      </c>
      <c r="BM34" s="85">
        <v>0</v>
      </c>
      <c r="BN34" s="85">
        <v>0</v>
      </c>
      <c r="BO34" s="85">
        <v>0</v>
      </c>
      <c r="BP34" s="85">
        <v>0</v>
      </c>
    </row>
    <row r="35" spans="2:68" ht="20.399999999999999" customHeight="1">
      <c r="B35" s="408" t="s">
        <v>348</v>
      </c>
      <c r="C35" s="457">
        <v>45773.34221657001</v>
      </c>
      <c r="D35" s="458">
        <v>9506.7180474599991</v>
      </c>
      <c r="E35" s="458">
        <v>9206.9260909999994</v>
      </c>
      <c r="F35" s="458">
        <v>2526.5864261300003</v>
      </c>
      <c r="G35" s="459">
        <v>1933.7560781099999</v>
      </c>
      <c r="H35" s="458">
        <v>4229.3485549999996</v>
      </c>
      <c r="I35" s="458">
        <v>14543.505132</v>
      </c>
      <c r="J35" s="458">
        <v>537.51496099999997</v>
      </c>
      <c r="K35" s="458">
        <v>0</v>
      </c>
      <c r="L35" s="459">
        <v>123.47866245</v>
      </c>
      <c r="M35" s="458">
        <v>18.969559270000001</v>
      </c>
      <c r="N35" s="458">
        <v>602.95019000000002</v>
      </c>
      <c r="O35" s="458">
        <v>0</v>
      </c>
      <c r="P35" s="458">
        <v>225.34262809999998</v>
      </c>
      <c r="Q35" s="459">
        <v>0</v>
      </c>
      <c r="R35" s="458">
        <v>0</v>
      </c>
      <c r="S35" s="458">
        <v>0</v>
      </c>
      <c r="T35" s="458">
        <v>179.25923322</v>
      </c>
      <c r="U35" s="458">
        <v>286.61819200000002</v>
      </c>
      <c r="V35" s="459">
        <v>1573.720196</v>
      </c>
      <c r="W35" s="458">
        <v>0</v>
      </c>
      <c r="X35" s="458">
        <v>0</v>
      </c>
      <c r="Y35" s="458">
        <v>0</v>
      </c>
      <c r="Z35" s="458">
        <v>84.874818000000005</v>
      </c>
      <c r="AA35" s="459">
        <v>0</v>
      </c>
      <c r="AB35" s="458">
        <v>3.450491</v>
      </c>
      <c r="AC35" s="458">
        <v>157.206118</v>
      </c>
      <c r="AD35" s="458">
        <v>0</v>
      </c>
      <c r="AE35" s="458">
        <v>0</v>
      </c>
      <c r="AF35" s="459">
        <v>0</v>
      </c>
      <c r="AG35" s="458">
        <v>0</v>
      </c>
      <c r="AH35" s="458">
        <v>0</v>
      </c>
      <c r="AI35" s="458">
        <v>0</v>
      </c>
      <c r="AJ35" s="458">
        <v>28.690877350000001</v>
      </c>
      <c r="AK35" s="459">
        <v>0</v>
      </c>
      <c r="AL35" s="458">
        <v>0</v>
      </c>
      <c r="AM35" s="458">
        <v>3.0774414800000001</v>
      </c>
      <c r="AN35" s="458">
        <v>0</v>
      </c>
      <c r="AO35" s="458">
        <v>0</v>
      </c>
      <c r="AP35" s="459">
        <v>0</v>
      </c>
      <c r="AQ35" s="458">
        <v>0</v>
      </c>
      <c r="AR35" s="458">
        <v>0</v>
      </c>
      <c r="AS35" s="458">
        <v>0</v>
      </c>
      <c r="AT35" s="458">
        <v>0</v>
      </c>
      <c r="AU35" s="459">
        <v>1.348519</v>
      </c>
      <c r="AV35" s="458">
        <v>0</v>
      </c>
      <c r="AW35" s="458">
        <v>0</v>
      </c>
      <c r="AX35" s="458">
        <v>0</v>
      </c>
      <c r="AY35" s="458">
        <v>0</v>
      </c>
      <c r="AZ35" s="459">
        <v>0</v>
      </c>
      <c r="BA35" s="458">
        <v>0</v>
      </c>
      <c r="BB35" s="458">
        <v>0</v>
      </c>
      <c r="BC35" s="459">
        <v>0</v>
      </c>
      <c r="BE35" s="85">
        <v>0</v>
      </c>
      <c r="BF35" s="85">
        <v>0</v>
      </c>
      <c r="BG35" s="85">
        <v>0</v>
      </c>
      <c r="BH35" s="85">
        <v>0</v>
      </c>
      <c r="BI35" s="85">
        <v>0</v>
      </c>
      <c r="BJ35" s="85">
        <v>0</v>
      </c>
      <c r="BK35" s="85">
        <v>0</v>
      </c>
      <c r="BL35" s="85">
        <v>0</v>
      </c>
      <c r="BM35" s="85">
        <v>0</v>
      </c>
      <c r="BN35" s="85">
        <v>0</v>
      </c>
      <c r="BO35" s="85">
        <v>0</v>
      </c>
      <c r="BP35" s="85">
        <v>0</v>
      </c>
    </row>
    <row r="36" spans="2:68" ht="20.399999999999999" customHeight="1">
      <c r="B36" s="407" t="s">
        <v>351</v>
      </c>
      <c r="C36" s="457">
        <v>9381.1312448299996</v>
      </c>
      <c r="D36" s="458">
        <v>9381.1312448299996</v>
      </c>
      <c r="E36" s="458">
        <v>0</v>
      </c>
      <c r="F36" s="458">
        <v>0</v>
      </c>
      <c r="G36" s="459">
        <v>0</v>
      </c>
      <c r="H36" s="458">
        <v>0</v>
      </c>
      <c r="I36" s="458">
        <v>0</v>
      </c>
      <c r="J36" s="458">
        <v>0</v>
      </c>
      <c r="K36" s="458">
        <v>0</v>
      </c>
      <c r="L36" s="459">
        <v>0</v>
      </c>
      <c r="M36" s="458">
        <v>0</v>
      </c>
      <c r="N36" s="458">
        <v>0</v>
      </c>
      <c r="O36" s="458">
        <v>0</v>
      </c>
      <c r="P36" s="458">
        <v>0</v>
      </c>
      <c r="Q36" s="459">
        <v>0</v>
      </c>
      <c r="R36" s="458">
        <v>0</v>
      </c>
      <c r="S36" s="458">
        <v>0</v>
      </c>
      <c r="T36" s="458">
        <v>0</v>
      </c>
      <c r="U36" s="458">
        <v>0</v>
      </c>
      <c r="V36" s="459">
        <v>0</v>
      </c>
      <c r="W36" s="458">
        <v>0</v>
      </c>
      <c r="X36" s="458">
        <v>0</v>
      </c>
      <c r="Y36" s="458">
        <v>0</v>
      </c>
      <c r="Z36" s="458">
        <v>0</v>
      </c>
      <c r="AA36" s="459">
        <v>0</v>
      </c>
      <c r="AB36" s="458">
        <v>0</v>
      </c>
      <c r="AC36" s="458">
        <v>0</v>
      </c>
      <c r="AD36" s="458">
        <v>0</v>
      </c>
      <c r="AE36" s="458">
        <v>0</v>
      </c>
      <c r="AF36" s="459">
        <v>0</v>
      </c>
      <c r="AG36" s="458">
        <v>0</v>
      </c>
      <c r="AH36" s="458">
        <v>0</v>
      </c>
      <c r="AI36" s="458">
        <v>0</v>
      </c>
      <c r="AJ36" s="458">
        <v>0</v>
      </c>
      <c r="AK36" s="459">
        <v>0</v>
      </c>
      <c r="AL36" s="458">
        <v>0</v>
      </c>
      <c r="AM36" s="458">
        <v>0</v>
      </c>
      <c r="AN36" s="458">
        <v>0</v>
      </c>
      <c r="AO36" s="458">
        <v>0</v>
      </c>
      <c r="AP36" s="459">
        <v>0</v>
      </c>
      <c r="AQ36" s="458">
        <v>0</v>
      </c>
      <c r="AR36" s="458">
        <v>0</v>
      </c>
      <c r="AS36" s="458">
        <v>0</v>
      </c>
      <c r="AT36" s="458">
        <v>0</v>
      </c>
      <c r="AU36" s="459">
        <v>0</v>
      </c>
      <c r="AV36" s="458">
        <v>0</v>
      </c>
      <c r="AW36" s="458">
        <v>0</v>
      </c>
      <c r="AX36" s="458">
        <v>0</v>
      </c>
      <c r="AY36" s="458">
        <v>0</v>
      </c>
      <c r="AZ36" s="459">
        <v>0</v>
      </c>
      <c r="BA36" s="458">
        <v>0</v>
      </c>
      <c r="BB36" s="458">
        <v>0</v>
      </c>
      <c r="BC36" s="459">
        <v>0</v>
      </c>
      <c r="BE36" s="85">
        <v>0</v>
      </c>
      <c r="BF36" s="85">
        <v>0</v>
      </c>
      <c r="BG36" s="85">
        <v>0</v>
      </c>
      <c r="BH36" s="85">
        <v>0</v>
      </c>
      <c r="BI36" s="85">
        <v>0</v>
      </c>
      <c r="BJ36" s="85">
        <v>0</v>
      </c>
      <c r="BK36" s="85">
        <v>0</v>
      </c>
      <c r="BL36" s="85">
        <v>0</v>
      </c>
      <c r="BM36" s="85">
        <v>0</v>
      </c>
      <c r="BN36" s="85">
        <v>0</v>
      </c>
      <c r="BO36" s="85">
        <v>0</v>
      </c>
      <c r="BP36" s="85">
        <v>0</v>
      </c>
    </row>
    <row r="37" spans="2:68" ht="20.399999999999999" customHeight="1">
      <c r="B37" s="409" t="s">
        <v>352</v>
      </c>
      <c r="C37" s="457">
        <v>7858406.0026484197</v>
      </c>
      <c r="D37" s="458">
        <v>2012068.8829599801</v>
      </c>
      <c r="E37" s="458">
        <v>929316.63250099996</v>
      </c>
      <c r="F37" s="458">
        <v>1158655.4508026498</v>
      </c>
      <c r="G37" s="459">
        <v>492087.33762934001</v>
      </c>
      <c r="H37" s="458">
        <v>490989.81406200002</v>
      </c>
      <c r="I37" s="458">
        <v>532170.62750499998</v>
      </c>
      <c r="J37" s="458">
        <v>466601.03265399998</v>
      </c>
      <c r="K37" s="458">
        <v>162838.46223598998</v>
      </c>
      <c r="L37" s="459">
        <v>266968.83022736997</v>
      </c>
      <c r="M37" s="458">
        <v>204657.33657623999</v>
      </c>
      <c r="N37" s="458">
        <v>68901.896934999997</v>
      </c>
      <c r="O37" s="458">
        <v>55196.869182230002</v>
      </c>
      <c r="P37" s="458">
        <v>186462.78138599999</v>
      </c>
      <c r="Q37" s="459">
        <v>24842.326109000001</v>
      </c>
      <c r="R37" s="458">
        <v>43913.81652</v>
      </c>
      <c r="S37" s="458">
        <v>49339.463081000002</v>
      </c>
      <c r="T37" s="458">
        <v>79132.111178100007</v>
      </c>
      <c r="U37" s="458">
        <v>81408.031057999993</v>
      </c>
      <c r="V37" s="459">
        <v>84449.257767999996</v>
      </c>
      <c r="W37" s="458">
        <v>0</v>
      </c>
      <c r="X37" s="458">
        <v>10437.396816</v>
      </c>
      <c r="Y37" s="458">
        <v>100285.573934</v>
      </c>
      <c r="Z37" s="458">
        <v>59826.378868</v>
      </c>
      <c r="AA37" s="459">
        <v>29803.299266000002</v>
      </c>
      <c r="AB37" s="458">
        <v>30139.469685</v>
      </c>
      <c r="AC37" s="458">
        <v>6940.8553949999996</v>
      </c>
      <c r="AD37" s="458">
        <v>59110.491326000003</v>
      </c>
      <c r="AE37" s="458">
        <v>244.07476700000001</v>
      </c>
      <c r="AF37" s="459">
        <v>43738.995001940006</v>
      </c>
      <c r="AG37" s="458">
        <v>7477.1335060000001</v>
      </c>
      <c r="AH37" s="458">
        <v>31460.825303000001</v>
      </c>
      <c r="AI37" s="458">
        <v>13701.469043999999</v>
      </c>
      <c r="AJ37" s="458">
        <v>10101.26931166</v>
      </c>
      <c r="AK37" s="459">
        <v>12973.416789000001</v>
      </c>
      <c r="AL37" s="458">
        <v>0</v>
      </c>
      <c r="AM37" s="458">
        <v>12581.466051290001</v>
      </c>
      <c r="AN37" s="458">
        <v>6064.0500004399992</v>
      </c>
      <c r="AO37" s="458">
        <v>4986.133014</v>
      </c>
      <c r="AP37" s="459">
        <v>7229.0720755399998</v>
      </c>
      <c r="AQ37" s="458">
        <v>181.248346</v>
      </c>
      <c r="AR37" s="458">
        <v>7404.2091300000002</v>
      </c>
      <c r="AS37" s="458">
        <v>2680.1986490700001</v>
      </c>
      <c r="AT37" s="458">
        <v>4488.8660959999997</v>
      </c>
      <c r="AU37" s="459">
        <v>807.73271899999997</v>
      </c>
      <c r="AV37" s="458">
        <v>149.06457499999999</v>
      </c>
      <c r="AW37" s="458">
        <v>3613.1037190000002</v>
      </c>
      <c r="AX37" s="458">
        <v>9.8025795799999997</v>
      </c>
      <c r="AY37" s="458">
        <v>1565.196007</v>
      </c>
      <c r="AZ37" s="459">
        <v>0</v>
      </c>
      <c r="BA37" s="458">
        <v>0</v>
      </c>
      <c r="BB37" s="458">
        <v>0</v>
      </c>
      <c r="BC37" s="459">
        <v>404.25030299999997</v>
      </c>
      <c r="BE37" s="85">
        <v>0</v>
      </c>
      <c r="BF37" s="85">
        <v>0</v>
      </c>
      <c r="BG37" s="85">
        <v>0</v>
      </c>
      <c r="BH37" s="85">
        <v>0</v>
      </c>
      <c r="BI37" s="85">
        <v>0</v>
      </c>
      <c r="BJ37" s="85">
        <v>0</v>
      </c>
      <c r="BK37" s="85">
        <v>0</v>
      </c>
      <c r="BL37" s="85">
        <v>0</v>
      </c>
      <c r="BM37" s="85">
        <v>0</v>
      </c>
      <c r="BN37" s="85">
        <v>0</v>
      </c>
      <c r="BO37" s="85">
        <v>0</v>
      </c>
      <c r="BP37" s="85">
        <v>0</v>
      </c>
    </row>
    <row r="38" spans="2:68" ht="20.399999999999999" customHeight="1">
      <c r="B38" s="409" t="s">
        <v>353</v>
      </c>
      <c r="C38" s="457">
        <v>15154.022252150002</v>
      </c>
      <c r="D38" s="458">
        <v>-595.48980575999997</v>
      </c>
      <c r="E38" s="458">
        <v>4701.0923119999998</v>
      </c>
      <c r="F38" s="458">
        <v>3701.5854922199997</v>
      </c>
      <c r="G38" s="459">
        <v>346.44788639000001</v>
      </c>
      <c r="H38" s="458">
        <v>0</v>
      </c>
      <c r="I38" s="458">
        <v>4183.7350690000003</v>
      </c>
      <c r="J38" s="458">
        <v>906.56023300000004</v>
      </c>
      <c r="K38" s="458">
        <v>-129.46222383</v>
      </c>
      <c r="L38" s="459">
        <v>-1188.9104173599999</v>
      </c>
      <c r="M38" s="458">
        <v>0</v>
      </c>
      <c r="N38" s="458">
        <v>39.683410000000002</v>
      </c>
      <c r="O38" s="458">
        <v>0</v>
      </c>
      <c r="P38" s="458">
        <v>660.36995933000003</v>
      </c>
      <c r="Q38" s="459">
        <v>0</v>
      </c>
      <c r="R38" s="458">
        <v>0</v>
      </c>
      <c r="S38" s="458">
        <v>-31.105277999999998</v>
      </c>
      <c r="T38" s="458">
        <v>45.446395029999998</v>
      </c>
      <c r="U38" s="458">
        <v>451.47245299999997</v>
      </c>
      <c r="V38" s="459">
        <v>-36.410542999999997</v>
      </c>
      <c r="W38" s="458">
        <v>0</v>
      </c>
      <c r="X38" s="458">
        <v>-8.9599329999999995</v>
      </c>
      <c r="Y38" s="458">
        <v>-143.74834799999999</v>
      </c>
      <c r="Z38" s="458">
        <v>-172.44532699999999</v>
      </c>
      <c r="AA38" s="459">
        <v>0</v>
      </c>
      <c r="AB38" s="458">
        <v>-194.09436500000001</v>
      </c>
      <c r="AC38" s="458">
        <v>147.84426199999999</v>
      </c>
      <c r="AD38" s="458">
        <v>462.83687200000003</v>
      </c>
      <c r="AE38" s="458">
        <v>0</v>
      </c>
      <c r="AF38" s="459">
        <v>159.73816541999997</v>
      </c>
      <c r="AG38" s="458">
        <v>0</v>
      </c>
      <c r="AH38" s="458">
        <v>2056.9775460000001</v>
      </c>
      <c r="AI38" s="458">
        <v>-127.938523</v>
      </c>
      <c r="AJ38" s="458">
        <v>0</v>
      </c>
      <c r="AK38" s="459">
        <v>0</v>
      </c>
      <c r="AL38" s="458">
        <v>0</v>
      </c>
      <c r="AM38" s="458">
        <v>-62.167340079999995</v>
      </c>
      <c r="AN38" s="458">
        <v>8.409063E-2</v>
      </c>
      <c r="AO38" s="458">
        <v>3.2823739999999999</v>
      </c>
      <c r="AP38" s="459">
        <v>0</v>
      </c>
      <c r="AQ38" s="458">
        <v>0</v>
      </c>
      <c r="AR38" s="458">
        <v>0</v>
      </c>
      <c r="AS38" s="458">
        <v>-23.358355840000002</v>
      </c>
      <c r="AT38" s="458">
        <v>-12.398496</v>
      </c>
      <c r="AU38" s="459">
        <v>0</v>
      </c>
      <c r="AV38" s="458">
        <v>0</v>
      </c>
      <c r="AW38" s="458">
        <v>0</v>
      </c>
      <c r="AX38" s="458">
        <v>0</v>
      </c>
      <c r="AY38" s="458">
        <v>0</v>
      </c>
      <c r="AZ38" s="459">
        <v>0</v>
      </c>
      <c r="BA38" s="458">
        <v>0</v>
      </c>
      <c r="BB38" s="458">
        <v>0</v>
      </c>
      <c r="BC38" s="459">
        <v>13.354687999999999</v>
      </c>
      <c r="BE38" s="85">
        <v>0</v>
      </c>
      <c r="BF38" s="85">
        <v>0</v>
      </c>
      <c r="BG38" s="85">
        <v>0</v>
      </c>
      <c r="BH38" s="85">
        <v>0</v>
      </c>
      <c r="BI38" s="85">
        <v>0</v>
      </c>
      <c r="BJ38" s="85">
        <v>0</v>
      </c>
      <c r="BK38" s="85">
        <v>0</v>
      </c>
      <c r="BL38" s="85">
        <v>0</v>
      </c>
      <c r="BM38" s="85">
        <v>0</v>
      </c>
      <c r="BN38" s="85">
        <v>0</v>
      </c>
      <c r="BO38" s="85">
        <v>0</v>
      </c>
      <c r="BP38" s="85">
        <v>0</v>
      </c>
    </row>
    <row r="39" spans="2:68" ht="20.399999999999999" customHeight="1">
      <c r="B39" s="409" t="s">
        <v>354</v>
      </c>
      <c r="C39" s="457">
        <v>-254546.75893998001</v>
      </c>
      <c r="D39" s="458">
        <v>-62796.00205332</v>
      </c>
      <c r="E39" s="458">
        <v>-29016.167772000001</v>
      </c>
      <c r="F39" s="458">
        <v>-19604.62148002</v>
      </c>
      <c r="G39" s="459">
        <v>-26257.4430259</v>
      </c>
      <c r="H39" s="458">
        <v>-18846.895176000002</v>
      </c>
      <c r="I39" s="458">
        <v>-14849.049395</v>
      </c>
      <c r="J39" s="458">
        <v>-10486.817848999999</v>
      </c>
      <c r="K39" s="458">
        <v>-4271.1814185599997</v>
      </c>
      <c r="L39" s="459">
        <v>-5909.0153437899999</v>
      </c>
      <c r="M39" s="458">
        <v>-24341.951058439998</v>
      </c>
      <c r="N39" s="458">
        <v>-2305.553003</v>
      </c>
      <c r="O39" s="458">
        <v>-1047.31936146</v>
      </c>
      <c r="P39" s="458">
        <v>-3951.2889930599999</v>
      </c>
      <c r="Q39" s="459">
        <v>-159.50194500000001</v>
      </c>
      <c r="R39" s="458">
        <v>-434.18958700000002</v>
      </c>
      <c r="S39" s="458">
        <v>-2810.1652220000001</v>
      </c>
      <c r="T39" s="458">
        <v>-6427.0307480000001</v>
      </c>
      <c r="U39" s="458">
        <v>-2391.3653599999998</v>
      </c>
      <c r="V39" s="459">
        <v>-1914.9742429999999</v>
      </c>
      <c r="W39" s="458">
        <v>0</v>
      </c>
      <c r="X39" s="458">
        <v>-353.50054</v>
      </c>
      <c r="Y39" s="458">
        <v>-1409.503224</v>
      </c>
      <c r="Z39" s="458">
        <v>-1925.5536750000001</v>
      </c>
      <c r="AA39" s="459">
        <v>-1036.810823</v>
      </c>
      <c r="AB39" s="458">
        <v>-1849.88878</v>
      </c>
      <c r="AC39" s="458">
        <v>-364.12279799999999</v>
      </c>
      <c r="AD39" s="458">
        <v>-4568.4023989999996</v>
      </c>
      <c r="AE39" s="458">
        <v>-1.3819330000000001</v>
      </c>
      <c r="AF39" s="459">
        <v>-675.91354824999996</v>
      </c>
      <c r="AG39" s="458">
        <v>-57.881132999999998</v>
      </c>
      <c r="AH39" s="458">
        <v>-1107.031301</v>
      </c>
      <c r="AI39" s="458">
        <v>-1388.7769069999999</v>
      </c>
      <c r="AJ39" s="458">
        <v>-421.69727638000001</v>
      </c>
      <c r="AK39" s="459">
        <v>-237.97542200000001</v>
      </c>
      <c r="AL39" s="458">
        <v>0</v>
      </c>
      <c r="AM39" s="458">
        <v>-229.13486422</v>
      </c>
      <c r="AN39" s="458">
        <v>-28.112973180000001</v>
      </c>
      <c r="AO39" s="458">
        <v>-96.731126000000003</v>
      </c>
      <c r="AP39" s="459">
        <v>-258.37882788000002</v>
      </c>
      <c r="AQ39" s="458">
        <v>-43.813654999999997</v>
      </c>
      <c r="AR39" s="458">
        <v>-206.71409499999999</v>
      </c>
      <c r="AS39" s="458">
        <v>-123.69222514000001</v>
      </c>
      <c r="AT39" s="458">
        <v>-41.397119000000004</v>
      </c>
      <c r="AU39" s="459">
        <v>-162.881563</v>
      </c>
      <c r="AV39" s="458">
        <v>-1.276702</v>
      </c>
      <c r="AW39" s="458">
        <v>-73.692877999999993</v>
      </c>
      <c r="AX39" s="458">
        <v>-3.94961538</v>
      </c>
      <c r="AY39" s="458">
        <v>-11.982158999999999</v>
      </c>
      <c r="AZ39" s="459">
        <v>0</v>
      </c>
      <c r="BA39" s="458">
        <v>0</v>
      </c>
      <c r="BB39" s="458">
        <v>0</v>
      </c>
      <c r="BC39" s="459">
        <v>-46.028343</v>
      </c>
      <c r="BE39" s="85">
        <v>0</v>
      </c>
      <c r="BF39" s="85">
        <v>0</v>
      </c>
      <c r="BG39" s="85">
        <v>0</v>
      </c>
      <c r="BH39" s="85">
        <v>0</v>
      </c>
      <c r="BI39" s="85">
        <v>0</v>
      </c>
      <c r="BJ39" s="85">
        <v>0</v>
      </c>
      <c r="BK39" s="85">
        <v>0</v>
      </c>
      <c r="BL39" s="85">
        <v>0</v>
      </c>
      <c r="BM39" s="85">
        <v>0</v>
      </c>
      <c r="BN39" s="85">
        <v>0</v>
      </c>
      <c r="BO39" s="85">
        <v>0</v>
      </c>
      <c r="BP39" s="85">
        <v>0</v>
      </c>
    </row>
    <row r="40" spans="2:68" ht="20.399999999999999" customHeight="1">
      <c r="B40" s="406" t="s">
        <v>355</v>
      </c>
      <c r="C40" s="457">
        <v>7619013.2659605891</v>
      </c>
      <c r="D40" s="458">
        <v>1948677.3911009</v>
      </c>
      <c r="E40" s="458">
        <v>905001.55704099999</v>
      </c>
      <c r="F40" s="458">
        <v>1142752.4148148501</v>
      </c>
      <c r="G40" s="459">
        <v>466176.34248983004</v>
      </c>
      <c r="H40" s="458">
        <v>472142.918886</v>
      </c>
      <c r="I40" s="458">
        <v>521505.31317899999</v>
      </c>
      <c r="J40" s="458">
        <v>457020.77503800002</v>
      </c>
      <c r="K40" s="458">
        <v>158437.81859360001</v>
      </c>
      <c r="L40" s="459">
        <v>259870.90446622</v>
      </c>
      <c r="M40" s="458">
        <v>180315.38551779999</v>
      </c>
      <c r="N40" s="458">
        <v>66636.027342000001</v>
      </c>
      <c r="O40" s="458">
        <v>54149.54982077</v>
      </c>
      <c r="P40" s="458">
        <v>183171.86235226999</v>
      </c>
      <c r="Q40" s="459">
        <v>24682.824164000001</v>
      </c>
      <c r="R40" s="458">
        <v>43479.626933</v>
      </c>
      <c r="S40" s="458">
        <v>46498.192581000003</v>
      </c>
      <c r="T40" s="458">
        <v>72750.52682513</v>
      </c>
      <c r="U40" s="458">
        <v>79468.138151000006</v>
      </c>
      <c r="V40" s="459">
        <v>82497.872982000001</v>
      </c>
      <c r="W40" s="458">
        <v>0</v>
      </c>
      <c r="X40" s="458">
        <v>10074.936342999999</v>
      </c>
      <c r="Y40" s="458">
        <v>98732.322362000006</v>
      </c>
      <c r="Z40" s="458">
        <v>57728.379866000003</v>
      </c>
      <c r="AA40" s="459">
        <v>28766.488442999998</v>
      </c>
      <c r="AB40" s="458">
        <v>28095.486540000002</v>
      </c>
      <c r="AC40" s="458">
        <v>6724.5768589999998</v>
      </c>
      <c r="AD40" s="458">
        <v>55004.925798999997</v>
      </c>
      <c r="AE40" s="458">
        <v>242.692834</v>
      </c>
      <c r="AF40" s="459">
        <v>43222.81961911</v>
      </c>
      <c r="AG40" s="458">
        <v>7419.2523730000003</v>
      </c>
      <c r="AH40" s="458">
        <v>32410.771548000001</v>
      </c>
      <c r="AI40" s="458">
        <v>12184.753613999999</v>
      </c>
      <c r="AJ40" s="458">
        <v>9679.5720352799999</v>
      </c>
      <c r="AK40" s="459">
        <v>12735.441366999999</v>
      </c>
      <c r="AL40" s="458">
        <v>0</v>
      </c>
      <c r="AM40" s="458">
        <v>12290.163846989999</v>
      </c>
      <c r="AN40" s="458">
        <v>6036.0211178899999</v>
      </c>
      <c r="AO40" s="458">
        <v>4892.6842619999998</v>
      </c>
      <c r="AP40" s="459">
        <v>6970.6932476599995</v>
      </c>
      <c r="AQ40" s="458">
        <v>137.43469099999999</v>
      </c>
      <c r="AR40" s="458">
        <v>7197.4950349999999</v>
      </c>
      <c r="AS40" s="458">
        <v>2533.1480680900004</v>
      </c>
      <c r="AT40" s="458">
        <v>4435.0704809999997</v>
      </c>
      <c r="AU40" s="459">
        <v>644.85115599999995</v>
      </c>
      <c r="AV40" s="458">
        <v>147.78787299999999</v>
      </c>
      <c r="AW40" s="458">
        <v>3539.4108409999999</v>
      </c>
      <c r="AX40" s="458">
        <v>5.8529642000000006</v>
      </c>
      <c r="AY40" s="458">
        <v>1553.2138480000001</v>
      </c>
      <c r="AZ40" s="459">
        <v>0</v>
      </c>
      <c r="BA40" s="458">
        <v>0</v>
      </c>
      <c r="BB40" s="458">
        <v>0</v>
      </c>
      <c r="BC40" s="459">
        <v>371.57664799999998</v>
      </c>
      <c r="BE40" s="85">
        <v>0</v>
      </c>
      <c r="BF40" s="85">
        <v>0</v>
      </c>
      <c r="BG40" s="85">
        <v>0</v>
      </c>
      <c r="BH40" s="85">
        <v>0</v>
      </c>
      <c r="BI40" s="85">
        <v>0</v>
      </c>
      <c r="BJ40" s="85">
        <v>0</v>
      </c>
      <c r="BK40" s="85">
        <v>0</v>
      </c>
      <c r="BL40" s="85">
        <v>0</v>
      </c>
      <c r="BM40" s="85">
        <v>0</v>
      </c>
      <c r="BN40" s="85">
        <v>0</v>
      </c>
      <c r="BO40" s="85">
        <v>0</v>
      </c>
      <c r="BP40" s="85">
        <v>0</v>
      </c>
    </row>
    <row r="41" spans="2:68" ht="20.399999999999999" customHeight="1">
      <c r="B41" s="406" t="s">
        <v>356</v>
      </c>
      <c r="C41" s="457">
        <v>806.9323344500001</v>
      </c>
      <c r="D41" s="458">
        <v>0</v>
      </c>
      <c r="E41" s="458">
        <v>0</v>
      </c>
      <c r="F41" s="458">
        <v>768.94550384000001</v>
      </c>
      <c r="G41" s="459">
        <v>0</v>
      </c>
      <c r="H41" s="458">
        <v>0</v>
      </c>
      <c r="I41" s="458">
        <v>0</v>
      </c>
      <c r="J41" s="458">
        <v>0</v>
      </c>
      <c r="K41" s="458">
        <v>0</v>
      </c>
      <c r="L41" s="459">
        <v>0</v>
      </c>
      <c r="M41" s="458">
        <v>0</v>
      </c>
      <c r="N41" s="458">
        <v>0</v>
      </c>
      <c r="O41" s="458">
        <v>0</v>
      </c>
      <c r="P41" s="458">
        <v>37.986830609999998</v>
      </c>
      <c r="Q41" s="459">
        <v>0</v>
      </c>
      <c r="R41" s="458">
        <v>0</v>
      </c>
      <c r="S41" s="458">
        <v>0</v>
      </c>
      <c r="T41" s="458">
        <v>0</v>
      </c>
      <c r="U41" s="458">
        <v>0</v>
      </c>
      <c r="V41" s="459">
        <v>0</v>
      </c>
      <c r="W41" s="458">
        <v>0</v>
      </c>
      <c r="X41" s="458">
        <v>0</v>
      </c>
      <c r="Y41" s="458">
        <v>0</v>
      </c>
      <c r="Z41" s="458">
        <v>0</v>
      </c>
      <c r="AA41" s="459">
        <v>0</v>
      </c>
      <c r="AB41" s="458">
        <v>0</v>
      </c>
      <c r="AC41" s="458">
        <v>0</v>
      </c>
      <c r="AD41" s="458">
        <v>0</v>
      </c>
      <c r="AE41" s="458">
        <v>0</v>
      </c>
      <c r="AF41" s="459">
        <v>0</v>
      </c>
      <c r="AG41" s="458">
        <v>0</v>
      </c>
      <c r="AH41" s="458">
        <v>0</v>
      </c>
      <c r="AI41" s="458">
        <v>0</v>
      </c>
      <c r="AJ41" s="458">
        <v>0</v>
      </c>
      <c r="AK41" s="459">
        <v>0</v>
      </c>
      <c r="AL41" s="458">
        <v>0</v>
      </c>
      <c r="AM41" s="458">
        <v>0</v>
      </c>
      <c r="AN41" s="458">
        <v>0</v>
      </c>
      <c r="AO41" s="458">
        <v>0</v>
      </c>
      <c r="AP41" s="459">
        <v>0</v>
      </c>
      <c r="AQ41" s="458">
        <v>0</v>
      </c>
      <c r="AR41" s="458">
        <v>0</v>
      </c>
      <c r="AS41" s="458">
        <v>0</v>
      </c>
      <c r="AT41" s="458">
        <v>0</v>
      </c>
      <c r="AU41" s="459">
        <v>0</v>
      </c>
      <c r="AV41" s="458">
        <v>0</v>
      </c>
      <c r="AW41" s="458">
        <v>0</v>
      </c>
      <c r="AX41" s="458">
        <v>0</v>
      </c>
      <c r="AY41" s="458">
        <v>0</v>
      </c>
      <c r="AZ41" s="459">
        <v>0</v>
      </c>
      <c r="BA41" s="458">
        <v>0</v>
      </c>
      <c r="BB41" s="458">
        <v>0</v>
      </c>
      <c r="BC41" s="459">
        <v>0</v>
      </c>
      <c r="BE41" s="85">
        <v>0</v>
      </c>
      <c r="BF41" s="85">
        <v>0</v>
      </c>
      <c r="BG41" s="85">
        <v>0</v>
      </c>
      <c r="BH41" s="85">
        <v>0</v>
      </c>
      <c r="BI41" s="85">
        <v>0</v>
      </c>
      <c r="BJ41" s="85">
        <v>0</v>
      </c>
      <c r="BK41" s="85">
        <v>0</v>
      </c>
      <c r="BL41" s="85">
        <v>0</v>
      </c>
      <c r="BM41" s="85">
        <v>0</v>
      </c>
      <c r="BN41" s="85">
        <v>0</v>
      </c>
      <c r="BO41" s="85">
        <v>0</v>
      </c>
      <c r="BP41" s="85">
        <v>0</v>
      </c>
    </row>
    <row r="42" spans="2:68" ht="20.399999999999999" customHeight="1">
      <c r="B42" s="405" t="s">
        <v>357</v>
      </c>
      <c r="C42" s="457">
        <v>7619820.1982950401</v>
      </c>
      <c r="D42" s="458">
        <v>1948677.3911009</v>
      </c>
      <c r="E42" s="458">
        <v>905001.55704099999</v>
      </c>
      <c r="F42" s="458">
        <v>1143521.3603186898</v>
      </c>
      <c r="G42" s="459">
        <v>466176.34248983004</v>
      </c>
      <c r="H42" s="458">
        <v>472142.918886</v>
      </c>
      <c r="I42" s="458">
        <v>521505.31317899999</v>
      </c>
      <c r="J42" s="458">
        <v>457020.77503800002</v>
      </c>
      <c r="K42" s="458">
        <v>158437.81859360001</v>
      </c>
      <c r="L42" s="459">
        <v>259870.90446622</v>
      </c>
      <c r="M42" s="458">
        <v>180315.38551779999</v>
      </c>
      <c r="N42" s="458">
        <v>66636.027342000001</v>
      </c>
      <c r="O42" s="458">
        <v>54149.54982077</v>
      </c>
      <c r="P42" s="458">
        <v>183209.84918288002</v>
      </c>
      <c r="Q42" s="459">
        <v>24682.824164000001</v>
      </c>
      <c r="R42" s="458">
        <v>43479.626933</v>
      </c>
      <c r="S42" s="458">
        <v>46498.192581000003</v>
      </c>
      <c r="T42" s="458">
        <v>72750.52682513</v>
      </c>
      <c r="U42" s="458">
        <v>79468.138151000006</v>
      </c>
      <c r="V42" s="459">
        <v>82497.872982000001</v>
      </c>
      <c r="W42" s="458">
        <v>0</v>
      </c>
      <c r="X42" s="458">
        <v>10074.936342999999</v>
      </c>
      <c r="Y42" s="458">
        <v>98732.322362000006</v>
      </c>
      <c r="Z42" s="458">
        <v>57728.379866000003</v>
      </c>
      <c r="AA42" s="459">
        <v>28766.488442999998</v>
      </c>
      <c r="AB42" s="458">
        <v>28095.486540000002</v>
      </c>
      <c r="AC42" s="458">
        <v>6724.5768589999998</v>
      </c>
      <c r="AD42" s="458">
        <v>55004.925798999997</v>
      </c>
      <c r="AE42" s="458">
        <v>242.692834</v>
      </c>
      <c r="AF42" s="459">
        <v>43222.81961911</v>
      </c>
      <c r="AG42" s="458">
        <v>7419.2523730000003</v>
      </c>
      <c r="AH42" s="458">
        <v>32410.771548000001</v>
      </c>
      <c r="AI42" s="458">
        <v>12184.753613999999</v>
      </c>
      <c r="AJ42" s="458">
        <v>9679.5720352799999</v>
      </c>
      <c r="AK42" s="459">
        <v>12735.441366999999</v>
      </c>
      <c r="AL42" s="458">
        <v>0</v>
      </c>
      <c r="AM42" s="458">
        <v>12290.163846989999</v>
      </c>
      <c r="AN42" s="458">
        <v>6036.0211178899999</v>
      </c>
      <c r="AO42" s="458">
        <v>4892.6842619999998</v>
      </c>
      <c r="AP42" s="459">
        <v>6970.6932476599995</v>
      </c>
      <c r="AQ42" s="458">
        <v>137.43469099999999</v>
      </c>
      <c r="AR42" s="458">
        <v>7197.4950349999999</v>
      </c>
      <c r="AS42" s="458">
        <v>2533.1480680900004</v>
      </c>
      <c r="AT42" s="458">
        <v>4435.0704809999997</v>
      </c>
      <c r="AU42" s="459">
        <v>644.85115599999995</v>
      </c>
      <c r="AV42" s="458">
        <v>147.78787299999999</v>
      </c>
      <c r="AW42" s="458">
        <v>3539.4108409999999</v>
      </c>
      <c r="AX42" s="458">
        <v>5.8529642000000006</v>
      </c>
      <c r="AY42" s="458">
        <v>1553.2138480000001</v>
      </c>
      <c r="AZ42" s="459">
        <v>0</v>
      </c>
      <c r="BA42" s="458">
        <v>0</v>
      </c>
      <c r="BB42" s="458">
        <v>0</v>
      </c>
      <c r="BC42" s="459">
        <v>371.57664799999998</v>
      </c>
      <c r="BE42" s="85">
        <v>0</v>
      </c>
      <c r="BF42" s="85">
        <v>0</v>
      </c>
      <c r="BG42" s="85">
        <v>0</v>
      </c>
      <c r="BH42" s="85">
        <v>0</v>
      </c>
      <c r="BI42" s="85">
        <v>0</v>
      </c>
      <c r="BJ42" s="85">
        <v>0</v>
      </c>
      <c r="BK42" s="85">
        <v>0</v>
      </c>
      <c r="BL42" s="85">
        <v>0</v>
      </c>
      <c r="BM42" s="85">
        <v>0</v>
      </c>
      <c r="BN42" s="85">
        <v>0</v>
      </c>
      <c r="BO42" s="85">
        <v>0</v>
      </c>
      <c r="BP42" s="85">
        <v>0</v>
      </c>
    </row>
    <row r="43" spans="2:68" ht="20.399999999999999" customHeight="1">
      <c r="B43" s="405" t="s">
        <v>358</v>
      </c>
      <c r="C43" s="457">
        <v>3622.8124522600001</v>
      </c>
      <c r="D43" s="458">
        <v>1E-8</v>
      </c>
      <c r="E43" s="458">
        <v>0</v>
      </c>
      <c r="F43" s="458">
        <v>3622.8124522500002</v>
      </c>
      <c r="G43" s="459">
        <v>0</v>
      </c>
      <c r="H43" s="458">
        <v>0</v>
      </c>
      <c r="I43" s="458">
        <v>0</v>
      </c>
      <c r="J43" s="458">
        <v>0</v>
      </c>
      <c r="K43" s="458">
        <v>0</v>
      </c>
      <c r="L43" s="459">
        <v>0</v>
      </c>
      <c r="M43" s="458">
        <v>0</v>
      </c>
      <c r="N43" s="458">
        <v>0</v>
      </c>
      <c r="O43" s="458">
        <v>0</v>
      </c>
      <c r="P43" s="458">
        <v>0</v>
      </c>
      <c r="Q43" s="459">
        <v>0</v>
      </c>
      <c r="R43" s="458">
        <v>0</v>
      </c>
      <c r="S43" s="458">
        <v>0</v>
      </c>
      <c r="T43" s="458">
        <v>0</v>
      </c>
      <c r="U43" s="458">
        <v>0</v>
      </c>
      <c r="V43" s="459">
        <v>0</v>
      </c>
      <c r="W43" s="458">
        <v>0</v>
      </c>
      <c r="X43" s="458">
        <v>0</v>
      </c>
      <c r="Y43" s="458">
        <v>0</v>
      </c>
      <c r="Z43" s="458">
        <v>0</v>
      </c>
      <c r="AA43" s="459">
        <v>0</v>
      </c>
      <c r="AB43" s="458">
        <v>0</v>
      </c>
      <c r="AC43" s="458">
        <v>0</v>
      </c>
      <c r="AD43" s="458">
        <v>0</v>
      </c>
      <c r="AE43" s="458">
        <v>0</v>
      </c>
      <c r="AF43" s="459">
        <v>0</v>
      </c>
      <c r="AG43" s="458">
        <v>0</v>
      </c>
      <c r="AH43" s="458">
        <v>0</v>
      </c>
      <c r="AI43" s="458">
        <v>0</v>
      </c>
      <c r="AJ43" s="458">
        <v>0</v>
      </c>
      <c r="AK43" s="459">
        <v>0</v>
      </c>
      <c r="AL43" s="458">
        <v>0</v>
      </c>
      <c r="AM43" s="458">
        <v>0</v>
      </c>
      <c r="AN43" s="458">
        <v>0</v>
      </c>
      <c r="AO43" s="458">
        <v>0</v>
      </c>
      <c r="AP43" s="459">
        <v>0</v>
      </c>
      <c r="AQ43" s="458">
        <v>0</v>
      </c>
      <c r="AR43" s="458">
        <v>0</v>
      </c>
      <c r="AS43" s="458">
        <v>0</v>
      </c>
      <c r="AT43" s="458">
        <v>0</v>
      </c>
      <c r="AU43" s="459">
        <v>0</v>
      </c>
      <c r="AV43" s="458">
        <v>0</v>
      </c>
      <c r="AW43" s="458">
        <v>0</v>
      </c>
      <c r="AX43" s="458">
        <v>0</v>
      </c>
      <c r="AY43" s="458">
        <v>0</v>
      </c>
      <c r="AZ43" s="459">
        <v>0</v>
      </c>
      <c r="BA43" s="458">
        <v>0</v>
      </c>
      <c r="BB43" s="458">
        <v>0</v>
      </c>
      <c r="BC43" s="459">
        <v>0</v>
      </c>
      <c r="BE43" s="85">
        <v>0</v>
      </c>
      <c r="BF43" s="85">
        <v>0</v>
      </c>
      <c r="BG43" s="85">
        <v>0</v>
      </c>
      <c r="BH43" s="85">
        <v>0</v>
      </c>
      <c r="BI43" s="85">
        <v>0</v>
      </c>
      <c r="BJ43" s="85">
        <v>0</v>
      </c>
      <c r="BK43" s="85">
        <v>0</v>
      </c>
      <c r="BL43" s="85">
        <v>0</v>
      </c>
      <c r="BM43" s="85">
        <v>0</v>
      </c>
      <c r="BN43" s="85">
        <v>0</v>
      </c>
      <c r="BO43" s="85">
        <v>0</v>
      </c>
      <c r="BP43" s="85">
        <v>0</v>
      </c>
    </row>
    <row r="44" spans="2:68" ht="20.399999999999999" customHeight="1">
      <c r="B44" s="405" t="s">
        <v>359</v>
      </c>
      <c r="C44" s="457">
        <v>682586.14999868977</v>
      </c>
      <c r="D44" s="458">
        <v>199440.24738476999</v>
      </c>
      <c r="E44" s="458">
        <v>100977.952068</v>
      </c>
      <c r="F44" s="458">
        <v>48018.265140060001</v>
      </c>
      <c r="G44" s="459">
        <v>26968.783123360001</v>
      </c>
      <c r="H44" s="458">
        <v>43238.135277000001</v>
      </c>
      <c r="I44" s="458">
        <v>36004.445676000003</v>
      </c>
      <c r="J44" s="458">
        <v>20103.504469</v>
      </c>
      <c r="K44" s="458">
        <v>31712.743953759997</v>
      </c>
      <c r="L44" s="459">
        <v>4039.3020181799998</v>
      </c>
      <c r="M44" s="458">
        <v>5130.5034604299999</v>
      </c>
      <c r="N44" s="458">
        <v>1273.506787</v>
      </c>
      <c r="O44" s="458">
        <v>16822.842851229998</v>
      </c>
      <c r="P44" s="458">
        <v>4021.4328710599998</v>
      </c>
      <c r="Q44" s="459">
        <v>41591.697483999997</v>
      </c>
      <c r="R44" s="458">
        <v>25256.432418</v>
      </c>
      <c r="S44" s="458">
        <v>3319.119514</v>
      </c>
      <c r="T44" s="458">
        <v>9761.3720548199999</v>
      </c>
      <c r="U44" s="458">
        <v>915.40601300000003</v>
      </c>
      <c r="V44" s="459">
        <v>11970.90914</v>
      </c>
      <c r="W44" s="458">
        <v>14418.529556</v>
      </c>
      <c r="X44" s="458">
        <v>6134.7861149999999</v>
      </c>
      <c r="Y44" s="458">
        <v>946.71495200000004</v>
      </c>
      <c r="Z44" s="458">
        <v>2268.016165</v>
      </c>
      <c r="AA44" s="459">
        <v>8527.4229070000001</v>
      </c>
      <c r="AB44" s="458">
        <v>1075.8647960000001</v>
      </c>
      <c r="AC44" s="458">
        <v>3414.7318260000002</v>
      </c>
      <c r="AD44" s="458">
        <v>2193.7715499999999</v>
      </c>
      <c r="AE44" s="458">
        <v>76.602057000000002</v>
      </c>
      <c r="AF44" s="459">
        <v>699.44335439999998</v>
      </c>
      <c r="AG44" s="458">
        <v>199.70815300000001</v>
      </c>
      <c r="AH44" s="458">
        <v>2142.3957019999998</v>
      </c>
      <c r="AI44" s="458">
        <v>284.798338</v>
      </c>
      <c r="AJ44" s="458">
        <v>2079.2149182899998</v>
      </c>
      <c r="AK44" s="459">
        <v>694.60952099999997</v>
      </c>
      <c r="AL44" s="458">
        <v>5171.9587490000004</v>
      </c>
      <c r="AM44" s="458">
        <v>477.85706192999999</v>
      </c>
      <c r="AN44" s="458">
        <v>3.50376267</v>
      </c>
      <c r="AO44" s="458">
        <v>133.314593</v>
      </c>
      <c r="AP44" s="459">
        <v>17.059013199999999</v>
      </c>
      <c r="AQ44" s="458">
        <v>144.855009</v>
      </c>
      <c r="AR44" s="458">
        <v>38.547961000000001</v>
      </c>
      <c r="AS44" s="458">
        <v>0</v>
      </c>
      <c r="AT44" s="458">
        <v>7.0921029999999998</v>
      </c>
      <c r="AU44" s="459">
        <v>139.92636899999999</v>
      </c>
      <c r="AV44" s="458">
        <v>101.107702</v>
      </c>
      <c r="AW44" s="458">
        <v>1.0289060000000001</v>
      </c>
      <c r="AX44" s="458">
        <v>28.557989450000001</v>
      </c>
      <c r="AY44" s="458">
        <v>463.24633599999999</v>
      </c>
      <c r="AZ44" s="459">
        <v>63.189442999999997</v>
      </c>
      <c r="BA44" s="458">
        <v>3.89117808</v>
      </c>
      <c r="BB44" s="458">
        <v>45.004691999999999</v>
      </c>
      <c r="BC44" s="459">
        <v>22.797516000000002</v>
      </c>
      <c r="BE44" s="85">
        <v>0</v>
      </c>
      <c r="BF44" s="85">
        <v>0</v>
      </c>
      <c r="BG44" s="85">
        <v>0</v>
      </c>
      <c r="BH44" s="85">
        <v>0</v>
      </c>
      <c r="BI44" s="85">
        <v>0</v>
      </c>
      <c r="BJ44" s="85">
        <v>0</v>
      </c>
      <c r="BK44" s="85">
        <v>0</v>
      </c>
      <c r="BL44" s="85">
        <v>0</v>
      </c>
      <c r="BM44" s="85">
        <v>0</v>
      </c>
      <c r="BN44" s="85">
        <v>0</v>
      </c>
      <c r="BO44" s="85">
        <v>0</v>
      </c>
      <c r="BP44" s="85">
        <v>0</v>
      </c>
    </row>
    <row r="45" spans="2:68" ht="20.399999999999999" customHeight="1">
      <c r="B45" s="405" t="s">
        <v>360</v>
      </c>
      <c r="C45" s="457">
        <v>19539.680365939999</v>
      </c>
      <c r="D45" s="458">
        <v>1833.4210080400001</v>
      </c>
      <c r="E45" s="458">
        <v>1728.2466340000001</v>
      </c>
      <c r="F45" s="458">
        <v>4826.6671157299998</v>
      </c>
      <c r="G45" s="459">
        <v>95.260269800000003</v>
      </c>
      <c r="H45" s="458">
        <v>316.662353</v>
      </c>
      <c r="I45" s="458">
        <v>1080.594871</v>
      </c>
      <c r="J45" s="458">
        <v>952.77975900000001</v>
      </c>
      <c r="K45" s="458">
        <v>0</v>
      </c>
      <c r="L45" s="459">
        <v>1429.01382599</v>
      </c>
      <c r="M45" s="458">
        <v>331.57065306999999</v>
      </c>
      <c r="N45" s="458">
        <v>322.18140299999999</v>
      </c>
      <c r="O45" s="458">
        <v>358.69354286999999</v>
      </c>
      <c r="P45" s="458">
        <v>1851.4756258299999</v>
      </c>
      <c r="Q45" s="459">
        <v>0</v>
      </c>
      <c r="R45" s="458">
        <v>0</v>
      </c>
      <c r="S45" s="458">
        <v>152.241468</v>
      </c>
      <c r="T45" s="458">
        <v>389.69727829999999</v>
      </c>
      <c r="U45" s="458">
        <v>293.832516</v>
      </c>
      <c r="V45" s="459">
        <v>44.163817000000002</v>
      </c>
      <c r="W45" s="458">
        <v>0</v>
      </c>
      <c r="X45" s="458">
        <v>34.649577000000001</v>
      </c>
      <c r="Y45" s="458">
        <v>247.84889200000001</v>
      </c>
      <c r="Z45" s="458">
        <v>513.42345499999999</v>
      </c>
      <c r="AA45" s="459">
        <v>163.757543</v>
      </c>
      <c r="AB45" s="458">
        <v>19.897397000000002</v>
      </c>
      <c r="AC45" s="458">
        <v>359.70782200000002</v>
      </c>
      <c r="AD45" s="458">
        <v>0</v>
      </c>
      <c r="AE45" s="458">
        <v>0</v>
      </c>
      <c r="AF45" s="459">
        <v>780.68843734000006</v>
      </c>
      <c r="AG45" s="458">
        <v>0</v>
      </c>
      <c r="AH45" s="458">
        <v>0</v>
      </c>
      <c r="AI45" s="458">
        <v>59.567523000000001</v>
      </c>
      <c r="AJ45" s="458">
        <v>312.17311429</v>
      </c>
      <c r="AK45" s="459">
        <v>542.03580799999997</v>
      </c>
      <c r="AL45" s="458">
        <v>0</v>
      </c>
      <c r="AM45" s="458">
        <v>240.82272768000001</v>
      </c>
      <c r="AN45" s="458">
        <v>0</v>
      </c>
      <c r="AO45" s="458">
        <v>0</v>
      </c>
      <c r="AP45" s="459">
        <v>141.22351699999999</v>
      </c>
      <c r="AQ45" s="458">
        <v>0</v>
      </c>
      <c r="AR45" s="458">
        <v>4.5221989999999996</v>
      </c>
      <c r="AS45" s="458">
        <v>0</v>
      </c>
      <c r="AT45" s="458">
        <v>0</v>
      </c>
      <c r="AU45" s="459">
        <v>108.381292</v>
      </c>
      <c r="AV45" s="458">
        <v>0</v>
      </c>
      <c r="AW45" s="458">
        <v>0</v>
      </c>
      <c r="AX45" s="458">
        <v>0</v>
      </c>
      <c r="AY45" s="458">
        <v>0</v>
      </c>
      <c r="AZ45" s="459">
        <v>0</v>
      </c>
      <c r="BA45" s="458">
        <v>0</v>
      </c>
      <c r="BB45" s="458">
        <v>0</v>
      </c>
      <c r="BC45" s="459">
        <v>4.4789209999999997</v>
      </c>
      <c r="BE45" s="85">
        <v>0</v>
      </c>
      <c r="BF45" s="85">
        <v>0</v>
      </c>
      <c r="BG45" s="85">
        <v>0</v>
      </c>
      <c r="BH45" s="85">
        <v>0</v>
      </c>
      <c r="BI45" s="85">
        <v>0</v>
      </c>
      <c r="BJ45" s="85">
        <v>0</v>
      </c>
      <c r="BK45" s="85">
        <v>0</v>
      </c>
      <c r="BL45" s="85">
        <v>0</v>
      </c>
      <c r="BM45" s="85">
        <v>0</v>
      </c>
      <c r="BN45" s="85">
        <v>0</v>
      </c>
      <c r="BO45" s="85">
        <v>0</v>
      </c>
      <c r="BP45" s="85">
        <v>0</v>
      </c>
    </row>
    <row r="46" spans="2:68" ht="42.6" customHeight="1">
      <c r="B46" s="410" t="s">
        <v>361</v>
      </c>
      <c r="C46" s="457">
        <v>1604.30920171</v>
      </c>
      <c r="D46" s="458">
        <v>0</v>
      </c>
      <c r="E46" s="458">
        <v>33.835355999999997</v>
      </c>
      <c r="F46" s="458">
        <v>0</v>
      </c>
      <c r="G46" s="459">
        <v>0</v>
      </c>
      <c r="H46" s="458">
        <v>1052.9851249999999</v>
      </c>
      <c r="I46" s="458">
        <v>8.2593409999999992</v>
      </c>
      <c r="J46" s="458">
        <v>0</v>
      </c>
      <c r="K46" s="458">
        <v>0</v>
      </c>
      <c r="L46" s="459">
        <v>84.694400709999996</v>
      </c>
      <c r="M46" s="458">
        <v>0</v>
      </c>
      <c r="N46" s="458">
        <v>0</v>
      </c>
      <c r="O46" s="458">
        <v>0</v>
      </c>
      <c r="P46" s="458">
        <v>0</v>
      </c>
      <c r="Q46" s="459">
        <v>0</v>
      </c>
      <c r="R46" s="458">
        <v>0</v>
      </c>
      <c r="S46" s="458">
        <v>0</v>
      </c>
      <c r="T46" s="458">
        <v>0</v>
      </c>
      <c r="U46" s="458">
        <v>0</v>
      </c>
      <c r="V46" s="459">
        <v>0</v>
      </c>
      <c r="W46" s="458">
        <v>0</v>
      </c>
      <c r="X46" s="458">
        <v>0</v>
      </c>
      <c r="Y46" s="458">
        <v>0</v>
      </c>
      <c r="Z46" s="458">
        <v>424.53497900000002</v>
      </c>
      <c r="AA46" s="459">
        <v>0</v>
      </c>
      <c r="AB46" s="458">
        <v>0</v>
      </c>
      <c r="AC46" s="458">
        <v>0</v>
      </c>
      <c r="AD46" s="458">
        <v>0</v>
      </c>
      <c r="AE46" s="458">
        <v>0</v>
      </c>
      <c r="AF46" s="459">
        <v>0</v>
      </c>
      <c r="AG46" s="458">
        <v>0</v>
      </c>
      <c r="AH46" s="458">
        <v>0</v>
      </c>
      <c r="AI46" s="458">
        <v>0</v>
      </c>
      <c r="AJ46" s="458">
        <v>0</v>
      </c>
      <c r="AK46" s="459">
        <v>0</v>
      </c>
      <c r="AL46" s="458">
        <v>0</v>
      </c>
      <c r="AM46" s="458">
        <v>0</v>
      </c>
      <c r="AN46" s="458">
        <v>0</v>
      </c>
      <c r="AO46" s="458">
        <v>0</v>
      </c>
      <c r="AP46" s="459">
        <v>0</v>
      </c>
      <c r="AQ46" s="458">
        <v>0</v>
      </c>
      <c r="AR46" s="458">
        <v>0</v>
      </c>
      <c r="AS46" s="458">
        <v>0</v>
      </c>
      <c r="AT46" s="458">
        <v>0</v>
      </c>
      <c r="AU46" s="459">
        <v>0</v>
      </c>
      <c r="AV46" s="458">
        <v>0</v>
      </c>
      <c r="AW46" s="458">
        <v>0</v>
      </c>
      <c r="AX46" s="458">
        <v>0</v>
      </c>
      <c r="AY46" s="458">
        <v>0</v>
      </c>
      <c r="AZ46" s="459">
        <v>0</v>
      </c>
      <c r="BA46" s="458">
        <v>0</v>
      </c>
      <c r="BB46" s="458">
        <v>0</v>
      </c>
      <c r="BC46" s="459">
        <v>0</v>
      </c>
      <c r="BE46" s="85">
        <v>0</v>
      </c>
      <c r="BF46" s="85">
        <v>0</v>
      </c>
      <c r="BG46" s="85">
        <v>0</v>
      </c>
      <c r="BH46" s="85">
        <v>0</v>
      </c>
      <c r="BI46" s="85">
        <v>0</v>
      </c>
      <c r="BJ46" s="85">
        <v>0</v>
      </c>
      <c r="BK46" s="85">
        <v>0</v>
      </c>
      <c r="BL46" s="85">
        <v>0</v>
      </c>
      <c r="BM46" s="85">
        <v>0</v>
      </c>
      <c r="BN46" s="85">
        <v>0</v>
      </c>
      <c r="BO46" s="85">
        <v>0</v>
      </c>
      <c r="BP46" s="85">
        <v>0</v>
      </c>
    </row>
    <row r="47" spans="2:68" ht="20.399999999999999" customHeight="1">
      <c r="B47" s="405" t="s">
        <v>362</v>
      </c>
      <c r="C47" s="457">
        <v>72726.12958974998</v>
      </c>
      <c r="D47" s="458">
        <v>3849.2874037199999</v>
      </c>
      <c r="E47" s="458">
        <v>5939.8324439999997</v>
      </c>
      <c r="F47" s="458">
        <v>3567.97094883</v>
      </c>
      <c r="G47" s="459">
        <v>13245.01695952</v>
      </c>
      <c r="H47" s="458">
        <v>6143.7160110000004</v>
      </c>
      <c r="I47" s="458">
        <v>2254.2567949999998</v>
      </c>
      <c r="J47" s="458">
        <v>3440.2041140000001</v>
      </c>
      <c r="K47" s="458">
        <v>545.11722712999995</v>
      </c>
      <c r="L47" s="459">
        <v>4426.4892790100002</v>
      </c>
      <c r="M47" s="458">
        <v>14776.824573919999</v>
      </c>
      <c r="N47" s="458">
        <v>1480.1315790000001</v>
      </c>
      <c r="O47" s="458">
        <v>398.20948435000003</v>
      </c>
      <c r="P47" s="458">
        <v>575.63664462999998</v>
      </c>
      <c r="Q47" s="459">
        <v>712.31992100000002</v>
      </c>
      <c r="R47" s="458">
        <v>185.47425699999999</v>
      </c>
      <c r="S47" s="458">
        <v>204.42672400000001</v>
      </c>
      <c r="T47" s="458">
        <v>1161.1431210000001</v>
      </c>
      <c r="U47" s="458">
        <v>485.71110900000002</v>
      </c>
      <c r="V47" s="459">
        <v>1737.567321</v>
      </c>
      <c r="W47" s="458">
        <v>400.98474700000003</v>
      </c>
      <c r="X47" s="458">
        <v>250.20219399999999</v>
      </c>
      <c r="Y47" s="458">
        <v>82.950884000000002</v>
      </c>
      <c r="Z47" s="458">
        <v>920.89822200000003</v>
      </c>
      <c r="AA47" s="459">
        <v>488.73728</v>
      </c>
      <c r="AB47" s="458">
        <v>40.250109999999999</v>
      </c>
      <c r="AC47" s="458">
        <v>1123.610598</v>
      </c>
      <c r="AD47" s="458">
        <v>212.083991</v>
      </c>
      <c r="AE47" s="458">
        <v>18.72298</v>
      </c>
      <c r="AF47" s="459">
        <v>88.23232843000001</v>
      </c>
      <c r="AG47" s="458">
        <v>346.39308199999999</v>
      </c>
      <c r="AH47" s="458">
        <v>951.60763199999997</v>
      </c>
      <c r="AI47" s="458">
        <v>662.23580100000004</v>
      </c>
      <c r="AJ47" s="458">
        <v>202.65041653999998</v>
      </c>
      <c r="AK47" s="459">
        <v>206.64901900000001</v>
      </c>
      <c r="AL47" s="458">
        <v>128.70906299999999</v>
      </c>
      <c r="AM47" s="458">
        <v>115.38433551999999</v>
      </c>
      <c r="AN47" s="458">
        <v>218.03237118000001</v>
      </c>
      <c r="AO47" s="458">
        <v>7.2644440000000001</v>
      </c>
      <c r="AP47" s="459">
        <v>140.97487753999999</v>
      </c>
      <c r="AQ47" s="458">
        <v>251.97209699999999</v>
      </c>
      <c r="AR47" s="458">
        <v>364.89390700000001</v>
      </c>
      <c r="AS47" s="458">
        <v>9.2187930900000001</v>
      </c>
      <c r="AT47" s="458">
        <v>33.199067999999997</v>
      </c>
      <c r="AU47" s="459">
        <v>139.55497600000001</v>
      </c>
      <c r="AV47" s="458">
        <v>42.507778999999999</v>
      </c>
      <c r="AW47" s="458">
        <v>14.155923</v>
      </c>
      <c r="AX47" s="458">
        <v>50.669696510000001</v>
      </c>
      <c r="AY47" s="458">
        <v>22.936440000000001</v>
      </c>
      <c r="AZ47" s="459">
        <v>25.167840000000002</v>
      </c>
      <c r="BA47" s="458">
        <v>8.4482778300000003</v>
      </c>
      <c r="BB47" s="458">
        <v>12.894494</v>
      </c>
      <c r="BC47" s="459">
        <v>14.600004999999999</v>
      </c>
      <c r="BE47" s="85">
        <v>0</v>
      </c>
      <c r="BF47" s="85">
        <v>0</v>
      </c>
      <c r="BG47" s="85">
        <v>0</v>
      </c>
      <c r="BH47" s="85">
        <v>0</v>
      </c>
      <c r="BI47" s="85">
        <v>0</v>
      </c>
      <c r="BJ47" s="85">
        <v>0</v>
      </c>
      <c r="BK47" s="85">
        <v>0</v>
      </c>
      <c r="BL47" s="85">
        <v>0</v>
      </c>
      <c r="BM47" s="85">
        <v>0</v>
      </c>
      <c r="BN47" s="85">
        <v>0</v>
      </c>
      <c r="BO47" s="85">
        <v>0</v>
      </c>
      <c r="BP47" s="85">
        <v>0</v>
      </c>
    </row>
    <row r="48" spans="2:68" ht="20.399999999999999" customHeight="1">
      <c r="B48" s="405" t="s">
        <v>363</v>
      </c>
      <c r="C48" s="457">
        <v>134113.74478779003</v>
      </c>
      <c r="D48" s="458">
        <v>38053.212182429997</v>
      </c>
      <c r="E48" s="458">
        <v>14837.244285999999</v>
      </c>
      <c r="F48" s="458">
        <v>26543.7350453</v>
      </c>
      <c r="G48" s="459">
        <v>11328.69579423</v>
      </c>
      <c r="H48" s="458">
        <v>5105.6832059999997</v>
      </c>
      <c r="I48" s="458">
        <v>2447.7744039999998</v>
      </c>
      <c r="J48" s="458">
        <v>2855.7824989999999</v>
      </c>
      <c r="K48" s="458">
        <v>1690.0396305899999</v>
      </c>
      <c r="L48" s="459">
        <v>3371.7840950599998</v>
      </c>
      <c r="M48" s="458">
        <v>12339.32998567</v>
      </c>
      <c r="N48" s="458">
        <v>6050.4188409999997</v>
      </c>
      <c r="O48" s="458">
        <v>43.401559770000006</v>
      </c>
      <c r="P48" s="458">
        <v>1538.46416101</v>
      </c>
      <c r="Q48" s="459">
        <v>30.671648999999999</v>
      </c>
      <c r="R48" s="458">
        <v>203.079578</v>
      </c>
      <c r="S48" s="458">
        <v>298.00029000000001</v>
      </c>
      <c r="T48" s="458">
        <v>548.18565333000004</v>
      </c>
      <c r="U48" s="458">
        <v>511.90950500000002</v>
      </c>
      <c r="V48" s="459">
        <v>1025.3276659999999</v>
      </c>
      <c r="W48" s="458">
        <v>129.314877</v>
      </c>
      <c r="X48" s="458">
        <v>105.970429</v>
      </c>
      <c r="Y48" s="458">
        <v>81.134749999999997</v>
      </c>
      <c r="Z48" s="458">
        <v>126.479007</v>
      </c>
      <c r="AA48" s="459">
        <v>249.93044800000001</v>
      </c>
      <c r="AB48" s="458">
        <v>312.27724000000001</v>
      </c>
      <c r="AC48" s="458">
        <v>1356.4699989999999</v>
      </c>
      <c r="AD48" s="458">
        <v>444.46416599999998</v>
      </c>
      <c r="AE48" s="458">
        <v>0.15430099999999999</v>
      </c>
      <c r="AF48" s="459">
        <v>834.32623633000003</v>
      </c>
      <c r="AG48" s="458">
        <v>8.1460179999999998</v>
      </c>
      <c r="AH48" s="458">
        <v>56.964851000000003</v>
      </c>
      <c r="AI48" s="458">
        <v>467.529291</v>
      </c>
      <c r="AJ48" s="458">
        <v>130.38668240000001</v>
      </c>
      <c r="AK48" s="459">
        <v>465.002477</v>
      </c>
      <c r="AL48" s="458">
        <v>18.444082999999999</v>
      </c>
      <c r="AM48" s="458">
        <v>45.406464229999997</v>
      </c>
      <c r="AN48" s="458">
        <v>26.52681669</v>
      </c>
      <c r="AO48" s="458">
        <v>3.0492219999999999</v>
      </c>
      <c r="AP48" s="459">
        <v>3.3790783799999997</v>
      </c>
      <c r="AQ48" s="458">
        <v>62.150939999999999</v>
      </c>
      <c r="AR48" s="458">
        <v>0.42465599999999998</v>
      </c>
      <c r="AS48" s="458">
        <v>11.397779849999999</v>
      </c>
      <c r="AT48" s="458">
        <v>11.657641999999999</v>
      </c>
      <c r="AU48" s="459">
        <v>7.4514480000000001</v>
      </c>
      <c r="AV48" s="458">
        <v>0</v>
      </c>
      <c r="AW48" s="458">
        <v>4.1720870000000003</v>
      </c>
      <c r="AX48" s="458">
        <v>4.6521335199999996</v>
      </c>
      <c r="AY48" s="458">
        <v>210.97391099999999</v>
      </c>
      <c r="AZ48" s="459">
        <v>0</v>
      </c>
      <c r="BA48" s="458">
        <v>0</v>
      </c>
      <c r="BB48" s="458">
        <v>88.669173999999998</v>
      </c>
      <c r="BC48" s="459">
        <v>24.098548000000001</v>
      </c>
      <c r="BE48" s="85">
        <v>0</v>
      </c>
      <c r="BF48" s="85">
        <v>0</v>
      </c>
      <c r="BG48" s="85">
        <v>0</v>
      </c>
      <c r="BH48" s="85">
        <v>0</v>
      </c>
      <c r="BI48" s="85">
        <v>0</v>
      </c>
      <c r="BJ48" s="85">
        <v>0</v>
      </c>
      <c r="BK48" s="85">
        <v>0</v>
      </c>
      <c r="BL48" s="85">
        <v>0</v>
      </c>
      <c r="BM48" s="85">
        <v>0</v>
      </c>
      <c r="BN48" s="85">
        <v>0</v>
      </c>
      <c r="BO48" s="85">
        <v>0</v>
      </c>
      <c r="BP48" s="85">
        <v>0</v>
      </c>
    </row>
    <row r="49" spans="1:104" ht="20.399999999999999" customHeight="1">
      <c r="B49" s="405" t="s">
        <v>364</v>
      </c>
      <c r="C49" s="457">
        <v>45101.523141720005</v>
      </c>
      <c r="D49" s="458">
        <v>4963.4538036800004</v>
      </c>
      <c r="E49" s="458">
        <v>5937.3143600000003</v>
      </c>
      <c r="F49" s="458">
        <v>4094.6077459799999</v>
      </c>
      <c r="G49" s="459">
        <v>7501.0623720200001</v>
      </c>
      <c r="H49" s="458">
        <v>2939.7250119999999</v>
      </c>
      <c r="I49" s="458">
        <v>1241.6559070000001</v>
      </c>
      <c r="J49" s="458">
        <v>509.62696999999997</v>
      </c>
      <c r="K49" s="458">
        <v>941.38579984</v>
      </c>
      <c r="L49" s="459">
        <v>2448.1988467699998</v>
      </c>
      <c r="M49" s="458">
        <v>4283.3235529800004</v>
      </c>
      <c r="N49" s="458">
        <v>1198.9997390000001</v>
      </c>
      <c r="O49" s="458">
        <v>447.25029551</v>
      </c>
      <c r="P49" s="458">
        <v>2779.6871066199997</v>
      </c>
      <c r="Q49" s="459">
        <v>278.00284699999997</v>
      </c>
      <c r="R49" s="458">
        <v>347.384816</v>
      </c>
      <c r="S49" s="458">
        <v>270.31443300000001</v>
      </c>
      <c r="T49" s="458">
        <v>904.65365303999999</v>
      </c>
      <c r="U49" s="458">
        <v>385.07740100000001</v>
      </c>
      <c r="V49" s="459">
        <v>211.47160299999999</v>
      </c>
      <c r="W49" s="458">
        <v>9.9922799999999992</v>
      </c>
      <c r="X49" s="458">
        <v>183.94011499999999</v>
      </c>
      <c r="Y49" s="458">
        <v>120.71195299999999</v>
      </c>
      <c r="Z49" s="458">
        <v>108.596501</v>
      </c>
      <c r="AA49" s="459">
        <v>213.49399199999999</v>
      </c>
      <c r="AB49" s="458">
        <v>6.5541049999999998</v>
      </c>
      <c r="AC49" s="458">
        <v>925.74054999999998</v>
      </c>
      <c r="AD49" s="458">
        <v>798.25514499999997</v>
      </c>
      <c r="AE49" s="458">
        <v>0</v>
      </c>
      <c r="AF49" s="459">
        <v>0</v>
      </c>
      <c r="AG49" s="458">
        <v>115.909443</v>
      </c>
      <c r="AH49" s="458">
        <v>54.742404999999998</v>
      </c>
      <c r="AI49" s="458">
        <v>264.86446699999999</v>
      </c>
      <c r="AJ49" s="458">
        <v>0</v>
      </c>
      <c r="AK49" s="459">
        <v>399.42704300000003</v>
      </c>
      <c r="AL49" s="458">
        <v>0</v>
      </c>
      <c r="AM49" s="458">
        <v>83.045158980000011</v>
      </c>
      <c r="AN49" s="458">
        <v>4.5238900700000002</v>
      </c>
      <c r="AO49" s="458">
        <v>52.179782000000003</v>
      </c>
      <c r="AP49" s="459">
        <v>0</v>
      </c>
      <c r="AQ49" s="458">
        <v>21.499977000000001</v>
      </c>
      <c r="AR49" s="458">
        <v>0</v>
      </c>
      <c r="AS49" s="458">
        <v>14.72529323</v>
      </c>
      <c r="AT49" s="458">
        <v>8.7695480000000003</v>
      </c>
      <c r="AU49" s="459">
        <v>1.6570609999999999</v>
      </c>
      <c r="AV49" s="458">
        <v>10.38133</v>
      </c>
      <c r="AW49" s="458">
        <v>13.090187999999999</v>
      </c>
      <c r="AX49" s="458">
        <v>0</v>
      </c>
      <c r="AY49" s="458">
        <v>0</v>
      </c>
      <c r="AZ49" s="459">
        <v>0</v>
      </c>
      <c r="BA49" s="458">
        <v>0</v>
      </c>
      <c r="BB49" s="458">
        <v>0</v>
      </c>
      <c r="BC49" s="459">
        <v>6.2266500000000002</v>
      </c>
      <c r="BE49" s="85">
        <v>0</v>
      </c>
      <c r="BF49" s="85">
        <v>0</v>
      </c>
      <c r="BG49" s="85">
        <v>0</v>
      </c>
      <c r="BH49" s="85">
        <v>0</v>
      </c>
      <c r="BI49" s="85">
        <v>0</v>
      </c>
      <c r="BJ49" s="85">
        <v>0</v>
      </c>
      <c r="BK49" s="85">
        <v>0</v>
      </c>
      <c r="BL49" s="85">
        <v>0</v>
      </c>
      <c r="BM49" s="85">
        <v>0</v>
      </c>
      <c r="BN49" s="85">
        <v>0</v>
      </c>
      <c r="BO49" s="85">
        <v>0</v>
      </c>
      <c r="BP49" s="85">
        <v>0</v>
      </c>
    </row>
    <row r="50" spans="1:104" ht="20.399999999999999" customHeight="1">
      <c r="B50" s="405" t="s">
        <v>365</v>
      </c>
      <c r="C50" s="457">
        <v>80446.626268619992</v>
      </c>
      <c r="D50" s="458">
        <v>3232.3712797500002</v>
      </c>
      <c r="E50" s="458">
        <v>4948.4887849999996</v>
      </c>
      <c r="F50" s="458">
        <v>5199.6438388500001</v>
      </c>
      <c r="G50" s="459">
        <v>14831.68026816</v>
      </c>
      <c r="H50" s="458">
        <v>4912.4541440000003</v>
      </c>
      <c r="I50" s="458">
        <v>5219.4116180000001</v>
      </c>
      <c r="J50" s="458">
        <v>38173.197604000001</v>
      </c>
      <c r="K50" s="458">
        <v>0</v>
      </c>
      <c r="L50" s="459">
        <v>824.38275136000004</v>
      </c>
      <c r="M50" s="458">
        <v>310.65801461000001</v>
      </c>
      <c r="N50" s="458">
        <v>284.47615500000001</v>
      </c>
      <c r="O50" s="458">
        <v>68.80446929</v>
      </c>
      <c r="P50" s="458">
        <v>1388.4507558399998</v>
      </c>
      <c r="Q50" s="459">
        <v>16.731867000000001</v>
      </c>
      <c r="R50" s="458">
        <v>0</v>
      </c>
      <c r="S50" s="458">
        <v>374.71484500000003</v>
      </c>
      <c r="T50" s="458">
        <v>2.177546</v>
      </c>
      <c r="U50" s="458">
        <v>137.090632</v>
      </c>
      <c r="V50" s="459">
        <v>19.586183999999999</v>
      </c>
      <c r="W50" s="458">
        <v>0</v>
      </c>
      <c r="X50" s="458">
        <v>3.4593919999999998</v>
      </c>
      <c r="Y50" s="458">
        <v>18.131867</v>
      </c>
      <c r="Z50" s="458">
        <v>3.452226</v>
      </c>
      <c r="AA50" s="459">
        <v>4.5385520000000001</v>
      </c>
      <c r="AB50" s="458">
        <v>0.35</v>
      </c>
      <c r="AC50" s="458">
        <v>56.238247999999999</v>
      </c>
      <c r="AD50" s="458">
        <v>0.206456</v>
      </c>
      <c r="AE50" s="458">
        <v>0</v>
      </c>
      <c r="AF50" s="459">
        <v>67.457521150000005</v>
      </c>
      <c r="AG50" s="458">
        <v>2.762769</v>
      </c>
      <c r="AH50" s="458">
        <v>16.918680999999999</v>
      </c>
      <c r="AI50" s="458">
        <v>132.192395</v>
      </c>
      <c r="AJ50" s="458">
        <v>38.15918696</v>
      </c>
      <c r="AK50" s="459">
        <v>14.836461</v>
      </c>
      <c r="AL50" s="458">
        <v>0</v>
      </c>
      <c r="AM50" s="458">
        <v>16.75868139</v>
      </c>
      <c r="AN50" s="458">
        <v>2.4015272599999999</v>
      </c>
      <c r="AO50" s="458">
        <v>1.310441</v>
      </c>
      <c r="AP50" s="459">
        <v>0</v>
      </c>
      <c r="AQ50" s="458">
        <v>0</v>
      </c>
      <c r="AR50" s="458">
        <v>74.758054999999999</v>
      </c>
      <c r="AS50" s="458">
        <v>0</v>
      </c>
      <c r="AT50" s="458">
        <v>2.3725770000000002</v>
      </c>
      <c r="AU50" s="459">
        <v>16.731867999999999</v>
      </c>
      <c r="AV50" s="458">
        <v>0</v>
      </c>
      <c r="AW50" s="458">
        <v>0</v>
      </c>
      <c r="AX50" s="458">
        <v>0</v>
      </c>
      <c r="AY50" s="458">
        <v>16.758680999999999</v>
      </c>
      <c r="AZ50" s="459">
        <v>0.25000099999999997</v>
      </c>
      <c r="BA50" s="458">
        <v>12.259924</v>
      </c>
      <c r="BB50" s="458">
        <v>0</v>
      </c>
      <c r="BC50" s="459">
        <v>0</v>
      </c>
      <c r="BE50" s="85">
        <v>0</v>
      </c>
      <c r="BF50" s="85">
        <v>0</v>
      </c>
      <c r="BG50" s="85">
        <v>0</v>
      </c>
      <c r="BH50" s="85">
        <v>0</v>
      </c>
      <c r="BI50" s="85">
        <v>0</v>
      </c>
      <c r="BJ50" s="85">
        <v>0</v>
      </c>
      <c r="BK50" s="85">
        <v>0</v>
      </c>
      <c r="BL50" s="85">
        <v>0</v>
      </c>
      <c r="BM50" s="85">
        <v>0</v>
      </c>
      <c r="BN50" s="85">
        <v>0</v>
      </c>
      <c r="BO50" s="85">
        <v>0</v>
      </c>
      <c r="BP50" s="85">
        <v>0</v>
      </c>
    </row>
    <row r="51" spans="1:104" ht="20.399999999999999" customHeight="1">
      <c r="B51" s="405" t="s">
        <v>366</v>
      </c>
      <c r="C51" s="457">
        <v>144064.16956543003</v>
      </c>
      <c r="D51" s="458">
        <v>35843.416214650002</v>
      </c>
      <c r="E51" s="458">
        <v>26952.472107000001</v>
      </c>
      <c r="F51" s="458">
        <v>563.71965391999993</v>
      </c>
      <c r="G51" s="459">
        <v>36964.506811749998</v>
      </c>
      <c r="H51" s="458">
        <v>7395.4902389999997</v>
      </c>
      <c r="I51" s="458">
        <v>7302.4660459999996</v>
      </c>
      <c r="J51" s="458">
        <v>4166.7133620000004</v>
      </c>
      <c r="K51" s="458">
        <v>3010.90052225</v>
      </c>
      <c r="L51" s="459">
        <v>3181.4609338200003</v>
      </c>
      <c r="M51" s="458">
        <v>17.422875090000002</v>
      </c>
      <c r="N51" s="458">
        <v>596.33805500000005</v>
      </c>
      <c r="O51" s="458">
        <v>652.95529891000001</v>
      </c>
      <c r="P51" s="458">
        <v>1557.5894247900001</v>
      </c>
      <c r="Q51" s="459">
        <v>437.10878600000001</v>
      </c>
      <c r="R51" s="458">
        <v>0</v>
      </c>
      <c r="S51" s="458">
        <v>695.60839499999997</v>
      </c>
      <c r="T51" s="458">
        <v>1909.9070965599999</v>
      </c>
      <c r="U51" s="458">
        <v>1013.916548</v>
      </c>
      <c r="V51" s="459">
        <v>566.81807000000003</v>
      </c>
      <c r="W51" s="458">
        <v>438.43343800000002</v>
      </c>
      <c r="X51" s="458">
        <v>238.41762199999999</v>
      </c>
      <c r="Y51" s="458">
        <v>1417.8849339999999</v>
      </c>
      <c r="Z51" s="458">
        <v>1663.8620639999999</v>
      </c>
      <c r="AA51" s="459">
        <v>645.696414</v>
      </c>
      <c r="AB51" s="458">
        <v>193.34938399999999</v>
      </c>
      <c r="AC51" s="458">
        <v>511.45461</v>
      </c>
      <c r="AD51" s="458">
        <v>2083.0356109999998</v>
      </c>
      <c r="AE51" s="458">
        <v>182.85650699999999</v>
      </c>
      <c r="AF51" s="459">
        <v>400.06400442</v>
      </c>
      <c r="AG51" s="458">
        <v>47.266758000000003</v>
      </c>
      <c r="AH51" s="458">
        <v>0</v>
      </c>
      <c r="AI51" s="458">
        <v>902.06068100000005</v>
      </c>
      <c r="AJ51" s="458">
        <v>215.90193740999999</v>
      </c>
      <c r="AK51" s="459">
        <v>139.174351</v>
      </c>
      <c r="AL51" s="458">
        <v>43.955413999999998</v>
      </c>
      <c r="AM51" s="458">
        <v>167.61666769999999</v>
      </c>
      <c r="AN51" s="458">
        <v>32.065857999999999</v>
      </c>
      <c r="AO51" s="458">
        <v>49.472062000000001</v>
      </c>
      <c r="AP51" s="459">
        <v>381.58495872000003</v>
      </c>
      <c r="AQ51" s="458">
        <v>505.71586100000002</v>
      </c>
      <c r="AR51" s="458">
        <v>0</v>
      </c>
      <c r="AS51" s="458">
        <v>77.44349948</v>
      </c>
      <c r="AT51" s="458">
        <v>48.907981999999997</v>
      </c>
      <c r="AU51" s="459">
        <v>157.85683900000001</v>
      </c>
      <c r="AV51" s="458">
        <v>79.570671000000004</v>
      </c>
      <c r="AW51" s="458">
        <v>7.5332679999999996</v>
      </c>
      <c r="AX51" s="458">
        <v>395.86326495999998</v>
      </c>
      <c r="AY51" s="458">
        <v>6.6890210000000003</v>
      </c>
      <c r="AZ51" s="459">
        <v>0</v>
      </c>
      <c r="BA51" s="458">
        <v>0</v>
      </c>
      <c r="BB51" s="458">
        <v>6.3270000000000007E-2</v>
      </c>
      <c r="BC51" s="459">
        <v>201.562173</v>
      </c>
      <c r="BE51" s="85">
        <v>0</v>
      </c>
      <c r="BF51" s="85">
        <v>0</v>
      </c>
      <c r="BG51" s="85">
        <v>0</v>
      </c>
      <c r="BH51" s="85">
        <v>0</v>
      </c>
      <c r="BI51" s="85">
        <v>0</v>
      </c>
      <c r="BJ51" s="85">
        <v>0</v>
      </c>
      <c r="BK51" s="85">
        <v>0</v>
      </c>
      <c r="BL51" s="85">
        <v>0</v>
      </c>
      <c r="BM51" s="85">
        <v>0</v>
      </c>
      <c r="BN51" s="85">
        <v>0</v>
      </c>
      <c r="BO51" s="85">
        <v>0</v>
      </c>
      <c r="BP51" s="85">
        <v>0</v>
      </c>
    </row>
    <row r="52" spans="1:104" ht="20.399999999999999" customHeight="1">
      <c r="B52" s="405" t="s">
        <v>367</v>
      </c>
      <c r="C52" s="457">
        <v>80951.079481870009</v>
      </c>
      <c r="D52" s="458">
        <v>6904.8825728800002</v>
      </c>
      <c r="E52" s="458">
        <v>12545.307545</v>
      </c>
      <c r="F52" s="458">
        <v>9768.3936159200002</v>
      </c>
      <c r="G52" s="459">
        <v>25517.60125295</v>
      </c>
      <c r="H52" s="458">
        <v>7334.7189390000003</v>
      </c>
      <c r="I52" s="458">
        <v>4633.9565149999999</v>
      </c>
      <c r="J52" s="458">
        <v>64.030000999999999</v>
      </c>
      <c r="K52" s="458">
        <v>2028.54331146</v>
      </c>
      <c r="L52" s="459">
        <v>605.52475439</v>
      </c>
      <c r="M52" s="458">
        <v>0</v>
      </c>
      <c r="N52" s="458">
        <v>0</v>
      </c>
      <c r="O52" s="458">
        <v>160.80600293000001</v>
      </c>
      <c r="P52" s="458">
        <v>2936.5730175200001</v>
      </c>
      <c r="Q52" s="459">
        <v>0</v>
      </c>
      <c r="R52" s="458">
        <v>0</v>
      </c>
      <c r="S52" s="458">
        <v>304.74756200000002</v>
      </c>
      <c r="T52" s="458">
        <v>705.19627882000009</v>
      </c>
      <c r="U52" s="458">
        <v>274.404811</v>
      </c>
      <c r="V52" s="459">
        <v>8.3624930000000006</v>
      </c>
      <c r="W52" s="458">
        <v>0</v>
      </c>
      <c r="X52" s="458">
        <v>48.937697999999997</v>
      </c>
      <c r="Y52" s="458">
        <v>2222.6074910000002</v>
      </c>
      <c r="Z52" s="458">
        <v>348.79702300000002</v>
      </c>
      <c r="AA52" s="459">
        <v>419.71674899999999</v>
      </c>
      <c r="AB52" s="458">
        <v>0</v>
      </c>
      <c r="AC52" s="458">
        <v>15.40207</v>
      </c>
      <c r="AD52" s="458">
        <v>209.91936200000001</v>
      </c>
      <c r="AE52" s="458">
        <v>0</v>
      </c>
      <c r="AF52" s="459">
        <v>37.08229987</v>
      </c>
      <c r="AG52" s="458">
        <v>111.755529</v>
      </c>
      <c r="AH52" s="458">
        <v>0</v>
      </c>
      <c r="AI52" s="458">
        <v>217.147908</v>
      </c>
      <c r="AJ52" s="458">
        <v>62.701003679999999</v>
      </c>
      <c r="AK52" s="459">
        <v>68.689657999999994</v>
      </c>
      <c r="AL52" s="458">
        <v>5.1316550000000003</v>
      </c>
      <c r="AM52" s="458">
        <v>26.135806550000002</v>
      </c>
      <c r="AN52" s="458">
        <v>83.847315750000007</v>
      </c>
      <c r="AO52" s="458">
        <v>0.247811</v>
      </c>
      <c r="AP52" s="459">
        <v>8.1094771199999993</v>
      </c>
      <c r="AQ52" s="458">
        <v>1489.905338</v>
      </c>
      <c r="AR52" s="458">
        <v>1.529701</v>
      </c>
      <c r="AS52" s="458">
        <v>1.42748998</v>
      </c>
      <c r="AT52" s="458">
        <v>1.6863840000000001</v>
      </c>
      <c r="AU52" s="459">
        <v>20.247215000000001</v>
      </c>
      <c r="AV52" s="458">
        <v>65.192198000000005</v>
      </c>
      <c r="AW52" s="458">
        <v>28.598704999999999</v>
      </c>
      <c r="AX52" s="458">
        <v>1642.79425105</v>
      </c>
      <c r="AY52" s="458">
        <v>16.201072</v>
      </c>
      <c r="AZ52" s="459">
        <v>0</v>
      </c>
      <c r="BA52" s="458">
        <v>0</v>
      </c>
      <c r="BB52" s="458">
        <v>4.2195980000000004</v>
      </c>
      <c r="BC52" s="459">
        <v>0</v>
      </c>
      <c r="BE52" s="85">
        <v>0</v>
      </c>
      <c r="BF52" s="85">
        <v>0</v>
      </c>
      <c r="BG52" s="85">
        <v>0</v>
      </c>
      <c r="BH52" s="85">
        <v>0</v>
      </c>
      <c r="BI52" s="85">
        <v>0</v>
      </c>
      <c r="BJ52" s="85">
        <v>0</v>
      </c>
      <c r="BK52" s="85">
        <v>0</v>
      </c>
      <c r="BL52" s="85">
        <v>0</v>
      </c>
      <c r="BM52" s="85">
        <v>0</v>
      </c>
      <c r="BN52" s="85">
        <v>0</v>
      </c>
      <c r="BO52" s="85">
        <v>0</v>
      </c>
      <c r="BP52" s="85">
        <v>0</v>
      </c>
    </row>
    <row r="53" spans="1:104" ht="20.399999999999999" customHeight="1">
      <c r="B53" s="405" t="s">
        <v>368</v>
      </c>
      <c r="C53" s="457">
        <v>240.15198837</v>
      </c>
      <c r="D53" s="458">
        <v>200.58429611000003</v>
      </c>
      <c r="E53" s="458">
        <v>0</v>
      </c>
      <c r="F53" s="458">
        <v>0</v>
      </c>
      <c r="G53" s="459">
        <v>0</v>
      </c>
      <c r="H53" s="458">
        <v>0</v>
      </c>
      <c r="I53" s="458">
        <v>0</v>
      </c>
      <c r="J53" s="458">
        <v>0</v>
      </c>
      <c r="K53" s="458">
        <v>0</v>
      </c>
      <c r="L53" s="459">
        <v>0</v>
      </c>
      <c r="M53" s="458">
        <v>0</v>
      </c>
      <c r="N53" s="458">
        <v>0</v>
      </c>
      <c r="O53" s="458">
        <v>0</v>
      </c>
      <c r="P53" s="458">
        <v>0</v>
      </c>
      <c r="Q53" s="459">
        <v>0</v>
      </c>
      <c r="R53" s="458">
        <v>0</v>
      </c>
      <c r="S53" s="458">
        <v>0</v>
      </c>
      <c r="T53" s="458">
        <v>0</v>
      </c>
      <c r="U53" s="458">
        <v>0</v>
      </c>
      <c r="V53" s="459">
        <v>0</v>
      </c>
      <c r="W53" s="458">
        <v>0</v>
      </c>
      <c r="X53" s="458">
        <v>0</v>
      </c>
      <c r="Y53" s="458">
        <v>0</v>
      </c>
      <c r="Z53" s="458">
        <v>0</v>
      </c>
      <c r="AA53" s="459">
        <v>0</v>
      </c>
      <c r="AB53" s="458">
        <v>0</v>
      </c>
      <c r="AC53" s="458">
        <v>0</v>
      </c>
      <c r="AD53" s="458">
        <v>0</v>
      </c>
      <c r="AE53" s="458">
        <v>0</v>
      </c>
      <c r="AF53" s="459">
        <v>0</v>
      </c>
      <c r="AG53" s="458">
        <v>0</v>
      </c>
      <c r="AH53" s="458">
        <v>0</v>
      </c>
      <c r="AI53" s="458">
        <v>0</v>
      </c>
      <c r="AJ53" s="458">
        <v>0</v>
      </c>
      <c r="AK53" s="459">
        <v>0</v>
      </c>
      <c r="AL53" s="458">
        <v>25.450928999999999</v>
      </c>
      <c r="AM53" s="458">
        <v>4.1268901200000006</v>
      </c>
      <c r="AN53" s="458">
        <v>0</v>
      </c>
      <c r="AO53" s="458">
        <v>0</v>
      </c>
      <c r="AP53" s="459">
        <v>9.9898731400000003</v>
      </c>
      <c r="AQ53" s="458">
        <v>0</v>
      </c>
      <c r="AR53" s="458">
        <v>0</v>
      </c>
      <c r="AS53" s="458">
        <v>0</v>
      </c>
      <c r="AT53" s="458">
        <v>0</v>
      </c>
      <c r="AU53" s="459">
        <v>0</v>
      </c>
      <c r="AV53" s="458">
        <v>0</v>
      </c>
      <c r="AW53" s="458">
        <v>0</v>
      </c>
      <c r="AX53" s="458">
        <v>0</v>
      </c>
      <c r="AY53" s="458">
        <v>0</v>
      </c>
      <c r="AZ53" s="459">
        <v>0</v>
      </c>
      <c r="BA53" s="458">
        <v>0</v>
      </c>
      <c r="BB53" s="458">
        <v>0</v>
      </c>
      <c r="BC53" s="459">
        <v>0</v>
      </c>
      <c r="BE53" s="85">
        <v>0</v>
      </c>
      <c r="BF53" s="85">
        <v>0</v>
      </c>
      <c r="BG53" s="85">
        <v>0</v>
      </c>
      <c r="BH53" s="85">
        <v>0</v>
      </c>
      <c r="BI53" s="85">
        <v>0</v>
      </c>
      <c r="BJ53" s="85">
        <v>0</v>
      </c>
      <c r="BK53" s="85">
        <v>0</v>
      </c>
      <c r="BL53" s="85">
        <v>0</v>
      </c>
      <c r="BM53" s="85">
        <v>0</v>
      </c>
      <c r="BN53" s="85">
        <v>0</v>
      </c>
      <c r="BO53" s="85">
        <v>0</v>
      </c>
      <c r="BP53" s="85">
        <v>0</v>
      </c>
    </row>
    <row r="54" spans="1:104" ht="20.399999999999999" customHeight="1">
      <c r="B54" s="405" t="s">
        <v>369</v>
      </c>
      <c r="C54" s="457">
        <v>7637.9362350900001</v>
      </c>
      <c r="D54" s="458">
        <v>0</v>
      </c>
      <c r="E54" s="458">
        <v>1735.229225</v>
      </c>
      <c r="F54" s="458">
        <v>1151.3169230899998</v>
      </c>
      <c r="G54" s="459">
        <v>0</v>
      </c>
      <c r="H54" s="458">
        <v>0</v>
      </c>
      <c r="I54" s="458">
        <v>0</v>
      </c>
      <c r="J54" s="458">
        <v>4381.9940889999998</v>
      </c>
      <c r="K54" s="458">
        <v>0</v>
      </c>
      <c r="L54" s="459">
        <v>99.637541760000005</v>
      </c>
      <c r="M54" s="458">
        <v>0</v>
      </c>
      <c r="N54" s="458">
        <v>0</v>
      </c>
      <c r="O54" s="458">
        <v>0</v>
      </c>
      <c r="P54" s="458">
        <v>37.970236240000006</v>
      </c>
      <c r="Q54" s="459">
        <v>0</v>
      </c>
      <c r="R54" s="458">
        <v>0</v>
      </c>
      <c r="S54" s="458">
        <v>55.811186999999997</v>
      </c>
      <c r="T54" s="458">
        <v>0</v>
      </c>
      <c r="U54" s="458">
        <v>0</v>
      </c>
      <c r="V54" s="459">
        <v>0</v>
      </c>
      <c r="W54" s="458">
        <v>0</v>
      </c>
      <c r="X54" s="458">
        <v>0</v>
      </c>
      <c r="Y54" s="458">
        <v>0</v>
      </c>
      <c r="Z54" s="458">
        <v>74.522281000000007</v>
      </c>
      <c r="AA54" s="459">
        <v>0</v>
      </c>
      <c r="AB54" s="458">
        <v>0</v>
      </c>
      <c r="AC54" s="458">
        <v>101.454752</v>
      </c>
      <c r="AD54" s="458">
        <v>0</v>
      </c>
      <c r="AE54" s="458">
        <v>0</v>
      </c>
      <c r="AF54" s="459">
        <v>0</v>
      </c>
      <c r="AG54" s="458">
        <v>0</v>
      </c>
      <c r="AH54" s="458">
        <v>0</v>
      </c>
      <c r="AI54" s="458">
        <v>0</v>
      </c>
      <c r="AJ54" s="458">
        <v>0</v>
      </c>
      <c r="AK54" s="459">
        <v>0</v>
      </c>
      <c r="AL54" s="458">
        <v>0</v>
      </c>
      <c r="AM54" s="458">
        <v>0</v>
      </c>
      <c r="AN54" s="458">
        <v>0</v>
      </c>
      <c r="AO54" s="458">
        <v>0</v>
      </c>
      <c r="AP54" s="459">
        <v>0</v>
      </c>
      <c r="AQ54" s="458">
        <v>0</v>
      </c>
      <c r="AR54" s="458">
        <v>0</v>
      </c>
      <c r="AS54" s="458">
        <v>0</v>
      </c>
      <c r="AT54" s="458">
        <v>0</v>
      </c>
      <c r="AU54" s="459">
        <v>0</v>
      </c>
      <c r="AV54" s="458">
        <v>0</v>
      </c>
      <c r="AW54" s="458">
        <v>0</v>
      </c>
      <c r="AX54" s="458">
        <v>0</v>
      </c>
      <c r="AY54" s="458">
        <v>0</v>
      </c>
      <c r="AZ54" s="459">
        <v>0</v>
      </c>
      <c r="BA54" s="458">
        <v>0</v>
      </c>
      <c r="BB54" s="458">
        <v>0</v>
      </c>
      <c r="BC54" s="459">
        <v>0</v>
      </c>
      <c r="BE54" s="85">
        <v>0</v>
      </c>
      <c r="BF54" s="85">
        <v>0</v>
      </c>
      <c r="BG54" s="85">
        <v>0</v>
      </c>
      <c r="BH54" s="85">
        <v>0</v>
      </c>
      <c r="BI54" s="85">
        <v>0</v>
      </c>
      <c r="BJ54" s="85">
        <v>0</v>
      </c>
      <c r="BK54" s="85">
        <v>0</v>
      </c>
      <c r="BL54" s="85">
        <v>0</v>
      </c>
      <c r="BM54" s="85">
        <v>0</v>
      </c>
      <c r="BN54" s="85">
        <v>0</v>
      </c>
      <c r="BO54" s="85">
        <v>0</v>
      </c>
      <c r="BP54" s="85">
        <v>0</v>
      </c>
    </row>
    <row r="55" spans="1:104" ht="20.399999999999999" customHeight="1">
      <c r="B55" s="405"/>
      <c r="C55" s="457"/>
      <c r="D55" s="458"/>
      <c r="E55" s="458"/>
      <c r="F55" s="458"/>
      <c r="G55" s="459"/>
      <c r="H55" s="458"/>
      <c r="I55" s="458"/>
      <c r="J55" s="458"/>
      <c r="K55" s="458"/>
      <c r="L55" s="459"/>
      <c r="M55" s="458"/>
      <c r="N55" s="458"/>
      <c r="O55" s="458"/>
      <c r="P55" s="458"/>
      <c r="Q55" s="459"/>
      <c r="R55" s="458"/>
      <c r="S55" s="458"/>
      <c r="T55" s="458"/>
      <c r="U55" s="458"/>
      <c r="V55" s="459"/>
      <c r="W55" s="458"/>
      <c r="X55" s="458"/>
      <c r="Y55" s="458"/>
      <c r="Z55" s="458"/>
      <c r="AA55" s="459"/>
      <c r="AB55" s="458"/>
      <c r="AC55" s="458"/>
      <c r="AD55" s="458"/>
      <c r="AE55" s="458"/>
      <c r="AF55" s="459"/>
      <c r="AG55" s="458"/>
      <c r="AH55" s="458"/>
      <c r="AI55" s="458"/>
      <c r="AJ55" s="458"/>
      <c r="AK55" s="459"/>
      <c r="AL55" s="458"/>
      <c r="AM55" s="458"/>
      <c r="AN55" s="458"/>
      <c r="AO55" s="458"/>
      <c r="AP55" s="459"/>
      <c r="AQ55" s="458"/>
      <c r="AR55" s="458"/>
      <c r="AS55" s="458"/>
      <c r="AT55" s="458"/>
      <c r="AU55" s="459"/>
      <c r="AV55" s="458"/>
      <c r="AW55" s="458"/>
      <c r="AX55" s="458"/>
      <c r="AY55" s="458"/>
      <c r="AZ55" s="459"/>
      <c r="BA55" s="458"/>
      <c r="BB55" s="458"/>
      <c r="BC55" s="459"/>
    </row>
    <row r="56" spans="1:104" s="95" customFormat="1" ht="23.25" customHeight="1">
      <c r="A56" s="93"/>
      <c r="B56" s="403" t="s">
        <v>370</v>
      </c>
      <c r="C56" s="454">
        <v>13626474.015807349</v>
      </c>
      <c r="D56" s="455">
        <v>2933002.45267491</v>
      </c>
      <c r="E56" s="455">
        <v>1827016.7879679999</v>
      </c>
      <c r="F56" s="455">
        <v>1692059.89528634</v>
      </c>
      <c r="G56" s="456">
        <v>931312.96925356006</v>
      </c>
      <c r="H56" s="455">
        <v>802323.80406300002</v>
      </c>
      <c r="I56" s="455">
        <v>779532.598657</v>
      </c>
      <c r="J56" s="455">
        <v>503178.21223800001</v>
      </c>
      <c r="K56" s="455">
        <v>507020.75938721001</v>
      </c>
      <c r="L56" s="456">
        <v>336640.31336870004</v>
      </c>
      <c r="M56" s="455">
        <v>315859.78183067997</v>
      </c>
      <c r="N56" s="455">
        <v>304936.34339599998</v>
      </c>
      <c r="O56" s="455">
        <v>293234.11650085996</v>
      </c>
      <c r="P56" s="455">
        <v>233242.41062062999</v>
      </c>
      <c r="Q56" s="456">
        <v>216832.44806299999</v>
      </c>
      <c r="R56" s="455">
        <v>180594.15942000001</v>
      </c>
      <c r="S56" s="455">
        <v>182089.276365</v>
      </c>
      <c r="T56" s="455">
        <v>159979.93501579002</v>
      </c>
      <c r="U56" s="455">
        <v>164930.498976</v>
      </c>
      <c r="V56" s="456">
        <v>157773.93050300001</v>
      </c>
      <c r="W56" s="455">
        <v>151510.502236</v>
      </c>
      <c r="X56" s="455">
        <v>149798.179836</v>
      </c>
      <c r="Y56" s="455">
        <v>124883.098037</v>
      </c>
      <c r="Z56" s="455">
        <v>96915.352350999994</v>
      </c>
      <c r="AA56" s="456">
        <v>70991.039726000003</v>
      </c>
      <c r="AB56" s="455">
        <v>67419.092235000004</v>
      </c>
      <c r="AC56" s="455">
        <v>63481.938993999996</v>
      </c>
      <c r="AD56" s="455">
        <v>48239.815809</v>
      </c>
      <c r="AE56" s="455">
        <v>61201.229906</v>
      </c>
      <c r="AF56" s="456">
        <v>49064.643335690002</v>
      </c>
      <c r="AG56" s="455">
        <v>30828.375340999999</v>
      </c>
      <c r="AH56" s="455">
        <v>32153.954401999999</v>
      </c>
      <c r="AI56" s="455">
        <v>20867.067695000002</v>
      </c>
      <c r="AJ56" s="455">
        <v>26947.259466740001</v>
      </c>
      <c r="AK56" s="456">
        <v>17512.164702999999</v>
      </c>
      <c r="AL56" s="455">
        <v>13901.183149</v>
      </c>
      <c r="AM56" s="455">
        <v>14391.808885979999</v>
      </c>
      <c r="AN56" s="455">
        <v>9276.1671706800007</v>
      </c>
      <c r="AO56" s="455">
        <v>9990.4946419999997</v>
      </c>
      <c r="AP56" s="456">
        <v>8718.0491880000009</v>
      </c>
      <c r="AQ56" s="455">
        <v>5880.8860260000001</v>
      </c>
      <c r="AR56" s="455">
        <v>4291.4113909999996</v>
      </c>
      <c r="AS56" s="455">
        <v>5071.8726658400001</v>
      </c>
      <c r="AT56" s="455">
        <v>5186.9472159999996</v>
      </c>
      <c r="AU56" s="456">
        <v>6010.0485369999997</v>
      </c>
      <c r="AV56" s="455">
        <v>3076.817959</v>
      </c>
      <c r="AW56" s="455">
        <v>3711.4911659999998</v>
      </c>
      <c r="AX56" s="455">
        <v>75.291162959999994</v>
      </c>
      <c r="AY56" s="455">
        <v>2264.1921590000002</v>
      </c>
      <c r="AZ56" s="456">
        <v>53.815769000000003</v>
      </c>
      <c r="BA56" s="455">
        <v>5.84858878</v>
      </c>
      <c r="BB56" s="455">
        <v>893.70576700000004</v>
      </c>
      <c r="BC56" s="456">
        <v>299.57670300000001</v>
      </c>
      <c r="BD56" s="93"/>
      <c r="BE56" s="93">
        <v>0</v>
      </c>
      <c r="BF56" s="93">
        <v>0</v>
      </c>
      <c r="BG56" s="93">
        <v>0</v>
      </c>
      <c r="BH56" s="93">
        <v>0</v>
      </c>
      <c r="BI56" s="93">
        <v>0</v>
      </c>
      <c r="BJ56" s="93">
        <v>0</v>
      </c>
      <c r="BK56" s="93">
        <v>0</v>
      </c>
      <c r="BL56" s="93">
        <v>0</v>
      </c>
      <c r="BM56" s="93">
        <v>0</v>
      </c>
      <c r="BN56" s="93">
        <v>0</v>
      </c>
      <c r="BO56" s="93">
        <v>0</v>
      </c>
      <c r="BP56" s="93">
        <v>0</v>
      </c>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row>
    <row r="57" spans="1:104" ht="20.399999999999999" customHeight="1">
      <c r="B57" s="405"/>
      <c r="C57" s="457"/>
      <c r="D57" s="458"/>
      <c r="E57" s="458"/>
      <c r="F57" s="458"/>
      <c r="G57" s="459"/>
      <c r="H57" s="458"/>
      <c r="I57" s="458"/>
      <c r="J57" s="458"/>
      <c r="K57" s="458"/>
      <c r="L57" s="459"/>
      <c r="M57" s="458"/>
      <c r="N57" s="458"/>
      <c r="O57" s="458"/>
      <c r="P57" s="458"/>
      <c r="Q57" s="459"/>
      <c r="R57" s="458"/>
      <c r="S57" s="458"/>
      <c r="T57" s="458"/>
      <c r="U57" s="458"/>
      <c r="V57" s="459"/>
      <c r="W57" s="458"/>
      <c r="X57" s="458"/>
      <c r="Y57" s="458"/>
      <c r="Z57" s="458"/>
      <c r="AA57" s="459"/>
      <c r="AB57" s="458"/>
      <c r="AC57" s="458"/>
      <c r="AD57" s="458"/>
      <c r="AE57" s="458"/>
      <c r="AF57" s="459"/>
      <c r="AG57" s="458"/>
      <c r="AH57" s="458"/>
      <c r="AI57" s="458"/>
      <c r="AJ57" s="458"/>
      <c r="AK57" s="459"/>
      <c r="AL57" s="458"/>
      <c r="AM57" s="458"/>
      <c r="AN57" s="458"/>
      <c r="AO57" s="458"/>
      <c r="AP57" s="459"/>
      <c r="AQ57" s="458"/>
      <c r="AR57" s="458"/>
      <c r="AS57" s="458"/>
      <c r="AT57" s="458"/>
      <c r="AU57" s="459"/>
      <c r="AV57" s="458"/>
      <c r="AW57" s="458"/>
      <c r="AX57" s="458"/>
      <c r="AY57" s="458"/>
      <c r="AZ57" s="459"/>
      <c r="BA57" s="458"/>
      <c r="BB57" s="458"/>
      <c r="BC57" s="459"/>
    </row>
    <row r="58" spans="1:104" ht="17.399999999999999">
      <c r="B58" s="405" t="s">
        <v>371</v>
      </c>
      <c r="C58" s="457">
        <v>8796922.4491671491</v>
      </c>
      <c r="D58" s="458">
        <v>2036951.15938672</v>
      </c>
      <c r="E58" s="458">
        <v>1066327.5717879999</v>
      </c>
      <c r="F58" s="458">
        <v>1185829.49849366</v>
      </c>
      <c r="G58" s="459">
        <v>754343.32200878009</v>
      </c>
      <c r="H58" s="458">
        <v>551392.16665000003</v>
      </c>
      <c r="I58" s="458">
        <v>547046.26314299996</v>
      </c>
      <c r="J58" s="458">
        <v>434458.54613700003</v>
      </c>
      <c r="K58" s="458">
        <v>277920.06544666999</v>
      </c>
      <c r="L58" s="459">
        <v>272193.83076305001</v>
      </c>
      <c r="M58" s="458">
        <v>247637.47443345998</v>
      </c>
      <c r="N58" s="458">
        <v>84364.673672999998</v>
      </c>
      <c r="O58" s="458">
        <v>83029.968592830002</v>
      </c>
      <c r="P58" s="458">
        <v>183647.62420867002</v>
      </c>
      <c r="Q58" s="459">
        <v>71257.512663000001</v>
      </c>
      <c r="R58" s="458">
        <v>127887.00110199999</v>
      </c>
      <c r="S58" s="458">
        <v>51745.790444999999</v>
      </c>
      <c r="T58" s="458">
        <v>142920.1314212</v>
      </c>
      <c r="U58" s="458">
        <v>106001.62495700001</v>
      </c>
      <c r="V58" s="459">
        <v>85019.716568000003</v>
      </c>
      <c r="W58" s="458">
        <v>0</v>
      </c>
      <c r="X58" s="458">
        <v>34553.367921999998</v>
      </c>
      <c r="Y58" s="458">
        <v>68999.714865999995</v>
      </c>
      <c r="Z58" s="458">
        <v>58687.756324000002</v>
      </c>
      <c r="AA58" s="459">
        <v>47943.897101000002</v>
      </c>
      <c r="AB58" s="458">
        <v>46825.200038000003</v>
      </c>
      <c r="AC58" s="458">
        <v>9841.7113270000009</v>
      </c>
      <c r="AD58" s="458">
        <v>19221.80125</v>
      </c>
      <c r="AE58" s="458">
        <v>21.030542000000001</v>
      </c>
      <c r="AF58" s="459">
        <v>38845.444640129994</v>
      </c>
      <c r="AG58" s="458">
        <v>28967.286203</v>
      </c>
      <c r="AH58" s="458">
        <v>20659.470697000001</v>
      </c>
      <c r="AI58" s="458">
        <v>18720.003992000002</v>
      </c>
      <c r="AJ58" s="458">
        <v>24515.15924248</v>
      </c>
      <c r="AK58" s="459">
        <v>16473.464637000001</v>
      </c>
      <c r="AL58" s="458">
        <v>0</v>
      </c>
      <c r="AM58" s="458">
        <v>12134.4851211</v>
      </c>
      <c r="AN58" s="458">
        <v>8300.4770823500003</v>
      </c>
      <c r="AO58" s="458">
        <v>7619.1724990000002</v>
      </c>
      <c r="AP58" s="459">
        <v>6275.5530780700001</v>
      </c>
      <c r="AQ58" s="458">
        <v>5324.4118150000004</v>
      </c>
      <c r="AR58" s="458">
        <v>1.393505</v>
      </c>
      <c r="AS58" s="458">
        <v>202.55334209999998</v>
      </c>
      <c r="AT58" s="458">
        <v>1797.8519859999999</v>
      </c>
      <c r="AU58" s="459">
        <v>5766.3912790000004</v>
      </c>
      <c r="AV58" s="458">
        <v>2189.2288199999998</v>
      </c>
      <c r="AW58" s="458">
        <v>106.45702199999999</v>
      </c>
      <c r="AX58" s="458">
        <v>30.119782879999999</v>
      </c>
      <c r="AY58" s="458">
        <v>1814.8433259999999</v>
      </c>
      <c r="AZ58" s="459">
        <v>0</v>
      </c>
      <c r="BA58" s="458">
        <v>2.5000000000000001E-2</v>
      </c>
      <c r="BB58" s="458">
        <v>858.41698499999995</v>
      </c>
      <c r="BC58" s="459">
        <v>251.81786099999999</v>
      </c>
      <c r="BE58" s="85">
        <v>0</v>
      </c>
      <c r="BF58" s="85">
        <v>0</v>
      </c>
      <c r="BG58" s="85">
        <v>0</v>
      </c>
      <c r="BH58" s="85">
        <v>0</v>
      </c>
      <c r="BI58" s="85">
        <v>0</v>
      </c>
      <c r="BJ58" s="85">
        <v>0</v>
      </c>
      <c r="BK58" s="85">
        <v>0</v>
      </c>
      <c r="BL58" s="85">
        <v>0</v>
      </c>
      <c r="BM58" s="85">
        <v>0</v>
      </c>
      <c r="BN58" s="85">
        <v>0</v>
      </c>
      <c r="BO58" s="85">
        <v>0</v>
      </c>
      <c r="BP58" s="85">
        <v>0</v>
      </c>
    </row>
    <row r="59" spans="1:104" ht="20.399999999999999" customHeight="1">
      <c r="B59" s="406" t="s">
        <v>372</v>
      </c>
      <c r="C59" s="457">
        <v>5794950.1931372089</v>
      </c>
      <c r="D59" s="458">
        <v>1550178.2437939099</v>
      </c>
      <c r="E59" s="458">
        <v>663239.62882400001</v>
      </c>
      <c r="F59" s="458">
        <v>774270.17109641002</v>
      </c>
      <c r="G59" s="459">
        <v>535793.15308065992</v>
      </c>
      <c r="H59" s="458">
        <v>365953.09824600001</v>
      </c>
      <c r="I59" s="458">
        <v>293570.23040599999</v>
      </c>
      <c r="J59" s="458">
        <v>352020.94380900002</v>
      </c>
      <c r="K59" s="458">
        <v>209529.03767523001</v>
      </c>
      <c r="L59" s="459">
        <v>138995.67529019</v>
      </c>
      <c r="M59" s="458">
        <v>192292.94465058</v>
      </c>
      <c r="N59" s="458">
        <v>44938.360587000003</v>
      </c>
      <c r="O59" s="458">
        <v>34952.60853166</v>
      </c>
      <c r="P59" s="458">
        <v>83750.317826820014</v>
      </c>
      <c r="Q59" s="459">
        <v>66268.976766000007</v>
      </c>
      <c r="R59" s="458">
        <v>41612.627379999998</v>
      </c>
      <c r="S59" s="458">
        <v>10078.127915999999</v>
      </c>
      <c r="T59" s="458">
        <v>137312.53749764001</v>
      </c>
      <c r="U59" s="458">
        <v>44793.729051000002</v>
      </c>
      <c r="V59" s="459">
        <v>36083.450772999997</v>
      </c>
      <c r="W59" s="458">
        <v>0</v>
      </c>
      <c r="X59" s="458">
        <v>20484.464631999999</v>
      </c>
      <c r="Y59" s="458">
        <v>41608.909624</v>
      </c>
      <c r="Z59" s="458">
        <v>38258.542951000003</v>
      </c>
      <c r="AA59" s="459">
        <v>17862.806151000001</v>
      </c>
      <c r="AB59" s="458">
        <v>19048.990976000001</v>
      </c>
      <c r="AC59" s="458">
        <v>3194.6618629999998</v>
      </c>
      <c r="AD59" s="458">
        <v>3411.3907829999998</v>
      </c>
      <c r="AE59" s="458">
        <v>21.030542000000001</v>
      </c>
      <c r="AF59" s="459">
        <v>5573.5672124700004</v>
      </c>
      <c r="AG59" s="458">
        <v>16387.149812</v>
      </c>
      <c r="AH59" s="458">
        <v>545.44950600000004</v>
      </c>
      <c r="AI59" s="458">
        <v>9438.3888640000005</v>
      </c>
      <c r="AJ59" s="458">
        <v>11717.84082175</v>
      </c>
      <c r="AK59" s="459">
        <v>7845.6050489999998</v>
      </c>
      <c r="AL59" s="458">
        <v>0</v>
      </c>
      <c r="AM59" s="458">
        <v>551.52883671000006</v>
      </c>
      <c r="AN59" s="458">
        <v>1635.9169371500002</v>
      </c>
      <c r="AO59" s="458">
        <v>5850.538845</v>
      </c>
      <c r="AP59" s="459">
        <v>1690.2936350499999</v>
      </c>
      <c r="AQ59" s="458">
        <v>5324.4118150000004</v>
      </c>
      <c r="AR59" s="458">
        <v>1.08084</v>
      </c>
      <c r="AS59" s="458">
        <v>202.55334209999998</v>
      </c>
      <c r="AT59" s="458">
        <v>1516.164225</v>
      </c>
      <c r="AU59" s="459">
        <v>3615.5430409999999</v>
      </c>
      <c r="AV59" s="458">
        <v>2189.2288199999998</v>
      </c>
      <c r="AW59" s="458">
        <v>0</v>
      </c>
      <c r="AX59" s="458">
        <v>30.119782879999999</v>
      </c>
      <c r="AY59" s="458">
        <v>451.72886199999999</v>
      </c>
      <c r="AZ59" s="459">
        <v>0</v>
      </c>
      <c r="BA59" s="458">
        <v>2.5000000000000001E-2</v>
      </c>
      <c r="BB59" s="458">
        <v>858.39716699999997</v>
      </c>
      <c r="BC59" s="459">
        <v>0</v>
      </c>
      <c r="BE59" s="85">
        <v>0</v>
      </c>
      <c r="BF59" s="85">
        <v>0</v>
      </c>
      <c r="BG59" s="85">
        <v>0</v>
      </c>
      <c r="BH59" s="85">
        <v>0</v>
      </c>
      <c r="BI59" s="85">
        <v>0</v>
      </c>
      <c r="BJ59" s="85">
        <v>0</v>
      </c>
      <c r="BK59" s="85">
        <v>0</v>
      </c>
      <c r="BL59" s="85">
        <v>0</v>
      </c>
      <c r="BM59" s="85">
        <v>0</v>
      </c>
      <c r="BN59" s="85">
        <v>0</v>
      </c>
      <c r="BO59" s="85">
        <v>0</v>
      </c>
      <c r="BP59" s="85">
        <v>0</v>
      </c>
    </row>
    <row r="60" spans="1:104" ht="20.399999999999999" customHeight="1">
      <c r="B60" s="406" t="s">
        <v>373</v>
      </c>
      <c r="C60" s="457">
        <v>2609065.9027796299</v>
      </c>
      <c r="D60" s="458">
        <v>328967.25376644003</v>
      </c>
      <c r="E60" s="458">
        <v>334699.63029599999</v>
      </c>
      <c r="F60" s="458">
        <v>375200.25893087999</v>
      </c>
      <c r="G60" s="459">
        <v>209765.57900148001</v>
      </c>
      <c r="H60" s="458">
        <v>163634.57485</v>
      </c>
      <c r="I60" s="458">
        <v>221142.902695</v>
      </c>
      <c r="J60" s="458">
        <v>57213.984462</v>
      </c>
      <c r="K60" s="458">
        <v>65566.043320669996</v>
      </c>
      <c r="L60" s="459">
        <v>132995.79886236999</v>
      </c>
      <c r="M60" s="458">
        <v>55344.529782879996</v>
      </c>
      <c r="N60" s="458">
        <v>38318.306355000001</v>
      </c>
      <c r="O60" s="458">
        <v>46627.39062541</v>
      </c>
      <c r="P60" s="458">
        <v>94890.91452654</v>
      </c>
      <c r="Q60" s="459">
        <v>4988.5358969999997</v>
      </c>
      <c r="R60" s="458">
        <v>86274.373722000004</v>
      </c>
      <c r="S60" s="458">
        <v>41217.316413</v>
      </c>
      <c r="T60" s="458">
        <v>4892.68994957</v>
      </c>
      <c r="U60" s="458">
        <v>61163.684730000001</v>
      </c>
      <c r="V60" s="459">
        <v>47136.054175999998</v>
      </c>
      <c r="W60" s="458">
        <v>0</v>
      </c>
      <c r="X60" s="458">
        <v>14027.744311</v>
      </c>
      <c r="Y60" s="458">
        <v>27388.259152999999</v>
      </c>
      <c r="Z60" s="458">
        <v>20414.538281000001</v>
      </c>
      <c r="AA60" s="459">
        <v>18284.952270000002</v>
      </c>
      <c r="AB60" s="458">
        <v>27775.905726000001</v>
      </c>
      <c r="AC60" s="458">
        <v>6546.6458700000003</v>
      </c>
      <c r="AD60" s="458">
        <v>2359.1902</v>
      </c>
      <c r="AE60" s="458">
        <v>0</v>
      </c>
      <c r="AF60" s="459">
        <v>33271.877427660002</v>
      </c>
      <c r="AG60" s="458">
        <v>12580.136391</v>
      </c>
      <c r="AH60" s="458">
        <v>17001.165109000001</v>
      </c>
      <c r="AI60" s="458">
        <v>9205.6871080000001</v>
      </c>
      <c r="AJ60" s="458">
        <v>12789.733106549998</v>
      </c>
      <c r="AK60" s="459">
        <v>8627.8595879999993</v>
      </c>
      <c r="AL60" s="458">
        <v>0</v>
      </c>
      <c r="AM60" s="458">
        <v>11582.516343959998</v>
      </c>
      <c r="AN60" s="458">
        <v>6664.5601452000001</v>
      </c>
      <c r="AO60" s="458">
        <v>1768.633654</v>
      </c>
      <c r="AP60" s="459">
        <v>4585.2594430200006</v>
      </c>
      <c r="AQ60" s="458">
        <v>0</v>
      </c>
      <c r="AR60" s="458">
        <v>0</v>
      </c>
      <c r="AS60" s="458">
        <v>0</v>
      </c>
      <c r="AT60" s="458">
        <v>281.30773399999998</v>
      </c>
      <c r="AU60" s="459">
        <v>2149.3939249999999</v>
      </c>
      <c r="AV60" s="458">
        <v>0</v>
      </c>
      <c r="AW60" s="458">
        <v>106.45702199999999</v>
      </c>
      <c r="AX60" s="458">
        <v>0</v>
      </c>
      <c r="AY60" s="458">
        <v>1362.439748</v>
      </c>
      <c r="AZ60" s="459">
        <v>0</v>
      </c>
      <c r="BA60" s="458">
        <v>0</v>
      </c>
      <c r="BB60" s="458">
        <v>0</v>
      </c>
      <c r="BC60" s="459">
        <v>251.81786099999999</v>
      </c>
      <c r="BE60" s="85">
        <v>0</v>
      </c>
      <c r="BF60" s="85">
        <v>0</v>
      </c>
      <c r="BG60" s="85">
        <v>0</v>
      </c>
      <c r="BH60" s="85">
        <v>0</v>
      </c>
      <c r="BI60" s="85">
        <v>0</v>
      </c>
      <c r="BJ60" s="85">
        <v>0</v>
      </c>
      <c r="BK60" s="85">
        <v>0</v>
      </c>
      <c r="BL60" s="85">
        <v>0</v>
      </c>
      <c r="BM60" s="85">
        <v>0</v>
      </c>
      <c r="BN60" s="85">
        <v>0</v>
      </c>
      <c r="BO60" s="85">
        <v>0</v>
      </c>
      <c r="BP60" s="85">
        <v>0</v>
      </c>
    </row>
    <row r="61" spans="1:104" ht="20.399999999999999" customHeight="1">
      <c r="B61" s="411" t="s">
        <v>374</v>
      </c>
      <c r="C61" s="457">
        <v>2103129.13251071</v>
      </c>
      <c r="D61" s="458">
        <v>299998.05360311997</v>
      </c>
      <c r="E61" s="458">
        <v>272648.66769099998</v>
      </c>
      <c r="F61" s="458">
        <v>373200.56058796996</v>
      </c>
      <c r="G61" s="459">
        <v>118824.19961198</v>
      </c>
      <c r="H61" s="458">
        <v>154290.981749</v>
      </c>
      <c r="I61" s="458">
        <v>189826.924799</v>
      </c>
      <c r="J61" s="458">
        <v>55323.381009999997</v>
      </c>
      <c r="K61" s="458">
        <v>0</v>
      </c>
      <c r="L61" s="459">
        <v>81038.969691949998</v>
      </c>
      <c r="M61" s="458">
        <v>55344.529782879996</v>
      </c>
      <c r="N61" s="458">
        <v>38318.306355000001</v>
      </c>
      <c r="O61" s="458">
        <v>34843.300898239999</v>
      </c>
      <c r="P61" s="458">
        <v>93729.968709990004</v>
      </c>
      <c r="Q61" s="459">
        <v>0</v>
      </c>
      <c r="R61" s="458">
        <v>1102.527323</v>
      </c>
      <c r="S61" s="458">
        <v>11171.025229000001</v>
      </c>
      <c r="T61" s="458">
        <v>4892.68994957</v>
      </c>
      <c r="U61" s="458">
        <v>50619.503457999999</v>
      </c>
      <c r="V61" s="459">
        <v>47050.483189999999</v>
      </c>
      <c r="W61" s="458">
        <v>0</v>
      </c>
      <c r="X61" s="458">
        <v>12169.536845000001</v>
      </c>
      <c r="Y61" s="458">
        <v>24101.235379000002</v>
      </c>
      <c r="Z61" s="458">
        <v>20092.787979000001</v>
      </c>
      <c r="AA61" s="459">
        <v>9904.8272159999997</v>
      </c>
      <c r="AB61" s="458">
        <v>27775.905726000001</v>
      </c>
      <c r="AC61" s="458">
        <v>6546.6458700000003</v>
      </c>
      <c r="AD61" s="458">
        <v>2359.1902</v>
      </c>
      <c r="AE61" s="458">
        <v>0</v>
      </c>
      <c r="AF61" s="459">
        <v>33271.877427660002</v>
      </c>
      <c r="AG61" s="458">
        <v>12580.136391</v>
      </c>
      <c r="AH61" s="458">
        <v>13953.068771</v>
      </c>
      <c r="AI61" s="458">
        <v>9205.6871080000001</v>
      </c>
      <c r="AJ61" s="458">
        <v>12789.733106549998</v>
      </c>
      <c r="AK61" s="459">
        <v>8627.8595879999993</v>
      </c>
      <c r="AL61" s="458">
        <v>0</v>
      </c>
      <c r="AM61" s="458">
        <v>11582.516343959998</v>
      </c>
      <c r="AN61" s="458">
        <v>5870.4146335100004</v>
      </c>
      <c r="AO61" s="458">
        <v>1768.633654</v>
      </c>
      <c r="AP61" s="459">
        <v>4564.7111103300003</v>
      </c>
      <c r="AQ61" s="458">
        <v>0</v>
      </c>
      <c r="AR61" s="458">
        <v>0</v>
      </c>
      <c r="AS61" s="458">
        <v>0</v>
      </c>
      <c r="AT61" s="458">
        <v>281.30773399999998</v>
      </c>
      <c r="AU61" s="459">
        <v>2149.3939249999999</v>
      </c>
      <c r="AV61" s="458">
        <v>0</v>
      </c>
      <c r="AW61" s="458">
        <v>106.45702199999999</v>
      </c>
      <c r="AX61" s="458">
        <v>0</v>
      </c>
      <c r="AY61" s="458">
        <v>951.31497999999999</v>
      </c>
      <c r="AZ61" s="459">
        <v>0</v>
      </c>
      <c r="BA61" s="458">
        <v>0</v>
      </c>
      <c r="BB61" s="458">
        <v>0</v>
      </c>
      <c r="BC61" s="459">
        <v>251.81786099999999</v>
      </c>
      <c r="BE61" s="85">
        <v>0</v>
      </c>
      <c r="BF61" s="85">
        <v>0</v>
      </c>
      <c r="BG61" s="85">
        <v>0</v>
      </c>
      <c r="BH61" s="85">
        <v>0</v>
      </c>
      <c r="BI61" s="85">
        <v>0</v>
      </c>
      <c r="BJ61" s="85">
        <v>0</v>
      </c>
      <c r="BK61" s="85">
        <v>0</v>
      </c>
      <c r="BL61" s="85">
        <v>0</v>
      </c>
      <c r="BM61" s="85">
        <v>0</v>
      </c>
      <c r="BN61" s="85">
        <v>0</v>
      </c>
      <c r="BO61" s="85">
        <v>0</v>
      </c>
      <c r="BP61" s="85">
        <v>0</v>
      </c>
    </row>
    <row r="62" spans="1:104" ht="20.399999999999999" customHeight="1">
      <c r="B62" s="411" t="s">
        <v>375</v>
      </c>
      <c r="C62" s="457">
        <v>505936.77026891999</v>
      </c>
      <c r="D62" s="458">
        <v>28969.200163319998</v>
      </c>
      <c r="E62" s="458">
        <v>62050.962605000001</v>
      </c>
      <c r="F62" s="458">
        <v>1999.6983429100001</v>
      </c>
      <c r="G62" s="459">
        <v>90941.379389499998</v>
      </c>
      <c r="H62" s="458">
        <v>9343.5931010000004</v>
      </c>
      <c r="I62" s="458">
        <v>31315.977896</v>
      </c>
      <c r="J62" s="458">
        <v>1890.6034520000001</v>
      </c>
      <c r="K62" s="458">
        <v>65566.043320669996</v>
      </c>
      <c r="L62" s="459">
        <v>51956.829170419995</v>
      </c>
      <c r="M62" s="458">
        <v>0</v>
      </c>
      <c r="N62" s="458">
        <v>0</v>
      </c>
      <c r="O62" s="458">
        <v>11784.08972717</v>
      </c>
      <c r="P62" s="458">
        <v>1160.94581655</v>
      </c>
      <c r="Q62" s="459">
        <v>4988.5358969999997</v>
      </c>
      <c r="R62" s="458">
        <v>85171.846399000002</v>
      </c>
      <c r="S62" s="458">
        <v>30046.291184000002</v>
      </c>
      <c r="T62" s="458">
        <v>0</v>
      </c>
      <c r="U62" s="458">
        <v>10544.181272</v>
      </c>
      <c r="V62" s="459">
        <v>85.570986000000005</v>
      </c>
      <c r="W62" s="458">
        <v>0</v>
      </c>
      <c r="X62" s="458">
        <v>1858.2074660000001</v>
      </c>
      <c r="Y62" s="458">
        <v>3287.0237739999998</v>
      </c>
      <c r="Z62" s="458">
        <v>321.75030199999998</v>
      </c>
      <c r="AA62" s="459">
        <v>8380.1250540000001</v>
      </c>
      <c r="AB62" s="458">
        <v>0</v>
      </c>
      <c r="AC62" s="458">
        <v>0</v>
      </c>
      <c r="AD62" s="458">
        <v>0</v>
      </c>
      <c r="AE62" s="458">
        <v>0</v>
      </c>
      <c r="AF62" s="459">
        <v>0</v>
      </c>
      <c r="AG62" s="458">
        <v>0</v>
      </c>
      <c r="AH62" s="458">
        <v>3048.0963379999998</v>
      </c>
      <c r="AI62" s="458">
        <v>0</v>
      </c>
      <c r="AJ62" s="458">
        <v>0</v>
      </c>
      <c r="AK62" s="459">
        <v>0</v>
      </c>
      <c r="AL62" s="458">
        <v>0</v>
      </c>
      <c r="AM62" s="458">
        <v>0</v>
      </c>
      <c r="AN62" s="458">
        <v>794.14551169000003</v>
      </c>
      <c r="AO62" s="458">
        <v>0</v>
      </c>
      <c r="AP62" s="459">
        <v>20.548332690000002</v>
      </c>
      <c r="AQ62" s="458">
        <v>0</v>
      </c>
      <c r="AR62" s="458">
        <v>0</v>
      </c>
      <c r="AS62" s="458">
        <v>0</v>
      </c>
      <c r="AT62" s="458">
        <v>0</v>
      </c>
      <c r="AU62" s="459">
        <v>0</v>
      </c>
      <c r="AV62" s="458">
        <v>0</v>
      </c>
      <c r="AW62" s="458">
        <v>0</v>
      </c>
      <c r="AX62" s="458">
        <v>0</v>
      </c>
      <c r="AY62" s="458">
        <v>411.12476800000002</v>
      </c>
      <c r="AZ62" s="459">
        <v>0</v>
      </c>
      <c r="BA62" s="458">
        <v>0</v>
      </c>
      <c r="BB62" s="458">
        <v>0</v>
      </c>
      <c r="BC62" s="459">
        <v>0</v>
      </c>
      <c r="BE62" s="85">
        <v>0</v>
      </c>
      <c r="BF62" s="85">
        <v>0</v>
      </c>
      <c r="BG62" s="85">
        <v>0</v>
      </c>
      <c r="BH62" s="85">
        <v>0</v>
      </c>
      <c r="BI62" s="85">
        <v>0</v>
      </c>
      <c r="BJ62" s="85">
        <v>0</v>
      </c>
      <c r="BK62" s="85">
        <v>0</v>
      </c>
      <c r="BL62" s="85">
        <v>0</v>
      </c>
      <c r="BM62" s="85">
        <v>0</v>
      </c>
      <c r="BN62" s="85">
        <v>0</v>
      </c>
      <c r="BO62" s="85">
        <v>0</v>
      </c>
      <c r="BP62" s="85">
        <v>0</v>
      </c>
    </row>
    <row r="63" spans="1:104" ht="20.399999999999999" customHeight="1">
      <c r="B63" s="406" t="s">
        <v>376</v>
      </c>
      <c r="C63" s="457">
        <v>362862.96332239994</v>
      </c>
      <c r="D63" s="458">
        <v>150219.39301872</v>
      </c>
      <c r="E63" s="458">
        <v>65677.242647000006</v>
      </c>
      <c r="F63" s="458">
        <v>31898.652992660001</v>
      </c>
      <c r="G63" s="459">
        <v>0</v>
      </c>
      <c r="H63" s="458">
        <v>19128.509767</v>
      </c>
      <c r="I63" s="458">
        <v>30682.467883000001</v>
      </c>
      <c r="J63" s="458">
        <v>24740.727337</v>
      </c>
      <c r="K63" s="458">
        <v>2784.0328568099999</v>
      </c>
      <c r="L63" s="459">
        <v>0</v>
      </c>
      <c r="M63" s="458">
        <v>0</v>
      </c>
      <c r="N63" s="458">
        <v>886.17999799999996</v>
      </c>
      <c r="O63" s="458">
        <v>1446.66529152</v>
      </c>
      <c r="P63" s="458">
        <v>4950.7808716899999</v>
      </c>
      <c r="Q63" s="459">
        <v>0</v>
      </c>
      <c r="R63" s="458">
        <v>0</v>
      </c>
      <c r="S63" s="458">
        <v>449.68741</v>
      </c>
      <c r="T63" s="458">
        <v>0</v>
      </c>
      <c r="U63" s="458">
        <v>0</v>
      </c>
      <c r="V63" s="459">
        <v>1799.7385240000001</v>
      </c>
      <c r="W63" s="458">
        <v>0</v>
      </c>
      <c r="X63" s="458">
        <v>0</v>
      </c>
      <c r="Y63" s="458">
        <v>0</v>
      </c>
      <c r="Z63" s="458">
        <v>0</v>
      </c>
      <c r="AA63" s="459">
        <v>11765.513369</v>
      </c>
      <c r="AB63" s="458">
        <v>0</v>
      </c>
      <c r="AC63" s="458">
        <v>0</v>
      </c>
      <c r="AD63" s="458">
        <v>13320.92146</v>
      </c>
      <c r="AE63" s="458">
        <v>0</v>
      </c>
      <c r="AF63" s="459">
        <v>0</v>
      </c>
      <c r="AG63" s="458">
        <v>0</v>
      </c>
      <c r="AH63" s="458">
        <v>3112.4498960000001</v>
      </c>
      <c r="AI63" s="458">
        <v>0</v>
      </c>
      <c r="AJ63" s="458">
        <v>0</v>
      </c>
      <c r="AK63" s="459">
        <v>0</v>
      </c>
      <c r="AL63" s="458">
        <v>0</v>
      </c>
      <c r="AM63" s="458">
        <v>0</v>
      </c>
      <c r="AN63" s="458">
        <v>0</v>
      </c>
      <c r="AO63" s="458">
        <v>0</v>
      </c>
      <c r="AP63" s="459">
        <v>0</v>
      </c>
      <c r="AQ63" s="458">
        <v>0</v>
      </c>
      <c r="AR63" s="458">
        <v>0</v>
      </c>
      <c r="AS63" s="458">
        <v>0</v>
      </c>
      <c r="AT63" s="458">
        <v>0</v>
      </c>
      <c r="AU63" s="459">
        <v>0</v>
      </c>
      <c r="AV63" s="458">
        <v>0</v>
      </c>
      <c r="AW63" s="458">
        <v>0</v>
      </c>
      <c r="AX63" s="458">
        <v>0</v>
      </c>
      <c r="AY63" s="458">
        <v>0</v>
      </c>
      <c r="AZ63" s="459">
        <v>0</v>
      </c>
      <c r="BA63" s="458">
        <v>0</v>
      </c>
      <c r="BB63" s="458">
        <v>0</v>
      </c>
      <c r="BC63" s="459">
        <v>0</v>
      </c>
      <c r="BE63" s="85">
        <v>0</v>
      </c>
      <c r="BF63" s="85">
        <v>0</v>
      </c>
      <c r="BG63" s="85">
        <v>0</v>
      </c>
      <c r="BH63" s="85">
        <v>0</v>
      </c>
      <c r="BI63" s="85">
        <v>0</v>
      </c>
      <c r="BJ63" s="85">
        <v>0</v>
      </c>
      <c r="BK63" s="85">
        <v>0</v>
      </c>
      <c r="BL63" s="85">
        <v>0</v>
      </c>
      <c r="BM63" s="85">
        <v>0</v>
      </c>
      <c r="BN63" s="85">
        <v>0</v>
      </c>
      <c r="BO63" s="85">
        <v>0</v>
      </c>
      <c r="BP63" s="85">
        <v>0</v>
      </c>
    </row>
    <row r="64" spans="1:104" ht="20.399999999999999" customHeight="1">
      <c r="B64" s="406" t="s">
        <v>377</v>
      </c>
      <c r="C64" s="457">
        <v>30043.389927910001</v>
      </c>
      <c r="D64" s="458">
        <v>7586.2688076499999</v>
      </c>
      <c r="E64" s="458">
        <v>2711.070021</v>
      </c>
      <c r="F64" s="458">
        <v>4460.4154737099998</v>
      </c>
      <c r="G64" s="459">
        <v>8784.5899266399992</v>
      </c>
      <c r="H64" s="458">
        <v>2675.9837870000001</v>
      </c>
      <c r="I64" s="458">
        <v>1650.662159</v>
      </c>
      <c r="J64" s="458">
        <v>482.89052900000002</v>
      </c>
      <c r="K64" s="458">
        <v>40.951593960000004</v>
      </c>
      <c r="L64" s="459">
        <v>202.35661049000001</v>
      </c>
      <c r="M64" s="458">
        <v>0</v>
      </c>
      <c r="N64" s="458">
        <v>221.82673299999999</v>
      </c>
      <c r="O64" s="458">
        <v>3.3041442400000003</v>
      </c>
      <c r="P64" s="458">
        <v>55.610983619999999</v>
      </c>
      <c r="Q64" s="459">
        <v>0</v>
      </c>
      <c r="R64" s="458">
        <v>0</v>
      </c>
      <c r="S64" s="458">
        <v>0.65870600000000001</v>
      </c>
      <c r="T64" s="458">
        <v>714.90397399000005</v>
      </c>
      <c r="U64" s="458">
        <v>44.211176000000002</v>
      </c>
      <c r="V64" s="459">
        <v>0.47309499999999999</v>
      </c>
      <c r="W64" s="458">
        <v>0</v>
      </c>
      <c r="X64" s="458">
        <v>41.158979000000002</v>
      </c>
      <c r="Y64" s="458">
        <v>2.5460889999999998</v>
      </c>
      <c r="Z64" s="458">
        <v>14.675091999999999</v>
      </c>
      <c r="AA64" s="459">
        <v>30.625311</v>
      </c>
      <c r="AB64" s="458">
        <v>0.30333599999999999</v>
      </c>
      <c r="AC64" s="458">
        <v>100.403594</v>
      </c>
      <c r="AD64" s="458">
        <v>130.29880700000001</v>
      </c>
      <c r="AE64" s="458">
        <v>0</v>
      </c>
      <c r="AF64" s="459">
        <v>0</v>
      </c>
      <c r="AG64" s="458">
        <v>0</v>
      </c>
      <c r="AH64" s="458">
        <v>0.40618599999999999</v>
      </c>
      <c r="AI64" s="458">
        <v>75.928020000000004</v>
      </c>
      <c r="AJ64" s="458">
        <v>7.5853141800000001</v>
      </c>
      <c r="AK64" s="459">
        <v>0</v>
      </c>
      <c r="AL64" s="458">
        <v>0</v>
      </c>
      <c r="AM64" s="458">
        <v>0.43994042999999999</v>
      </c>
      <c r="AN64" s="458">
        <v>0</v>
      </c>
      <c r="AO64" s="458">
        <v>0</v>
      </c>
      <c r="AP64" s="459">
        <v>0</v>
      </c>
      <c r="AQ64" s="458">
        <v>0</v>
      </c>
      <c r="AR64" s="458">
        <v>0.31266500000000003</v>
      </c>
      <c r="AS64" s="458">
        <v>0</v>
      </c>
      <c r="AT64" s="458">
        <v>0.380027</v>
      </c>
      <c r="AU64" s="459">
        <v>1.454313</v>
      </c>
      <c r="AV64" s="458">
        <v>0</v>
      </c>
      <c r="AW64" s="458">
        <v>0</v>
      </c>
      <c r="AX64" s="458">
        <v>0</v>
      </c>
      <c r="AY64" s="458">
        <v>0.67471599999999998</v>
      </c>
      <c r="AZ64" s="459">
        <v>0</v>
      </c>
      <c r="BA64" s="458">
        <v>0</v>
      </c>
      <c r="BB64" s="458">
        <v>1.9817999999999999E-2</v>
      </c>
      <c r="BC64" s="459">
        <v>0</v>
      </c>
      <c r="BE64" s="85">
        <v>0</v>
      </c>
      <c r="BF64" s="85">
        <v>0</v>
      </c>
      <c r="BG64" s="85">
        <v>0</v>
      </c>
      <c r="BH64" s="85">
        <v>0</v>
      </c>
      <c r="BI64" s="85">
        <v>0</v>
      </c>
      <c r="BJ64" s="85">
        <v>0</v>
      </c>
      <c r="BK64" s="85">
        <v>0</v>
      </c>
      <c r="BL64" s="85">
        <v>0</v>
      </c>
      <c r="BM64" s="85">
        <v>0</v>
      </c>
      <c r="BN64" s="85">
        <v>0</v>
      </c>
      <c r="BO64" s="85">
        <v>0</v>
      </c>
      <c r="BP64" s="85">
        <v>0</v>
      </c>
    </row>
    <row r="65" spans="1:104" ht="20.399999999999999" customHeight="1">
      <c r="B65" s="405" t="s">
        <v>378</v>
      </c>
      <c r="C65" s="457">
        <v>436091.7671995</v>
      </c>
      <c r="D65" s="458">
        <v>16549.135657229999</v>
      </c>
      <c r="E65" s="458">
        <v>38606.443824000002</v>
      </c>
      <c r="F65" s="458">
        <v>7530.1051495200009</v>
      </c>
      <c r="G65" s="459">
        <v>18817.974720770002</v>
      </c>
      <c r="H65" s="458">
        <v>9486.2770380000002</v>
      </c>
      <c r="I65" s="458">
        <v>44201.873713000001</v>
      </c>
      <c r="J65" s="458">
        <v>32157.864081</v>
      </c>
      <c r="K65" s="458">
        <v>56263.023394620002</v>
      </c>
      <c r="L65" s="459">
        <v>44288.780387179999</v>
      </c>
      <c r="M65" s="458">
        <v>0</v>
      </c>
      <c r="N65" s="458">
        <v>2678.8057239999998</v>
      </c>
      <c r="O65" s="458">
        <v>1533.45475182</v>
      </c>
      <c r="P65" s="458">
        <v>3565.8051483099998</v>
      </c>
      <c r="Q65" s="459">
        <v>11617.407469</v>
      </c>
      <c r="R65" s="458">
        <v>0</v>
      </c>
      <c r="S65" s="458">
        <v>4298.6782659999999</v>
      </c>
      <c r="T65" s="458">
        <v>4801.5699369599997</v>
      </c>
      <c r="U65" s="458">
        <v>9074.525114</v>
      </c>
      <c r="V65" s="459">
        <v>18603.491141999999</v>
      </c>
      <c r="W65" s="458">
        <v>0</v>
      </c>
      <c r="X65" s="458">
        <v>93.390212000000005</v>
      </c>
      <c r="Y65" s="458">
        <v>54074.462850000004</v>
      </c>
      <c r="Z65" s="458">
        <v>3376.789127</v>
      </c>
      <c r="AA65" s="459">
        <v>194.341992</v>
      </c>
      <c r="AB65" s="458">
        <v>162.41736800000001</v>
      </c>
      <c r="AC65" s="458">
        <v>2089.4600989999999</v>
      </c>
      <c r="AD65" s="458">
        <v>22734.821491999999</v>
      </c>
      <c r="AE65" s="458">
        <v>0</v>
      </c>
      <c r="AF65" s="459">
        <v>7936.7042550100005</v>
      </c>
      <c r="AG65" s="458">
        <v>0</v>
      </c>
      <c r="AH65" s="458">
        <v>403.13788099999999</v>
      </c>
      <c r="AI65" s="458">
        <v>0</v>
      </c>
      <c r="AJ65" s="458">
        <v>0</v>
      </c>
      <c r="AK65" s="459">
        <v>26.162714000000001</v>
      </c>
      <c r="AL65" s="458">
        <v>0</v>
      </c>
      <c r="AM65" s="458">
        <v>1371.1744668399999</v>
      </c>
      <c r="AN65" s="458">
        <v>694.48001436000004</v>
      </c>
      <c r="AO65" s="458">
        <v>1442.1193109999999</v>
      </c>
      <c r="AP65" s="459">
        <v>2090.4032719699999</v>
      </c>
      <c r="AQ65" s="458">
        <v>0</v>
      </c>
      <c r="AR65" s="458">
        <v>3713.5078659999999</v>
      </c>
      <c r="AS65" s="458">
        <v>4715.2837889100001</v>
      </c>
      <c r="AT65" s="458">
        <v>3351.2377120000001</v>
      </c>
      <c r="AU65" s="459">
        <v>0</v>
      </c>
      <c r="AV65" s="458">
        <v>0</v>
      </c>
      <c r="AW65" s="458">
        <v>3546.6572609999998</v>
      </c>
      <c r="AX65" s="458">
        <v>0</v>
      </c>
      <c r="AY65" s="458">
        <v>0</v>
      </c>
      <c r="AZ65" s="459">
        <v>0</v>
      </c>
      <c r="BA65" s="458">
        <v>0</v>
      </c>
      <c r="BB65" s="458">
        <v>0</v>
      </c>
      <c r="BC65" s="459">
        <v>0</v>
      </c>
      <c r="BE65" s="85">
        <v>0</v>
      </c>
      <c r="BF65" s="85">
        <v>0</v>
      </c>
      <c r="BG65" s="85">
        <v>0</v>
      </c>
      <c r="BH65" s="85">
        <v>0</v>
      </c>
      <c r="BI65" s="85">
        <v>0</v>
      </c>
      <c r="BJ65" s="85">
        <v>0</v>
      </c>
      <c r="BK65" s="85">
        <v>0</v>
      </c>
      <c r="BL65" s="85">
        <v>0</v>
      </c>
      <c r="BM65" s="85">
        <v>0</v>
      </c>
      <c r="BN65" s="85">
        <v>0</v>
      </c>
      <c r="BO65" s="85">
        <v>0</v>
      </c>
      <c r="BP65" s="85">
        <v>0</v>
      </c>
    </row>
    <row r="66" spans="1:104" ht="20.399999999999999" customHeight="1">
      <c r="B66" s="405" t="s">
        <v>379</v>
      </c>
      <c r="C66" s="457">
        <v>13693.361862</v>
      </c>
      <c r="D66" s="458">
        <v>0</v>
      </c>
      <c r="E66" s="458">
        <v>0</v>
      </c>
      <c r="F66" s="458">
        <v>0</v>
      </c>
      <c r="G66" s="459">
        <v>0</v>
      </c>
      <c r="H66" s="458">
        <v>0</v>
      </c>
      <c r="I66" s="458">
        <v>13476.635883000001</v>
      </c>
      <c r="J66" s="458">
        <v>0</v>
      </c>
      <c r="K66" s="458">
        <v>0</v>
      </c>
      <c r="L66" s="459">
        <v>0</v>
      </c>
      <c r="M66" s="458">
        <v>0</v>
      </c>
      <c r="N66" s="458">
        <v>0</v>
      </c>
      <c r="O66" s="458">
        <v>0</v>
      </c>
      <c r="P66" s="458">
        <v>0</v>
      </c>
      <c r="Q66" s="459">
        <v>0</v>
      </c>
      <c r="R66" s="458">
        <v>0</v>
      </c>
      <c r="S66" s="458">
        <v>216.725979</v>
      </c>
      <c r="T66" s="458">
        <v>0</v>
      </c>
      <c r="U66" s="458">
        <v>0</v>
      </c>
      <c r="V66" s="459">
        <v>0</v>
      </c>
      <c r="W66" s="458">
        <v>0</v>
      </c>
      <c r="X66" s="458">
        <v>0</v>
      </c>
      <c r="Y66" s="458">
        <v>0</v>
      </c>
      <c r="Z66" s="458">
        <v>0</v>
      </c>
      <c r="AA66" s="459">
        <v>0</v>
      </c>
      <c r="AB66" s="458">
        <v>0</v>
      </c>
      <c r="AC66" s="458">
        <v>0</v>
      </c>
      <c r="AD66" s="458">
        <v>0</v>
      </c>
      <c r="AE66" s="458">
        <v>0</v>
      </c>
      <c r="AF66" s="459">
        <v>0</v>
      </c>
      <c r="AG66" s="458">
        <v>0</v>
      </c>
      <c r="AH66" s="458">
        <v>0</v>
      </c>
      <c r="AI66" s="458">
        <v>0</v>
      </c>
      <c r="AJ66" s="458">
        <v>0</v>
      </c>
      <c r="AK66" s="459">
        <v>0</v>
      </c>
      <c r="AL66" s="458">
        <v>0</v>
      </c>
      <c r="AM66" s="458">
        <v>0</v>
      </c>
      <c r="AN66" s="458">
        <v>0</v>
      </c>
      <c r="AO66" s="458">
        <v>0</v>
      </c>
      <c r="AP66" s="459">
        <v>0</v>
      </c>
      <c r="AQ66" s="458">
        <v>0</v>
      </c>
      <c r="AR66" s="458">
        <v>0</v>
      </c>
      <c r="AS66" s="458">
        <v>0</v>
      </c>
      <c r="AT66" s="458">
        <v>0</v>
      </c>
      <c r="AU66" s="459">
        <v>0</v>
      </c>
      <c r="AV66" s="458">
        <v>0</v>
      </c>
      <c r="AW66" s="458">
        <v>0</v>
      </c>
      <c r="AX66" s="458">
        <v>0</v>
      </c>
      <c r="AY66" s="458">
        <v>0</v>
      </c>
      <c r="AZ66" s="459">
        <v>0</v>
      </c>
      <c r="BA66" s="458">
        <v>0</v>
      </c>
      <c r="BB66" s="458">
        <v>0</v>
      </c>
      <c r="BC66" s="459">
        <v>0</v>
      </c>
      <c r="BE66" s="85">
        <v>0</v>
      </c>
      <c r="BF66" s="85">
        <v>0</v>
      </c>
      <c r="BG66" s="85">
        <v>0</v>
      </c>
      <c r="BH66" s="85">
        <v>0</v>
      </c>
      <c r="BI66" s="85">
        <v>0</v>
      </c>
      <c r="BJ66" s="85">
        <v>0</v>
      </c>
      <c r="BK66" s="85">
        <v>0</v>
      </c>
      <c r="BL66" s="85">
        <v>0</v>
      </c>
      <c r="BM66" s="85">
        <v>0</v>
      </c>
      <c r="BN66" s="85">
        <v>0</v>
      </c>
      <c r="BO66" s="85">
        <v>0</v>
      </c>
      <c r="BP66" s="85">
        <v>0</v>
      </c>
    </row>
    <row r="67" spans="1:104" ht="20.399999999999999" customHeight="1">
      <c r="B67" s="405" t="s">
        <v>380</v>
      </c>
      <c r="C67" s="457">
        <v>1929587.2720876599</v>
      </c>
      <c r="D67" s="458">
        <v>205271.39039117002</v>
      </c>
      <c r="E67" s="458">
        <v>261848.10683</v>
      </c>
      <c r="F67" s="458">
        <v>287770.91416837001</v>
      </c>
      <c r="G67" s="459">
        <v>63027.502880959997</v>
      </c>
      <c r="H67" s="458">
        <v>95251.797384999998</v>
      </c>
      <c r="I67" s="458">
        <v>61695.882315000003</v>
      </c>
      <c r="J67" s="458">
        <v>0</v>
      </c>
      <c r="K67" s="458">
        <v>71757.487225010002</v>
      </c>
      <c r="L67" s="459">
        <v>5919.1777230299995</v>
      </c>
      <c r="M67" s="458">
        <v>45116.302310760002</v>
      </c>
      <c r="N67" s="458">
        <v>160648.51063500001</v>
      </c>
      <c r="O67" s="458">
        <v>134452.11102484001</v>
      </c>
      <c r="P67" s="458">
        <v>35338.787817069999</v>
      </c>
      <c r="Q67" s="459">
        <v>7523.089148</v>
      </c>
      <c r="R67" s="458">
        <v>6435.6583769999997</v>
      </c>
      <c r="S67" s="458">
        <v>108625.61072</v>
      </c>
      <c r="T67" s="458">
        <v>18.72556325</v>
      </c>
      <c r="U67" s="458">
        <v>46344.675557000002</v>
      </c>
      <c r="V67" s="459">
        <v>42300.257075000001</v>
      </c>
      <c r="W67" s="458">
        <v>17898.516102000001</v>
      </c>
      <c r="X67" s="458">
        <v>106991.548561</v>
      </c>
      <c r="Y67" s="458">
        <v>0</v>
      </c>
      <c r="Z67" s="458">
        <v>31138.490634000002</v>
      </c>
      <c r="AA67" s="459">
        <v>6006.025858</v>
      </c>
      <c r="AB67" s="458">
        <v>18568.670759000001</v>
      </c>
      <c r="AC67" s="458">
        <v>45278.669001000002</v>
      </c>
      <c r="AD67" s="458">
        <v>0</v>
      </c>
      <c r="AE67" s="458">
        <v>60624.441953000001</v>
      </c>
      <c r="AF67" s="459">
        <v>0</v>
      </c>
      <c r="AG67" s="458">
        <v>0</v>
      </c>
      <c r="AH67" s="458">
        <v>350.22604100000001</v>
      </c>
      <c r="AI67" s="458">
        <v>0</v>
      </c>
      <c r="AJ67" s="458">
        <v>189.10530419999998</v>
      </c>
      <c r="AK67" s="459">
        <v>0</v>
      </c>
      <c r="AL67" s="458">
        <v>3190.6867360000001</v>
      </c>
      <c r="AM67" s="458">
        <v>0</v>
      </c>
      <c r="AN67" s="458">
        <v>0</v>
      </c>
      <c r="AO67" s="458">
        <v>0</v>
      </c>
      <c r="AP67" s="459">
        <v>0</v>
      </c>
      <c r="AQ67" s="458">
        <v>0</v>
      </c>
      <c r="AR67" s="458">
        <v>0</v>
      </c>
      <c r="AS67" s="458">
        <v>0</v>
      </c>
      <c r="AT67" s="458">
        <v>0</v>
      </c>
      <c r="AU67" s="459">
        <v>0</v>
      </c>
      <c r="AV67" s="458">
        <v>0</v>
      </c>
      <c r="AW67" s="458">
        <v>0</v>
      </c>
      <c r="AX67" s="458">
        <v>0</v>
      </c>
      <c r="AY67" s="458">
        <v>4.9039919999999997</v>
      </c>
      <c r="AZ67" s="459">
        <v>0</v>
      </c>
      <c r="BA67" s="458">
        <v>0</v>
      </c>
      <c r="BB67" s="458">
        <v>0</v>
      </c>
      <c r="BC67" s="459">
        <v>0</v>
      </c>
      <c r="BE67" s="85">
        <v>0</v>
      </c>
      <c r="BF67" s="85">
        <v>0</v>
      </c>
      <c r="BG67" s="85">
        <v>0</v>
      </c>
      <c r="BH67" s="85">
        <v>0</v>
      </c>
      <c r="BI67" s="85">
        <v>0</v>
      </c>
      <c r="BJ67" s="85">
        <v>0</v>
      </c>
      <c r="BK67" s="85">
        <v>0</v>
      </c>
      <c r="BL67" s="85">
        <v>0</v>
      </c>
      <c r="BM67" s="85">
        <v>0</v>
      </c>
      <c r="BN67" s="85">
        <v>0</v>
      </c>
      <c r="BO67" s="85">
        <v>0</v>
      </c>
      <c r="BP67" s="85">
        <v>0</v>
      </c>
    </row>
    <row r="68" spans="1:104" ht="20.399999999999999" customHeight="1">
      <c r="B68" s="405" t="s">
        <v>340</v>
      </c>
      <c r="C68" s="457">
        <v>4.5977194299999997</v>
      </c>
      <c r="D68" s="458">
        <v>3.8188454300000001</v>
      </c>
      <c r="E68" s="458">
        <v>0.28550500000000001</v>
      </c>
      <c r="F68" s="458">
        <v>0</v>
      </c>
      <c r="G68" s="459">
        <v>0</v>
      </c>
      <c r="H68" s="458">
        <v>0.22888</v>
      </c>
      <c r="I68" s="458">
        <v>0</v>
      </c>
      <c r="J68" s="458">
        <v>0</v>
      </c>
      <c r="K68" s="458">
        <v>0</v>
      </c>
      <c r="L68" s="459">
        <v>0</v>
      </c>
      <c r="M68" s="458">
        <v>0</v>
      </c>
      <c r="N68" s="458">
        <v>0</v>
      </c>
      <c r="O68" s="458">
        <v>0</v>
      </c>
      <c r="P68" s="458">
        <v>0</v>
      </c>
      <c r="Q68" s="459">
        <v>0.26448899999999997</v>
      </c>
      <c r="R68" s="458">
        <v>0</v>
      </c>
      <c r="S68" s="458">
        <v>0</v>
      </c>
      <c r="T68" s="458">
        <v>0</v>
      </c>
      <c r="U68" s="458">
        <v>0</v>
      </c>
      <c r="V68" s="459">
        <v>0</v>
      </c>
      <c r="W68" s="458">
        <v>0</v>
      </c>
      <c r="X68" s="458">
        <v>0</v>
      </c>
      <c r="Y68" s="458">
        <v>0</v>
      </c>
      <c r="Z68" s="458">
        <v>0</v>
      </c>
      <c r="AA68" s="459">
        <v>0</v>
      </c>
      <c r="AB68" s="458">
        <v>0</v>
      </c>
      <c r="AC68" s="458">
        <v>0</v>
      </c>
      <c r="AD68" s="458">
        <v>0</v>
      </c>
      <c r="AE68" s="458">
        <v>0</v>
      </c>
      <c r="AF68" s="459">
        <v>0</v>
      </c>
      <c r="AG68" s="458">
        <v>0</v>
      </c>
      <c r="AH68" s="458">
        <v>0</v>
      </c>
      <c r="AI68" s="458">
        <v>0</v>
      </c>
      <c r="AJ68" s="458">
        <v>0</v>
      </c>
      <c r="AK68" s="459">
        <v>0</v>
      </c>
      <c r="AL68" s="458">
        <v>0</v>
      </c>
      <c r="AM68" s="458">
        <v>0</v>
      </c>
      <c r="AN68" s="458">
        <v>0</v>
      </c>
      <c r="AO68" s="458">
        <v>0</v>
      </c>
      <c r="AP68" s="459">
        <v>0</v>
      </c>
      <c r="AQ68" s="458">
        <v>0</v>
      </c>
      <c r="AR68" s="458">
        <v>0</v>
      </c>
      <c r="AS68" s="458">
        <v>0</v>
      </c>
      <c r="AT68" s="458">
        <v>0</v>
      </c>
      <c r="AU68" s="459">
        <v>0</v>
      </c>
      <c r="AV68" s="458">
        <v>0</v>
      </c>
      <c r="AW68" s="458">
        <v>0</v>
      </c>
      <c r="AX68" s="458">
        <v>0</v>
      </c>
      <c r="AY68" s="458">
        <v>0</v>
      </c>
      <c r="AZ68" s="459">
        <v>0</v>
      </c>
      <c r="BA68" s="458">
        <v>0</v>
      </c>
      <c r="BB68" s="458">
        <v>0</v>
      </c>
      <c r="BC68" s="459">
        <v>0</v>
      </c>
      <c r="BE68" s="85">
        <v>0</v>
      </c>
      <c r="BF68" s="85">
        <v>0</v>
      </c>
      <c r="BG68" s="85">
        <v>0</v>
      </c>
      <c r="BH68" s="85">
        <v>0</v>
      </c>
      <c r="BI68" s="85">
        <v>0</v>
      </c>
      <c r="BJ68" s="85">
        <v>0</v>
      </c>
      <c r="BK68" s="85">
        <v>0</v>
      </c>
      <c r="BL68" s="85">
        <v>0</v>
      </c>
      <c r="BM68" s="85">
        <v>0</v>
      </c>
      <c r="BN68" s="85">
        <v>0</v>
      </c>
      <c r="BO68" s="85">
        <v>0</v>
      </c>
      <c r="BP68" s="85">
        <v>0</v>
      </c>
    </row>
    <row r="69" spans="1:104" ht="20.399999999999999" customHeight="1">
      <c r="B69" s="405" t="s">
        <v>381</v>
      </c>
      <c r="C69" s="457">
        <v>536826.57337170991</v>
      </c>
      <c r="D69" s="458">
        <v>117714.87665505</v>
      </c>
      <c r="E69" s="458">
        <v>156065.15209399999</v>
      </c>
      <c r="F69" s="458">
        <v>44096.164653710002</v>
      </c>
      <c r="G69" s="459">
        <v>0</v>
      </c>
      <c r="H69" s="458">
        <v>31500.461533000002</v>
      </c>
      <c r="I69" s="458">
        <v>20.989469</v>
      </c>
      <c r="J69" s="458">
        <v>0</v>
      </c>
      <c r="K69" s="458">
        <v>8362.6132204099995</v>
      </c>
      <c r="L69" s="459">
        <v>0</v>
      </c>
      <c r="M69" s="458">
        <v>0</v>
      </c>
      <c r="N69" s="458">
        <v>48622.538495000001</v>
      </c>
      <c r="O69" s="458">
        <v>13475.232357540001</v>
      </c>
      <c r="P69" s="458">
        <v>0</v>
      </c>
      <c r="Q69" s="459">
        <v>13612.651030000001</v>
      </c>
      <c r="R69" s="458">
        <v>6066.3496670000004</v>
      </c>
      <c r="S69" s="458">
        <v>8845.4212599999992</v>
      </c>
      <c r="T69" s="458">
        <v>0</v>
      </c>
      <c r="U69" s="458">
        <v>0</v>
      </c>
      <c r="V69" s="459">
        <v>0.87212699999999999</v>
      </c>
      <c r="W69" s="458">
        <v>85536.150968000002</v>
      </c>
      <c r="X69" s="458">
        <v>0</v>
      </c>
      <c r="Y69" s="458">
        <v>0</v>
      </c>
      <c r="Z69" s="458">
        <v>0</v>
      </c>
      <c r="AA69" s="459">
        <v>1894.3111039999999</v>
      </c>
      <c r="AB69" s="458">
        <v>0</v>
      </c>
      <c r="AC69" s="458">
        <v>609.50653799999998</v>
      </c>
      <c r="AD69" s="458">
        <v>0</v>
      </c>
      <c r="AE69" s="458">
        <v>0</v>
      </c>
      <c r="AF69" s="459">
        <v>0</v>
      </c>
      <c r="AG69" s="458">
        <v>0</v>
      </c>
      <c r="AH69" s="458">
        <v>0</v>
      </c>
      <c r="AI69" s="458">
        <v>0</v>
      </c>
      <c r="AJ69" s="458">
        <v>0</v>
      </c>
      <c r="AK69" s="459">
        <v>0</v>
      </c>
      <c r="AL69" s="458">
        <v>403.28219999999999</v>
      </c>
      <c r="AM69" s="458">
        <v>0</v>
      </c>
      <c r="AN69" s="458">
        <v>0</v>
      </c>
      <c r="AO69" s="458">
        <v>0</v>
      </c>
      <c r="AP69" s="459">
        <v>0</v>
      </c>
      <c r="AQ69" s="458">
        <v>0</v>
      </c>
      <c r="AR69" s="458">
        <v>0</v>
      </c>
      <c r="AS69" s="458">
        <v>0</v>
      </c>
      <c r="AT69" s="458">
        <v>0</v>
      </c>
      <c r="AU69" s="459">
        <v>0</v>
      </c>
      <c r="AV69" s="458">
        <v>0</v>
      </c>
      <c r="AW69" s="458">
        <v>0</v>
      </c>
      <c r="AX69" s="458">
        <v>0</v>
      </c>
      <c r="AY69" s="458">
        <v>0</v>
      </c>
      <c r="AZ69" s="459">
        <v>0</v>
      </c>
      <c r="BA69" s="458">
        <v>0</v>
      </c>
      <c r="BB69" s="458">
        <v>0</v>
      </c>
      <c r="BC69" s="459">
        <v>0</v>
      </c>
      <c r="BE69" s="85">
        <v>0</v>
      </c>
      <c r="BF69" s="85">
        <v>0</v>
      </c>
      <c r="BG69" s="85">
        <v>0</v>
      </c>
      <c r="BH69" s="85">
        <v>0</v>
      </c>
      <c r="BI69" s="85">
        <v>0</v>
      </c>
      <c r="BJ69" s="85">
        <v>0</v>
      </c>
      <c r="BK69" s="85">
        <v>0</v>
      </c>
      <c r="BL69" s="85">
        <v>0</v>
      </c>
      <c r="BM69" s="85">
        <v>0</v>
      </c>
      <c r="BN69" s="85">
        <v>0</v>
      </c>
      <c r="BO69" s="85">
        <v>0</v>
      </c>
      <c r="BP69" s="85">
        <v>0</v>
      </c>
    </row>
    <row r="70" spans="1:104" ht="20.399999999999999" customHeight="1">
      <c r="B70" s="405" t="s">
        <v>341</v>
      </c>
      <c r="C70" s="457">
        <v>575198.60015791003</v>
      </c>
      <c r="D70" s="458">
        <v>233444.21634114999</v>
      </c>
      <c r="E70" s="458">
        <v>48249.172589000002</v>
      </c>
      <c r="F70" s="458">
        <v>8211.7190175600008</v>
      </c>
      <c r="G70" s="459">
        <v>2135.5876538900002</v>
      </c>
      <c r="H70" s="458">
        <v>26549.109465000001</v>
      </c>
      <c r="I70" s="458">
        <v>68891.365225999994</v>
      </c>
      <c r="J70" s="458">
        <v>17648.031784999999</v>
      </c>
      <c r="K70" s="458">
        <v>56339.751595679998</v>
      </c>
      <c r="L70" s="459">
        <v>210.21002425</v>
      </c>
      <c r="M70" s="458">
        <v>1291.9332091900001</v>
      </c>
      <c r="N70" s="458">
        <v>248.356336</v>
      </c>
      <c r="O70" s="458">
        <v>8488.6067355600007</v>
      </c>
      <c r="P70" s="458">
        <v>336.47304498</v>
      </c>
      <c r="Q70" s="459">
        <v>50648.463948999997</v>
      </c>
      <c r="R70" s="458">
        <v>7181.3936839999997</v>
      </c>
      <c r="S70" s="458">
        <v>1539.230319</v>
      </c>
      <c r="T70" s="458">
        <v>25.603939660000002</v>
      </c>
      <c r="U70" s="458">
        <v>0.50046400000000002</v>
      </c>
      <c r="V70" s="459">
        <v>8558.2476939999997</v>
      </c>
      <c r="W70" s="458">
        <v>28368.148702999999</v>
      </c>
      <c r="X70" s="458">
        <v>545.60910699999999</v>
      </c>
      <c r="Y70" s="458">
        <v>516.17669000000001</v>
      </c>
      <c r="Z70" s="458">
        <v>41.321105000000003</v>
      </c>
      <c r="AA70" s="459">
        <v>470.494666</v>
      </c>
      <c r="AB70" s="458">
        <v>1.1999999999999999E-3</v>
      </c>
      <c r="AC70" s="458">
        <v>842.12281399999995</v>
      </c>
      <c r="AD70" s="458">
        <v>0</v>
      </c>
      <c r="AE70" s="458">
        <v>0.59435899999999997</v>
      </c>
      <c r="AF70" s="459">
        <v>0</v>
      </c>
      <c r="AG70" s="458">
        <v>641.31111799999996</v>
      </c>
      <c r="AH70" s="458">
        <v>13.998234999999999</v>
      </c>
      <c r="AI70" s="458">
        <v>28.743282000000001</v>
      </c>
      <c r="AJ70" s="458">
        <v>0</v>
      </c>
      <c r="AK70" s="459">
        <v>0</v>
      </c>
      <c r="AL70" s="458">
        <v>3709.7504370000001</v>
      </c>
      <c r="AM70" s="458">
        <v>0</v>
      </c>
      <c r="AN70" s="458">
        <v>5.7538859999999996</v>
      </c>
      <c r="AO70" s="458">
        <v>4.2182999999999998E-2</v>
      </c>
      <c r="AP70" s="459">
        <v>16.55929999</v>
      </c>
      <c r="AQ70" s="458">
        <v>0</v>
      </c>
      <c r="AR70" s="458">
        <v>0</v>
      </c>
      <c r="AS70" s="458">
        <v>0</v>
      </c>
      <c r="AT70" s="458">
        <v>0</v>
      </c>
      <c r="AU70" s="459">
        <v>0</v>
      </c>
      <c r="AV70" s="458">
        <v>0</v>
      </c>
      <c r="AW70" s="458">
        <v>0</v>
      </c>
      <c r="AX70" s="458">
        <v>0</v>
      </c>
      <c r="AY70" s="458">
        <v>0</v>
      </c>
      <c r="AZ70" s="459">
        <v>0</v>
      </c>
      <c r="BA70" s="458">
        <v>0</v>
      </c>
      <c r="BB70" s="458">
        <v>0</v>
      </c>
      <c r="BC70" s="459">
        <v>0</v>
      </c>
      <c r="BE70" s="85">
        <v>0</v>
      </c>
      <c r="BF70" s="85">
        <v>0</v>
      </c>
      <c r="BG70" s="85">
        <v>0</v>
      </c>
      <c r="BH70" s="85">
        <v>0</v>
      </c>
      <c r="BI70" s="85">
        <v>0</v>
      </c>
      <c r="BJ70" s="85">
        <v>0</v>
      </c>
      <c r="BK70" s="85">
        <v>0</v>
      </c>
      <c r="BL70" s="85">
        <v>0</v>
      </c>
      <c r="BM70" s="85">
        <v>0</v>
      </c>
      <c r="BN70" s="85">
        <v>0</v>
      </c>
      <c r="BO70" s="85">
        <v>0</v>
      </c>
      <c r="BP70" s="85">
        <v>0</v>
      </c>
    </row>
    <row r="71" spans="1:104" ht="20.399999999999999" customHeight="1">
      <c r="B71" s="406" t="s">
        <v>342</v>
      </c>
      <c r="C71" s="457">
        <v>529068.66588991007</v>
      </c>
      <c r="D71" s="458">
        <v>225029.19153207997</v>
      </c>
      <c r="E71" s="458">
        <v>41335.292431000002</v>
      </c>
      <c r="F71" s="458">
        <v>8050.3380657799999</v>
      </c>
      <c r="G71" s="459">
        <v>2135.3218177899998</v>
      </c>
      <c r="H71" s="458">
        <v>26546.957279999999</v>
      </c>
      <c r="I71" s="458">
        <v>52573.387340000001</v>
      </c>
      <c r="J71" s="458">
        <v>7200.2022969999998</v>
      </c>
      <c r="K71" s="458">
        <v>56134.065853220003</v>
      </c>
      <c r="L71" s="459">
        <v>210.21002425</v>
      </c>
      <c r="M71" s="458">
        <v>305.79867665</v>
      </c>
      <c r="N71" s="458">
        <v>36.938685999999997</v>
      </c>
      <c r="O71" s="458">
        <v>8488.6067355600007</v>
      </c>
      <c r="P71" s="458">
        <v>318.97525157999996</v>
      </c>
      <c r="Q71" s="459">
        <v>50648.463948999997</v>
      </c>
      <c r="R71" s="458">
        <v>7181.3936839999997</v>
      </c>
      <c r="S71" s="458">
        <v>1539.230319</v>
      </c>
      <c r="T71" s="458">
        <v>0</v>
      </c>
      <c r="U71" s="458">
        <v>0.50046400000000002</v>
      </c>
      <c r="V71" s="459">
        <v>6312.8833780000004</v>
      </c>
      <c r="W71" s="458">
        <v>28368.148702999999</v>
      </c>
      <c r="X71" s="458">
        <v>545.60910699999999</v>
      </c>
      <c r="Y71" s="458">
        <v>516.17669000000001</v>
      </c>
      <c r="Z71" s="458">
        <v>9.4716989999999992</v>
      </c>
      <c r="AA71" s="459">
        <v>353.18262700000002</v>
      </c>
      <c r="AB71" s="458">
        <v>1.1999999999999999E-3</v>
      </c>
      <c r="AC71" s="458">
        <v>842.12281399999995</v>
      </c>
      <c r="AD71" s="458">
        <v>0</v>
      </c>
      <c r="AE71" s="458">
        <v>0.59435899999999997</v>
      </c>
      <c r="AF71" s="459">
        <v>0</v>
      </c>
      <c r="AG71" s="458">
        <v>641.31111799999996</v>
      </c>
      <c r="AH71" s="458">
        <v>0</v>
      </c>
      <c r="AI71" s="458">
        <v>28.743282000000001</v>
      </c>
      <c r="AJ71" s="458">
        <v>0</v>
      </c>
      <c r="AK71" s="459">
        <v>0</v>
      </c>
      <c r="AL71" s="458">
        <v>3709.7504370000001</v>
      </c>
      <c r="AM71" s="458">
        <v>0</v>
      </c>
      <c r="AN71" s="458">
        <v>5.7538859999999996</v>
      </c>
      <c r="AO71" s="458">
        <v>4.2182999999999998E-2</v>
      </c>
      <c r="AP71" s="459">
        <v>0</v>
      </c>
      <c r="AQ71" s="458">
        <v>0</v>
      </c>
      <c r="AR71" s="458">
        <v>0</v>
      </c>
      <c r="AS71" s="458">
        <v>0</v>
      </c>
      <c r="AT71" s="458">
        <v>0</v>
      </c>
      <c r="AU71" s="459">
        <v>0</v>
      </c>
      <c r="AV71" s="458">
        <v>0</v>
      </c>
      <c r="AW71" s="458">
        <v>0</v>
      </c>
      <c r="AX71" s="458">
        <v>0</v>
      </c>
      <c r="AY71" s="458">
        <v>0</v>
      </c>
      <c r="AZ71" s="459">
        <v>0</v>
      </c>
      <c r="BA71" s="458">
        <v>0</v>
      </c>
      <c r="BB71" s="458">
        <v>0</v>
      </c>
      <c r="BC71" s="459">
        <v>0</v>
      </c>
      <c r="BE71" s="85">
        <v>0</v>
      </c>
      <c r="BF71" s="85">
        <v>0</v>
      </c>
      <c r="BG71" s="85">
        <v>0</v>
      </c>
      <c r="BH71" s="85">
        <v>0</v>
      </c>
      <c r="BI71" s="85">
        <v>0</v>
      </c>
      <c r="BJ71" s="85">
        <v>0</v>
      </c>
      <c r="BK71" s="85">
        <v>0</v>
      </c>
      <c r="BL71" s="85">
        <v>0</v>
      </c>
      <c r="BM71" s="85">
        <v>0</v>
      </c>
      <c r="BN71" s="85">
        <v>0</v>
      </c>
      <c r="BO71" s="85">
        <v>0</v>
      </c>
      <c r="BP71" s="85">
        <v>0</v>
      </c>
    </row>
    <row r="72" spans="1:104" ht="20.399999999999999" customHeight="1">
      <c r="B72" s="406" t="s">
        <v>382</v>
      </c>
      <c r="C72" s="457">
        <v>46129.934267999997</v>
      </c>
      <c r="D72" s="458">
        <v>8415.0248090699988</v>
      </c>
      <c r="E72" s="458">
        <v>6913.8801579999999</v>
      </c>
      <c r="F72" s="458">
        <v>161.38095178</v>
      </c>
      <c r="G72" s="459">
        <v>0.26583609999999996</v>
      </c>
      <c r="H72" s="458">
        <v>2.1521849999999998</v>
      </c>
      <c r="I72" s="458">
        <v>16317.977886000001</v>
      </c>
      <c r="J72" s="458">
        <v>10447.829487999999</v>
      </c>
      <c r="K72" s="458">
        <v>205.68574246</v>
      </c>
      <c r="L72" s="459">
        <v>0</v>
      </c>
      <c r="M72" s="458">
        <v>986.13453254000001</v>
      </c>
      <c r="N72" s="458">
        <v>211.41765000000001</v>
      </c>
      <c r="O72" s="458">
        <v>0</v>
      </c>
      <c r="P72" s="458">
        <v>17.497793399999999</v>
      </c>
      <c r="Q72" s="459">
        <v>0</v>
      </c>
      <c r="R72" s="458">
        <v>0</v>
      </c>
      <c r="S72" s="458">
        <v>0</v>
      </c>
      <c r="T72" s="458">
        <v>25.603939660000002</v>
      </c>
      <c r="U72" s="458">
        <v>0</v>
      </c>
      <c r="V72" s="459">
        <v>2245.3643160000001</v>
      </c>
      <c r="W72" s="458">
        <v>0</v>
      </c>
      <c r="X72" s="458">
        <v>0</v>
      </c>
      <c r="Y72" s="458">
        <v>0</v>
      </c>
      <c r="Z72" s="458">
        <v>31.849405999999998</v>
      </c>
      <c r="AA72" s="459">
        <v>117.312039</v>
      </c>
      <c r="AB72" s="458">
        <v>0</v>
      </c>
      <c r="AC72" s="458">
        <v>0</v>
      </c>
      <c r="AD72" s="458">
        <v>0</v>
      </c>
      <c r="AE72" s="458">
        <v>0</v>
      </c>
      <c r="AF72" s="459">
        <v>0</v>
      </c>
      <c r="AG72" s="458">
        <v>0</v>
      </c>
      <c r="AH72" s="458">
        <v>13.998234999999999</v>
      </c>
      <c r="AI72" s="458">
        <v>0</v>
      </c>
      <c r="AJ72" s="458">
        <v>0</v>
      </c>
      <c r="AK72" s="459">
        <v>0</v>
      </c>
      <c r="AL72" s="458">
        <v>0</v>
      </c>
      <c r="AM72" s="458">
        <v>0</v>
      </c>
      <c r="AN72" s="458">
        <v>0</v>
      </c>
      <c r="AO72" s="458">
        <v>0</v>
      </c>
      <c r="AP72" s="459">
        <v>16.55929999</v>
      </c>
      <c r="AQ72" s="458">
        <v>0</v>
      </c>
      <c r="AR72" s="458">
        <v>0</v>
      </c>
      <c r="AS72" s="458">
        <v>0</v>
      </c>
      <c r="AT72" s="458">
        <v>0</v>
      </c>
      <c r="AU72" s="459">
        <v>0</v>
      </c>
      <c r="AV72" s="458">
        <v>0</v>
      </c>
      <c r="AW72" s="458">
        <v>0</v>
      </c>
      <c r="AX72" s="458">
        <v>0</v>
      </c>
      <c r="AY72" s="458">
        <v>0</v>
      </c>
      <c r="AZ72" s="459">
        <v>0</v>
      </c>
      <c r="BA72" s="458">
        <v>0</v>
      </c>
      <c r="BB72" s="458">
        <v>0</v>
      </c>
      <c r="BC72" s="459">
        <v>0</v>
      </c>
      <c r="BE72" s="85">
        <v>0</v>
      </c>
      <c r="BF72" s="85">
        <v>0</v>
      </c>
      <c r="BG72" s="85">
        <v>0</v>
      </c>
      <c r="BH72" s="85">
        <v>0</v>
      </c>
      <c r="BI72" s="85">
        <v>0</v>
      </c>
      <c r="BJ72" s="85">
        <v>0</v>
      </c>
      <c r="BK72" s="85">
        <v>0</v>
      </c>
      <c r="BL72" s="85">
        <v>0</v>
      </c>
      <c r="BM72" s="85">
        <v>0</v>
      </c>
      <c r="BN72" s="85">
        <v>0</v>
      </c>
      <c r="BO72" s="85">
        <v>0</v>
      </c>
      <c r="BP72" s="85">
        <v>0</v>
      </c>
    </row>
    <row r="73" spans="1:104" ht="20.399999999999999" customHeight="1">
      <c r="B73" s="405" t="s">
        <v>383</v>
      </c>
      <c r="C73" s="457">
        <v>629.14720871000009</v>
      </c>
      <c r="D73" s="458">
        <v>609.05568210000001</v>
      </c>
      <c r="E73" s="458">
        <v>1.8624590000000001</v>
      </c>
      <c r="F73" s="458">
        <v>0</v>
      </c>
      <c r="G73" s="459">
        <v>0</v>
      </c>
      <c r="H73" s="458">
        <v>0</v>
      </c>
      <c r="I73" s="458">
        <v>0</v>
      </c>
      <c r="J73" s="458">
        <v>0</v>
      </c>
      <c r="K73" s="458">
        <v>0</v>
      </c>
      <c r="L73" s="459">
        <v>0</v>
      </c>
      <c r="M73" s="458">
        <v>0</v>
      </c>
      <c r="N73" s="458">
        <v>0</v>
      </c>
      <c r="O73" s="458">
        <v>3.3236646099999998</v>
      </c>
      <c r="P73" s="458">
        <v>0</v>
      </c>
      <c r="Q73" s="459">
        <v>0</v>
      </c>
      <c r="R73" s="458">
        <v>0</v>
      </c>
      <c r="S73" s="458">
        <v>0</v>
      </c>
      <c r="T73" s="458">
        <v>0</v>
      </c>
      <c r="U73" s="458">
        <v>0</v>
      </c>
      <c r="V73" s="459">
        <v>0</v>
      </c>
      <c r="W73" s="458">
        <v>0</v>
      </c>
      <c r="X73" s="458">
        <v>0</v>
      </c>
      <c r="Y73" s="458">
        <v>0</v>
      </c>
      <c r="Z73" s="458">
        <v>0</v>
      </c>
      <c r="AA73" s="459">
        <v>14.905403</v>
      </c>
      <c r="AB73" s="458">
        <v>0</v>
      </c>
      <c r="AC73" s="458">
        <v>0</v>
      </c>
      <c r="AD73" s="458">
        <v>0</v>
      </c>
      <c r="AE73" s="458">
        <v>0</v>
      </c>
      <c r="AF73" s="459">
        <v>0</v>
      </c>
      <c r="AG73" s="458">
        <v>0</v>
      </c>
      <c r="AH73" s="458">
        <v>0</v>
      </c>
      <c r="AI73" s="458">
        <v>0</v>
      </c>
      <c r="AJ73" s="458">
        <v>0</v>
      </c>
      <c r="AK73" s="459">
        <v>0</v>
      </c>
      <c r="AL73" s="458">
        <v>0</v>
      </c>
      <c r="AM73" s="458">
        <v>0</v>
      </c>
      <c r="AN73" s="458">
        <v>0</v>
      </c>
      <c r="AO73" s="458">
        <v>0</v>
      </c>
      <c r="AP73" s="459">
        <v>0</v>
      </c>
      <c r="AQ73" s="458">
        <v>0</v>
      </c>
      <c r="AR73" s="458">
        <v>0</v>
      </c>
      <c r="AS73" s="458">
        <v>0</v>
      </c>
      <c r="AT73" s="458">
        <v>0</v>
      </c>
      <c r="AU73" s="459">
        <v>0</v>
      </c>
      <c r="AV73" s="458">
        <v>0</v>
      </c>
      <c r="AW73" s="458">
        <v>0</v>
      </c>
      <c r="AX73" s="458">
        <v>0</v>
      </c>
      <c r="AY73" s="458">
        <v>0</v>
      </c>
      <c r="AZ73" s="459">
        <v>0</v>
      </c>
      <c r="BA73" s="458">
        <v>0</v>
      </c>
      <c r="BB73" s="458">
        <v>0</v>
      </c>
      <c r="BC73" s="459">
        <v>0</v>
      </c>
      <c r="BE73" s="85">
        <v>0</v>
      </c>
      <c r="BF73" s="85">
        <v>0</v>
      </c>
      <c r="BG73" s="85">
        <v>0</v>
      </c>
      <c r="BH73" s="85">
        <v>0</v>
      </c>
      <c r="BI73" s="85">
        <v>0</v>
      </c>
      <c r="BJ73" s="85">
        <v>0</v>
      </c>
      <c r="BK73" s="85">
        <v>0</v>
      </c>
      <c r="BL73" s="85">
        <v>0</v>
      </c>
      <c r="BM73" s="85">
        <v>0</v>
      </c>
      <c r="BN73" s="85">
        <v>0</v>
      </c>
      <c r="BO73" s="85">
        <v>0</v>
      </c>
      <c r="BP73" s="85">
        <v>0</v>
      </c>
    </row>
    <row r="74" spans="1:104" ht="20.399999999999999" customHeight="1">
      <c r="B74" s="405" t="s">
        <v>384</v>
      </c>
      <c r="C74" s="457">
        <v>0</v>
      </c>
      <c r="D74" s="458">
        <v>0</v>
      </c>
      <c r="E74" s="458">
        <v>0</v>
      </c>
      <c r="F74" s="458">
        <v>0</v>
      </c>
      <c r="G74" s="459">
        <v>0</v>
      </c>
      <c r="H74" s="458">
        <v>0</v>
      </c>
      <c r="I74" s="458">
        <v>0</v>
      </c>
      <c r="J74" s="458">
        <v>0</v>
      </c>
      <c r="K74" s="458">
        <v>0</v>
      </c>
      <c r="L74" s="459">
        <v>0</v>
      </c>
      <c r="M74" s="458">
        <v>0</v>
      </c>
      <c r="N74" s="458">
        <v>0</v>
      </c>
      <c r="O74" s="458">
        <v>0</v>
      </c>
      <c r="P74" s="458">
        <v>0</v>
      </c>
      <c r="Q74" s="459">
        <v>0</v>
      </c>
      <c r="R74" s="458">
        <v>0</v>
      </c>
      <c r="S74" s="458">
        <v>0</v>
      </c>
      <c r="T74" s="458">
        <v>0</v>
      </c>
      <c r="U74" s="458">
        <v>0</v>
      </c>
      <c r="V74" s="459">
        <v>0</v>
      </c>
      <c r="W74" s="458">
        <v>0</v>
      </c>
      <c r="X74" s="458">
        <v>0</v>
      </c>
      <c r="Y74" s="458">
        <v>0</v>
      </c>
      <c r="Z74" s="458">
        <v>0</v>
      </c>
      <c r="AA74" s="459">
        <v>0</v>
      </c>
      <c r="AB74" s="458">
        <v>0</v>
      </c>
      <c r="AC74" s="458">
        <v>0</v>
      </c>
      <c r="AD74" s="458">
        <v>0</v>
      </c>
      <c r="AE74" s="458">
        <v>0</v>
      </c>
      <c r="AF74" s="459">
        <v>0</v>
      </c>
      <c r="AG74" s="458">
        <v>0</v>
      </c>
      <c r="AH74" s="458">
        <v>0</v>
      </c>
      <c r="AI74" s="458">
        <v>0</v>
      </c>
      <c r="AJ74" s="458">
        <v>0</v>
      </c>
      <c r="AK74" s="459">
        <v>0</v>
      </c>
      <c r="AL74" s="458">
        <v>0</v>
      </c>
      <c r="AM74" s="458">
        <v>0</v>
      </c>
      <c r="AN74" s="458">
        <v>0</v>
      </c>
      <c r="AO74" s="458">
        <v>0</v>
      </c>
      <c r="AP74" s="459">
        <v>0</v>
      </c>
      <c r="AQ74" s="458">
        <v>0</v>
      </c>
      <c r="AR74" s="458">
        <v>0</v>
      </c>
      <c r="AS74" s="458">
        <v>0</v>
      </c>
      <c r="AT74" s="458">
        <v>0</v>
      </c>
      <c r="AU74" s="459">
        <v>0</v>
      </c>
      <c r="AV74" s="458">
        <v>0</v>
      </c>
      <c r="AW74" s="458">
        <v>0</v>
      </c>
      <c r="AX74" s="458">
        <v>0</v>
      </c>
      <c r="AY74" s="458">
        <v>0</v>
      </c>
      <c r="AZ74" s="459">
        <v>0</v>
      </c>
      <c r="BA74" s="458">
        <v>0</v>
      </c>
      <c r="BB74" s="458">
        <v>0</v>
      </c>
      <c r="BC74" s="459">
        <v>0</v>
      </c>
      <c r="BE74" s="85">
        <v>0</v>
      </c>
      <c r="BF74" s="85">
        <v>0</v>
      </c>
      <c r="BG74" s="85">
        <v>0</v>
      </c>
      <c r="BH74" s="85">
        <v>0</v>
      </c>
      <c r="BI74" s="85">
        <v>0</v>
      </c>
      <c r="BJ74" s="85">
        <v>0</v>
      </c>
      <c r="BK74" s="85">
        <v>0</v>
      </c>
      <c r="BL74" s="85">
        <v>0</v>
      </c>
      <c r="BM74" s="85">
        <v>0</v>
      </c>
      <c r="BN74" s="85">
        <v>0</v>
      </c>
      <c r="BO74" s="85">
        <v>0</v>
      </c>
      <c r="BP74" s="85">
        <v>0</v>
      </c>
    </row>
    <row r="75" spans="1:104" ht="20.399999999999999" customHeight="1">
      <c r="B75" s="405" t="s">
        <v>385</v>
      </c>
      <c r="C75" s="457">
        <v>49367.236502770007</v>
      </c>
      <c r="D75" s="458">
        <v>5568.5328621400004</v>
      </c>
      <c r="E75" s="458">
        <v>6911.2073170000003</v>
      </c>
      <c r="F75" s="458">
        <v>4290.4458232199995</v>
      </c>
      <c r="G75" s="459">
        <v>7912.8677652799997</v>
      </c>
      <c r="H75" s="458">
        <v>2929.541174</v>
      </c>
      <c r="I75" s="458">
        <v>1449.5109050000001</v>
      </c>
      <c r="J75" s="458">
        <v>511.57355899999999</v>
      </c>
      <c r="K75" s="458">
        <v>1024.5807387699999</v>
      </c>
      <c r="L75" s="459">
        <v>2663.6853885100004</v>
      </c>
      <c r="M75" s="458">
        <v>5177.6202582700007</v>
      </c>
      <c r="N75" s="458">
        <v>1301.2987659999999</v>
      </c>
      <c r="O75" s="458">
        <v>475.33297339999996</v>
      </c>
      <c r="P75" s="458">
        <v>2867.00841997</v>
      </c>
      <c r="Q75" s="459">
        <v>280.289219</v>
      </c>
      <c r="R75" s="458">
        <v>353.72045400000002</v>
      </c>
      <c r="S75" s="458">
        <v>281.82224500000001</v>
      </c>
      <c r="T75" s="458">
        <v>926.25296940999999</v>
      </c>
      <c r="U75" s="458">
        <v>431.77311500000002</v>
      </c>
      <c r="V75" s="459">
        <v>247.95736099999999</v>
      </c>
      <c r="W75" s="458">
        <v>14.936515</v>
      </c>
      <c r="X75" s="458">
        <v>181.014036</v>
      </c>
      <c r="Y75" s="458">
        <v>126.260723</v>
      </c>
      <c r="Z75" s="458">
        <v>123.25658199999999</v>
      </c>
      <c r="AA75" s="459">
        <v>224.178922</v>
      </c>
      <c r="AB75" s="458">
        <v>7.4460009999999999</v>
      </c>
      <c r="AC75" s="458">
        <v>1005.695917</v>
      </c>
      <c r="AD75" s="458">
        <v>842.50204699999995</v>
      </c>
      <c r="AE75" s="458">
        <v>0</v>
      </c>
      <c r="AF75" s="459">
        <v>0</v>
      </c>
      <c r="AG75" s="458">
        <v>126.71322600000001</v>
      </c>
      <c r="AH75" s="458">
        <v>59.386527999999998</v>
      </c>
      <c r="AI75" s="458">
        <v>269.48763000000002</v>
      </c>
      <c r="AJ75" s="458">
        <v>61.02153208</v>
      </c>
      <c r="AK75" s="459">
        <v>446.56253600000002</v>
      </c>
      <c r="AL75" s="458">
        <v>27.466213</v>
      </c>
      <c r="AM75" s="458">
        <v>93.879260989999992</v>
      </c>
      <c r="AN75" s="458">
        <v>4.6221330499999995</v>
      </c>
      <c r="AO75" s="458">
        <v>50.134421000000003</v>
      </c>
      <c r="AP75" s="459">
        <v>10.82234564</v>
      </c>
      <c r="AQ75" s="458">
        <v>23.167396</v>
      </c>
      <c r="AR75" s="458">
        <v>0</v>
      </c>
      <c r="AS75" s="458">
        <v>18.083944039999999</v>
      </c>
      <c r="AT75" s="458">
        <v>9.1127929999999999</v>
      </c>
      <c r="AU75" s="459">
        <v>2.7286739999999998</v>
      </c>
      <c r="AV75" s="458">
        <v>11.136153</v>
      </c>
      <c r="AW75" s="458">
        <v>15.692182000000001</v>
      </c>
      <c r="AX75" s="458">
        <v>0</v>
      </c>
      <c r="AY75" s="458">
        <v>0</v>
      </c>
      <c r="AZ75" s="459">
        <v>0</v>
      </c>
      <c r="BA75" s="458">
        <v>0</v>
      </c>
      <c r="BB75" s="458">
        <v>0</v>
      </c>
      <c r="BC75" s="459">
        <v>6.9074780000000002</v>
      </c>
      <c r="BE75" s="85">
        <v>0</v>
      </c>
      <c r="BF75" s="85">
        <v>0</v>
      </c>
      <c r="BG75" s="85">
        <v>0</v>
      </c>
      <c r="BH75" s="85">
        <v>0</v>
      </c>
      <c r="BI75" s="85">
        <v>0</v>
      </c>
      <c r="BJ75" s="85">
        <v>0</v>
      </c>
      <c r="BK75" s="85">
        <v>0</v>
      </c>
      <c r="BL75" s="85">
        <v>0</v>
      </c>
      <c r="BM75" s="85">
        <v>0</v>
      </c>
      <c r="BN75" s="85">
        <v>0</v>
      </c>
      <c r="BO75" s="85">
        <v>0</v>
      </c>
      <c r="BP75" s="85">
        <v>0</v>
      </c>
    </row>
    <row r="76" spans="1:104" ht="20.399999999999999" customHeight="1">
      <c r="B76" s="405" t="s">
        <v>386</v>
      </c>
      <c r="C76" s="457">
        <v>841560.61677422014</v>
      </c>
      <c r="D76" s="458">
        <v>198550.2853858</v>
      </c>
      <c r="E76" s="458">
        <v>158745.364726</v>
      </c>
      <c r="F76" s="458">
        <v>61161.638759519999</v>
      </c>
      <c r="G76" s="459">
        <v>51421.18716175</v>
      </c>
      <c r="H76" s="458">
        <v>39050.971565</v>
      </c>
      <c r="I76" s="458">
        <v>24518.461208000001</v>
      </c>
      <c r="J76" s="458">
        <v>9257.6207770000001</v>
      </c>
      <c r="K76" s="458">
        <v>33225.723796830003</v>
      </c>
      <c r="L76" s="459">
        <v>7430.2774757799998</v>
      </c>
      <c r="M76" s="458">
        <v>15707.03734651</v>
      </c>
      <c r="N76" s="458">
        <v>3014.6364229999999</v>
      </c>
      <c r="O76" s="458">
        <v>48217.493810499996</v>
      </c>
      <c r="P76" s="458">
        <v>6291.7832132799995</v>
      </c>
      <c r="Q76" s="459">
        <v>60375.375974000002</v>
      </c>
      <c r="R76" s="458">
        <v>31950.077902000001</v>
      </c>
      <c r="S76" s="458">
        <v>5793.7871269999996</v>
      </c>
      <c r="T76" s="458">
        <v>9157.4891626200006</v>
      </c>
      <c r="U76" s="458">
        <v>858.78690900000004</v>
      </c>
      <c r="V76" s="459">
        <v>2601.0991519999998</v>
      </c>
      <c r="W76" s="458">
        <v>19474.613081</v>
      </c>
      <c r="X76" s="458">
        <v>6706.1205799999998</v>
      </c>
      <c r="Y76" s="458">
        <v>732.58543199999997</v>
      </c>
      <c r="Z76" s="458">
        <v>3030.553453</v>
      </c>
      <c r="AA76" s="459">
        <v>13831.229740999999</v>
      </c>
      <c r="AB76" s="458">
        <v>885.44816300000002</v>
      </c>
      <c r="AC76" s="458">
        <v>2575.4010229999999</v>
      </c>
      <c r="AD76" s="458">
        <v>3705.0031300000001</v>
      </c>
      <c r="AE76" s="458">
        <v>32.802666000000002</v>
      </c>
      <c r="AF76" s="459">
        <v>434.46320526</v>
      </c>
      <c r="AG76" s="458">
        <v>737.26393399999995</v>
      </c>
      <c r="AH76" s="458">
        <v>8712.1401029999997</v>
      </c>
      <c r="AI76" s="458">
        <v>1300.7624000000001</v>
      </c>
      <c r="AJ76" s="458">
        <v>2064.0170253800002</v>
      </c>
      <c r="AK76" s="459">
        <v>367.13788799999998</v>
      </c>
      <c r="AL76" s="458">
        <v>6484.563056</v>
      </c>
      <c r="AM76" s="458">
        <v>221.1955036</v>
      </c>
      <c r="AN76" s="458">
        <v>44.457140469999999</v>
      </c>
      <c r="AO76" s="458">
        <v>264.869888</v>
      </c>
      <c r="AP76" s="459">
        <v>145.28386677</v>
      </c>
      <c r="AQ76" s="458">
        <v>372.74532499999998</v>
      </c>
      <c r="AR76" s="458">
        <v>391.35492299999999</v>
      </c>
      <c r="AS76" s="458">
        <v>107.49195751000001</v>
      </c>
      <c r="AT76" s="458">
        <v>14.615696</v>
      </c>
      <c r="AU76" s="459">
        <v>217.03102100000001</v>
      </c>
      <c r="AV76" s="458">
        <v>815.63014799999996</v>
      </c>
      <c r="AW76" s="458">
        <v>35.996127000000001</v>
      </c>
      <c r="AX76" s="458">
        <v>14.174322810000001</v>
      </c>
      <c r="AY76" s="458">
        <v>415.84040900000002</v>
      </c>
      <c r="AZ76" s="459">
        <v>25.291065</v>
      </c>
      <c r="BA76" s="458">
        <v>4.25955583</v>
      </c>
      <c r="BB76" s="458">
        <v>33.655062999999998</v>
      </c>
      <c r="BC76" s="459">
        <v>33.522005999999998</v>
      </c>
      <c r="BE76" s="85">
        <v>0</v>
      </c>
      <c r="BF76" s="85">
        <v>0</v>
      </c>
      <c r="BG76" s="85">
        <v>0</v>
      </c>
      <c r="BH76" s="85">
        <v>0</v>
      </c>
      <c r="BI76" s="85">
        <v>0</v>
      </c>
      <c r="BJ76" s="85">
        <v>0</v>
      </c>
      <c r="BK76" s="85">
        <v>0</v>
      </c>
      <c r="BL76" s="85">
        <v>0</v>
      </c>
      <c r="BM76" s="85">
        <v>0</v>
      </c>
      <c r="BN76" s="85">
        <v>0</v>
      </c>
      <c r="BO76" s="85">
        <v>0</v>
      </c>
      <c r="BP76" s="85">
        <v>0</v>
      </c>
    </row>
    <row r="77" spans="1:104" ht="20.399999999999999" customHeight="1">
      <c r="B77" s="405" t="s">
        <v>387</v>
      </c>
      <c r="C77" s="457">
        <v>0</v>
      </c>
      <c r="D77" s="458">
        <v>0</v>
      </c>
      <c r="E77" s="458">
        <v>0</v>
      </c>
      <c r="F77" s="458">
        <v>0</v>
      </c>
      <c r="G77" s="459">
        <v>0</v>
      </c>
      <c r="H77" s="458">
        <v>0</v>
      </c>
      <c r="I77" s="458">
        <v>0</v>
      </c>
      <c r="J77" s="458">
        <v>0</v>
      </c>
      <c r="K77" s="458">
        <v>0</v>
      </c>
      <c r="L77" s="459">
        <v>0</v>
      </c>
      <c r="M77" s="458">
        <v>0</v>
      </c>
      <c r="N77" s="458">
        <v>0</v>
      </c>
      <c r="O77" s="458">
        <v>0</v>
      </c>
      <c r="P77" s="458">
        <v>0</v>
      </c>
      <c r="Q77" s="459">
        <v>0</v>
      </c>
      <c r="R77" s="458">
        <v>0</v>
      </c>
      <c r="S77" s="458">
        <v>0</v>
      </c>
      <c r="T77" s="458">
        <v>0</v>
      </c>
      <c r="U77" s="458">
        <v>0</v>
      </c>
      <c r="V77" s="459">
        <v>0</v>
      </c>
      <c r="W77" s="458">
        <v>0</v>
      </c>
      <c r="X77" s="458">
        <v>0</v>
      </c>
      <c r="Y77" s="458">
        <v>0</v>
      </c>
      <c r="Z77" s="458">
        <v>0</v>
      </c>
      <c r="AA77" s="459">
        <v>0</v>
      </c>
      <c r="AB77" s="458">
        <v>0</v>
      </c>
      <c r="AC77" s="458">
        <v>0</v>
      </c>
      <c r="AD77" s="458">
        <v>0</v>
      </c>
      <c r="AE77" s="458">
        <v>0</v>
      </c>
      <c r="AF77" s="459">
        <v>0</v>
      </c>
      <c r="AG77" s="458">
        <v>0</v>
      </c>
      <c r="AH77" s="458">
        <v>0</v>
      </c>
      <c r="AI77" s="458">
        <v>0</v>
      </c>
      <c r="AJ77" s="458">
        <v>0</v>
      </c>
      <c r="AK77" s="459">
        <v>0</v>
      </c>
      <c r="AL77" s="458">
        <v>0</v>
      </c>
      <c r="AM77" s="458">
        <v>0</v>
      </c>
      <c r="AN77" s="458">
        <v>0</v>
      </c>
      <c r="AO77" s="458">
        <v>0</v>
      </c>
      <c r="AP77" s="459">
        <v>0</v>
      </c>
      <c r="AQ77" s="458">
        <v>0</v>
      </c>
      <c r="AR77" s="458">
        <v>0</v>
      </c>
      <c r="AS77" s="458">
        <v>0</v>
      </c>
      <c r="AT77" s="458">
        <v>0</v>
      </c>
      <c r="AU77" s="459">
        <v>0</v>
      </c>
      <c r="AV77" s="458">
        <v>0</v>
      </c>
      <c r="AW77" s="458">
        <v>0</v>
      </c>
      <c r="AX77" s="458">
        <v>0</v>
      </c>
      <c r="AY77" s="458">
        <v>0</v>
      </c>
      <c r="AZ77" s="459">
        <v>0</v>
      </c>
      <c r="BA77" s="458">
        <v>0</v>
      </c>
      <c r="BB77" s="458">
        <v>0</v>
      </c>
      <c r="BC77" s="459">
        <v>0</v>
      </c>
      <c r="BE77" s="85">
        <v>0</v>
      </c>
      <c r="BF77" s="85">
        <v>0</v>
      </c>
      <c r="BG77" s="85">
        <v>0</v>
      </c>
      <c r="BH77" s="85">
        <v>0</v>
      </c>
      <c r="BI77" s="85">
        <v>0</v>
      </c>
      <c r="BJ77" s="85">
        <v>0</v>
      </c>
      <c r="BK77" s="85">
        <v>0</v>
      </c>
      <c r="BL77" s="85">
        <v>0</v>
      </c>
      <c r="BM77" s="85">
        <v>0</v>
      </c>
      <c r="BN77" s="85">
        <v>0</v>
      </c>
      <c r="BO77" s="85">
        <v>0</v>
      </c>
      <c r="BP77" s="85">
        <v>0</v>
      </c>
    </row>
    <row r="78" spans="1:104" ht="20.399999999999999" customHeight="1">
      <c r="B78" s="405" t="s">
        <v>388</v>
      </c>
      <c r="C78" s="457">
        <v>315914.72019797005</v>
      </c>
      <c r="D78" s="458">
        <v>87576.348886840002</v>
      </c>
      <c r="E78" s="458">
        <v>78048.934863000002</v>
      </c>
      <c r="F78" s="458">
        <v>77705.534248030002</v>
      </c>
      <c r="G78" s="459">
        <v>16000</v>
      </c>
      <c r="H78" s="458">
        <v>37153.379521000003</v>
      </c>
      <c r="I78" s="458">
        <v>8908</v>
      </c>
      <c r="J78" s="458">
        <v>0</v>
      </c>
      <c r="K78" s="458">
        <v>0</v>
      </c>
      <c r="L78" s="459">
        <v>0</v>
      </c>
      <c r="M78" s="458">
        <v>0</v>
      </c>
      <c r="N78" s="458">
        <v>3839.9737890000001</v>
      </c>
      <c r="O78" s="458">
        <v>0</v>
      </c>
      <c r="P78" s="458">
        <v>0</v>
      </c>
      <c r="Q78" s="459">
        <v>0</v>
      </c>
      <c r="R78" s="458">
        <v>0</v>
      </c>
      <c r="S78" s="458">
        <v>0</v>
      </c>
      <c r="T78" s="458">
        <v>0</v>
      </c>
      <c r="U78" s="458">
        <v>1648.531788</v>
      </c>
      <c r="V78" s="459">
        <v>0</v>
      </c>
      <c r="W78" s="458">
        <v>0</v>
      </c>
      <c r="X78" s="458">
        <v>0</v>
      </c>
      <c r="Y78" s="458">
        <v>0</v>
      </c>
      <c r="Z78" s="458">
        <v>0</v>
      </c>
      <c r="AA78" s="459">
        <v>0</v>
      </c>
      <c r="AB78" s="458">
        <v>0</v>
      </c>
      <c r="AC78" s="458">
        <v>459.57106900000002</v>
      </c>
      <c r="AD78" s="458">
        <v>0</v>
      </c>
      <c r="AE78" s="458">
        <v>521.411338</v>
      </c>
      <c r="AF78" s="459">
        <v>1475.1456530299999</v>
      </c>
      <c r="AG78" s="458">
        <v>0</v>
      </c>
      <c r="AH78" s="458">
        <v>1506.550561</v>
      </c>
      <c r="AI78" s="458">
        <v>0</v>
      </c>
      <c r="AJ78" s="458">
        <v>0</v>
      </c>
      <c r="AK78" s="459">
        <v>0</v>
      </c>
      <c r="AL78" s="458">
        <v>0</v>
      </c>
      <c r="AM78" s="458">
        <v>502.78799306999997</v>
      </c>
      <c r="AN78" s="458">
        <v>0</v>
      </c>
      <c r="AO78" s="458">
        <v>568.55048799999997</v>
      </c>
      <c r="AP78" s="459">
        <v>0</v>
      </c>
      <c r="AQ78" s="458">
        <v>0</v>
      </c>
      <c r="AR78" s="458">
        <v>0</v>
      </c>
      <c r="AS78" s="458">
        <v>0</v>
      </c>
      <c r="AT78" s="458">
        <v>0</v>
      </c>
      <c r="AU78" s="459">
        <v>0</v>
      </c>
      <c r="AV78" s="458">
        <v>0</v>
      </c>
      <c r="AW78" s="458">
        <v>0</v>
      </c>
      <c r="AX78" s="458">
        <v>0</v>
      </c>
      <c r="AY78" s="458">
        <v>0</v>
      </c>
      <c r="AZ78" s="459">
        <v>0</v>
      </c>
      <c r="BA78" s="458">
        <v>0</v>
      </c>
      <c r="BB78" s="458">
        <v>0</v>
      </c>
      <c r="BC78" s="459">
        <v>0</v>
      </c>
      <c r="BE78" s="85">
        <v>0</v>
      </c>
      <c r="BF78" s="85">
        <v>0</v>
      </c>
      <c r="BG78" s="85">
        <v>0</v>
      </c>
      <c r="BH78" s="85">
        <v>0</v>
      </c>
      <c r="BI78" s="85">
        <v>0</v>
      </c>
      <c r="BJ78" s="85">
        <v>0</v>
      </c>
      <c r="BK78" s="85">
        <v>0</v>
      </c>
      <c r="BL78" s="85">
        <v>0</v>
      </c>
      <c r="BM78" s="85">
        <v>0</v>
      </c>
      <c r="BN78" s="85">
        <v>0</v>
      </c>
      <c r="BO78" s="85">
        <v>0</v>
      </c>
      <c r="BP78" s="85">
        <v>0</v>
      </c>
    </row>
    <row r="79" spans="1:104" ht="20.399999999999999" customHeight="1">
      <c r="B79" s="406" t="s">
        <v>389</v>
      </c>
      <c r="C79" s="457">
        <v>315914.72019797005</v>
      </c>
      <c r="D79" s="458">
        <v>87576.348886840002</v>
      </c>
      <c r="E79" s="458">
        <v>78048.934863000002</v>
      </c>
      <c r="F79" s="458">
        <v>77705.534248030002</v>
      </c>
      <c r="G79" s="459">
        <v>16000</v>
      </c>
      <c r="H79" s="458">
        <v>37153.379521000003</v>
      </c>
      <c r="I79" s="458">
        <v>8908</v>
      </c>
      <c r="J79" s="458">
        <v>0</v>
      </c>
      <c r="K79" s="458">
        <v>0</v>
      </c>
      <c r="L79" s="459">
        <v>0</v>
      </c>
      <c r="M79" s="458">
        <v>0</v>
      </c>
      <c r="N79" s="458">
        <v>3839.9737890000001</v>
      </c>
      <c r="O79" s="458">
        <v>0</v>
      </c>
      <c r="P79" s="458">
        <v>0</v>
      </c>
      <c r="Q79" s="459">
        <v>0</v>
      </c>
      <c r="R79" s="458">
        <v>0</v>
      </c>
      <c r="S79" s="458">
        <v>0</v>
      </c>
      <c r="T79" s="458">
        <v>0</v>
      </c>
      <c r="U79" s="458">
        <v>1648.531788</v>
      </c>
      <c r="V79" s="459">
        <v>0</v>
      </c>
      <c r="W79" s="458">
        <v>0</v>
      </c>
      <c r="X79" s="458">
        <v>0</v>
      </c>
      <c r="Y79" s="458">
        <v>0</v>
      </c>
      <c r="Z79" s="458">
        <v>0</v>
      </c>
      <c r="AA79" s="459">
        <v>0</v>
      </c>
      <c r="AB79" s="458">
        <v>0</v>
      </c>
      <c r="AC79" s="458">
        <v>459.57106900000002</v>
      </c>
      <c r="AD79" s="458">
        <v>0</v>
      </c>
      <c r="AE79" s="458">
        <v>521.411338</v>
      </c>
      <c r="AF79" s="459">
        <v>1475.1456530299999</v>
      </c>
      <c r="AG79" s="458">
        <v>0</v>
      </c>
      <c r="AH79" s="458">
        <v>1506.550561</v>
      </c>
      <c r="AI79" s="458">
        <v>0</v>
      </c>
      <c r="AJ79" s="458">
        <v>0</v>
      </c>
      <c r="AK79" s="459">
        <v>0</v>
      </c>
      <c r="AL79" s="458">
        <v>0</v>
      </c>
      <c r="AM79" s="458">
        <v>502.78799306999997</v>
      </c>
      <c r="AN79" s="458">
        <v>0</v>
      </c>
      <c r="AO79" s="458">
        <v>568.55048799999997</v>
      </c>
      <c r="AP79" s="459">
        <v>0</v>
      </c>
      <c r="AQ79" s="458">
        <v>0</v>
      </c>
      <c r="AR79" s="458">
        <v>0</v>
      </c>
      <c r="AS79" s="458">
        <v>0</v>
      </c>
      <c r="AT79" s="458">
        <v>0</v>
      </c>
      <c r="AU79" s="459">
        <v>0</v>
      </c>
      <c r="AV79" s="458">
        <v>0</v>
      </c>
      <c r="AW79" s="458">
        <v>0</v>
      </c>
      <c r="AX79" s="458">
        <v>0</v>
      </c>
      <c r="AY79" s="458">
        <v>0</v>
      </c>
      <c r="AZ79" s="459">
        <v>0</v>
      </c>
      <c r="BA79" s="458">
        <v>0</v>
      </c>
      <c r="BB79" s="458">
        <v>0</v>
      </c>
      <c r="BC79" s="459">
        <v>0</v>
      </c>
      <c r="BE79" s="85">
        <v>0</v>
      </c>
      <c r="BF79" s="85">
        <v>0</v>
      </c>
      <c r="BG79" s="85">
        <v>0</v>
      </c>
      <c r="BH79" s="85">
        <v>0</v>
      </c>
      <c r="BI79" s="85">
        <v>0</v>
      </c>
      <c r="BJ79" s="85">
        <v>0</v>
      </c>
      <c r="BK79" s="85">
        <v>0</v>
      </c>
      <c r="BL79" s="85">
        <v>0</v>
      </c>
      <c r="BM79" s="85">
        <v>0</v>
      </c>
      <c r="BN79" s="85">
        <v>0</v>
      </c>
      <c r="BO79" s="85">
        <v>0</v>
      </c>
      <c r="BP79" s="85">
        <v>0</v>
      </c>
    </row>
    <row r="80" spans="1:104" s="414" customFormat="1" ht="45" customHeight="1">
      <c r="A80" s="412"/>
      <c r="B80" s="413" t="s">
        <v>390</v>
      </c>
      <c r="C80" s="457">
        <v>0</v>
      </c>
      <c r="D80" s="458">
        <v>0</v>
      </c>
      <c r="E80" s="458">
        <v>0</v>
      </c>
      <c r="F80" s="458">
        <v>0</v>
      </c>
      <c r="G80" s="459">
        <v>0</v>
      </c>
      <c r="H80" s="458">
        <v>0</v>
      </c>
      <c r="I80" s="458">
        <v>0</v>
      </c>
      <c r="J80" s="458">
        <v>0</v>
      </c>
      <c r="K80" s="458">
        <v>0</v>
      </c>
      <c r="L80" s="459">
        <v>0</v>
      </c>
      <c r="M80" s="458">
        <v>0</v>
      </c>
      <c r="N80" s="458">
        <v>0</v>
      </c>
      <c r="O80" s="458">
        <v>0</v>
      </c>
      <c r="P80" s="458">
        <v>0</v>
      </c>
      <c r="Q80" s="459">
        <v>0</v>
      </c>
      <c r="R80" s="458">
        <v>0</v>
      </c>
      <c r="S80" s="458">
        <v>0</v>
      </c>
      <c r="T80" s="458">
        <v>0</v>
      </c>
      <c r="U80" s="458">
        <v>0</v>
      </c>
      <c r="V80" s="459">
        <v>0</v>
      </c>
      <c r="W80" s="458">
        <v>0</v>
      </c>
      <c r="X80" s="458">
        <v>0</v>
      </c>
      <c r="Y80" s="458">
        <v>0</v>
      </c>
      <c r="Z80" s="458">
        <v>0</v>
      </c>
      <c r="AA80" s="459">
        <v>0</v>
      </c>
      <c r="AB80" s="458">
        <v>0</v>
      </c>
      <c r="AC80" s="458">
        <v>0</v>
      </c>
      <c r="AD80" s="458">
        <v>0</v>
      </c>
      <c r="AE80" s="458">
        <v>0</v>
      </c>
      <c r="AF80" s="459">
        <v>0</v>
      </c>
      <c r="AG80" s="458">
        <v>0</v>
      </c>
      <c r="AH80" s="458">
        <v>0</v>
      </c>
      <c r="AI80" s="458">
        <v>0</v>
      </c>
      <c r="AJ80" s="458">
        <v>0</v>
      </c>
      <c r="AK80" s="459">
        <v>0</v>
      </c>
      <c r="AL80" s="458">
        <v>0</v>
      </c>
      <c r="AM80" s="458">
        <v>0</v>
      </c>
      <c r="AN80" s="458">
        <v>0</v>
      </c>
      <c r="AO80" s="458">
        <v>0</v>
      </c>
      <c r="AP80" s="459">
        <v>0</v>
      </c>
      <c r="AQ80" s="458">
        <v>0</v>
      </c>
      <c r="AR80" s="458">
        <v>0</v>
      </c>
      <c r="AS80" s="458">
        <v>0</v>
      </c>
      <c r="AT80" s="458">
        <v>0</v>
      </c>
      <c r="AU80" s="459">
        <v>0</v>
      </c>
      <c r="AV80" s="458">
        <v>0</v>
      </c>
      <c r="AW80" s="458">
        <v>0</v>
      </c>
      <c r="AX80" s="458">
        <v>0</v>
      </c>
      <c r="AY80" s="458">
        <v>0</v>
      </c>
      <c r="AZ80" s="459">
        <v>0</v>
      </c>
      <c r="BA80" s="458">
        <v>0</v>
      </c>
      <c r="BB80" s="458">
        <v>0</v>
      </c>
      <c r="BC80" s="459">
        <v>0</v>
      </c>
      <c r="BD80" s="412"/>
      <c r="BE80" s="412">
        <v>0</v>
      </c>
      <c r="BF80" s="412">
        <v>0</v>
      </c>
      <c r="BG80" s="412">
        <v>0</v>
      </c>
      <c r="BH80" s="412">
        <v>0</v>
      </c>
      <c r="BI80" s="412">
        <v>0</v>
      </c>
      <c r="BJ80" s="412">
        <v>0</v>
      </c>
      <c r="BK80" s="412">
        <v>0</v>
      </c>
      <c r="BL80" s="412">
        <v>0</v>
      </c>
      <c r="BM80" s="412">
        <v>0</v>
      </c>
      <c r="BN80" s="412">
        <v>0</v>
      </c>
      <c r="BO80" s="412">
        <v>0</v>
      </c>
      <c r="BP80" s="412">
        <v>0</v>
      </c>
      <c r="BQ80" s="412"/>
      <c r="BR80" s="412"/>
      <c r="BS80" s="412"/>
      <c r="BT80" s="412"/>
      <c r="BU80" s="412"/>
      <c r="BV80" s="412"/>
      <c r="BW80" s="412"/>
      <c r="BX80" s="412"/>
      <c r="BY80" s="412"/>
      <c r="BZ80" s="412"/>
      <c r="CA80" s="412"/>
      <c r="CB80" s="412"/>
      <c r="CC80" s="412"/>
      <c r="CD80" s="412"/>
      <c r="CE80" s="412"/>
      <c r="CF80" s="412"/>
      <c r="CG80" s="412"/>
      <c r="CH80" s="412"/>
      <c r="CI80" s="412"/>
      <c r="CJ80" s="412"/>
      <c r="CK80" s="412"/>
      <c r="CL80" s="412"/>
      <c r="CM80" s="412"/>
      <c r="CN80" s="412"/>
      <c r="CO80" s="412"/>
      <c r="CP80" s="412"/>
      <c r="CQ80" s="412"/>
      <c r="CR80" s="412"/>
      <c r="CS80" s="412"/>
      <c r="CT80" s="412"/>
      <c r="CU80" s="412"/>
      <c r="CV80" s="412"/>
      <c r="CW80" s="412"/>
      <c r="CX80" s="412"/>
      <c r="CY80" s="412"/>
      <c r="CZ80" s="412"/>
    </row>
    <row r="81" spans="1:104" ht="20.399999999999999" customHeight="1">
      <c r="B81" s="406" t="s">
        <v>391</v>
      </c>
      <c r="C81" s="457">
        <v>0</v>
      </c>
      <c r="D81" s="458">
        <v>0</v>
      </c>
      <c r="E81" s="458">
        <v>0</v>
      </c>
      <c r="F81" s="458">
        <v>0</v>
      </c>
      <c r="G81" s="459">
        <v>0</v>
      </c>
      <c r="H81" s="458">
        <v>0</v>
      </c>
      <c r="I81" s="458">
        <v>0</v>
      </c>
      <c r="J81" s="458">
        <v>0</v>
      </c>
      <c r="K81" s="458">
        <v>0</v>
      </c>
      <c r="L81" s="459">
        <v>0</v>
      </c>
      <c r="M81" s="458">
        <v>0</v>
      </c>
      <c r="N81" s="458">
        <v>0</v>
      </c>
      <c r="O81" s="458">
        <v>0</v>
      </c>
      <c r="P81" s="458">
        <v>0</v>
      </c>
      <c r="Q81" s="459">
        <v>0</v>
      </c>
      <c r="R81" s="458">
        <v>0</v>
      </c>
      <c r="S81" s="458">
        <v>0</v>
      </c>
      <c r="T81" s="458">
        <v>0</v>
      </c>
      <c r="U81" s="458">
        <v>0</v>
      </c>
      <c r="V81" s="459">
        <v>0</v>
      </c>
      <c r="W81" s="458">
        <v>0</v>
      </c>
      <c r="X81" s="458">
        <v>0</v>
      </c>
      <c r="Y81" s="458">
        <v>0</v>
      </c>
      <c r="Z81" s="458">
        <v>0</v>
      </c>
      <c r="AA81" s="459">
        <v>0</v>
      </c>
      <c r="AB81" s="458">
        <v>0</v>
      </c>
      <c r="AC81" s="458">
        <v>0</v>
      </c>
      <c r="AD81" s="458">
        <v>0</v>
      </c>
      <c r="AE81" s="458">
        <v>0</v>
      </c>
      <c r="AF81" s="459">
        <v>0</v>
      </c>
      <c r="AG81" s="458">
        <v>0</v>
      </c>
      <c r="AH81" s="458">
        <v>0</v>
      </c>
      <c r="AI81" s="458">
        <v>0</v>
      </c>
      <c r="AJ81" s="458">
        <v>0</v>
      </c>
      <c r="AK81" s="459">
        <v>0</v>
      </c>
      <c r="AL81" s="458">
        <v>0</v>
      </c>
      <c r="AM81" s="458">
        <v>0</v>
      </c>
      <c r="AN81" s="458">
        <v>0</v>
      </c>
      <c r="AO81" s="458">
        <v>0</v>
      </c>
      <c r="AP81" s="459">
        <v>0</v>
      </c>
      <c r="AQ81" s="458">
        <v>0</v>
      </c>
      <c r="AR81" s="458">
        <v>0</v>
      </c>
      <c r="AS81" s="458">
        <v>0</v>
      </c>
      <c r="AT81" s="458">
        <v>0</v>
      </c>
      <c r="AU81" s="459">
        <v>0</v>
      </c>
      <c r="AV81" s="458">
        <v>0</v>
      </c>
      <c r="AW81" s="458">
        <v>0</v>
      </c>
      <c r="AX81" s="458">
        <v>0</v>
      </c>
      <c r="AY81" s="458">
        <v>0</v>
      </c>
      <c r="AZ81" s="459">
        <v>0</v>
      </c>
      <c r="BA81" s="458">
        <v>0</v>
      </c>
      <c r="BB81" s="458">
        <v>0</v>
      </c>
      <c r="BC81" s="459">
        <v>0</v>
      </c>
      <c r="BE81" s="85">
        <v>0</v>
      </c>
      <c r="BF81" s="85">
        <v>0</v>
      </c>
      <c r="BG81" s="85">
        <v>0</v>
      </c>
      <c r="BH81" s="85">
        <v>0</v>
      </c>
      <c r="BI81" s="85">
        <v>0</v>
      </c>
      <c r="BJ81" s="85">
        <v>0</v>
      </c>
      <c r="BK81" s="85">
        <v>0</v>
      </c>
      <c r="BL81" s="85">
        <v>0</v>
      </c>
      <c r="BM81" s="85">
        <v>0</v>
      </c>
      <c r="BN81" s="85">
        <v>0</v>
      </c>
      <c r="BO81" s="85">
        <v>0</v>
      </c>
      <c r="BP81" s="85">
        <v>0</v>
      </c>
    </row>
    <row r="82" spans="1:104" ht="39" customHeight="1">
      <c r="B82" s="410" t="s">
        <v>392</v>
      </c>
      <c r="C82" s="457">
        <v>0</v>
      </c>
      <c r="D82" s="458">
        <v>0</v>
      </c>
      <c r="E82" s="458">
        <v>0</v>
      </c>
      <c r="F82" s="458">
        <v>0</v>
      </c>
      <c r="G82" s="459">
        <v>0</v>
      </c>
      <c r="H82" s="458">
        <v>0</v>
      </c>
      <c r="I82" s="458">
        <v>0</v>
      </c>
      <c r="J82" s="458">
        <v>0</v>
      </c>
      <c r="K82" s="458">
        <v>0</v>
      </c>
      <c r="L82" s="459">
        <v>0</v>
      </c>
      <c r="M82" s="458">
        <v>0</v>
      </c>
      <c r="N82" s="458">
        <v>0</v>
      </c>
      <c r="O82" s="458">
        <v>0</v>
      </c>
      <c r="P82" s="458">
        <v>0</v>
      </c>
      <c r="Q82" s="459">
        <v>0</v>
      </c>
      <c r="R82" s="458">
        <v>0</v>
      </c>
      <c r="S82" s="458">
        <v>0</v>
      </c>
      <c r="T82" s="458">
        <v>0</v>
      </c>
      <c r="U82" s="458">
        <v>0</v>
      </c>
      <c r="V82" s="459">
        <v>0</v>
      </c>
      <c r="W82" s="458">
        <v>0</v>
      </c>
      <c r="X82" s="458">
        <v>0</v>
      </c>
      <c r="Y82" s="458">
        <v>0</v>
      </c>
      <c r="Z82" s="458">
        <v>0</v>
      </c>
      <c r="AA82" s="459">
        <v>0</v>
      </c>
      <c r="AB82" s="458">
        <v>0</v>
      </c>
      <c r="AC82" s="458">
        <v>0</v>
      </c>
      <c r="AD82" s="458">
        <v>0</v>
      </c>
      <c r="AE82" s="458">
        <v>0</v>
      </c>
      <c r="AF82" s="459">
        <v>0</v>
      </c>
      <c r="AG82" s="458">
        <v>0</v>
      </c>
      <c r="AH82" s="458">
        <v>0</v>
      </c>
      <c r="AI82" s="458">
        <v>0</v>
      </c>
      <c r="AJ82" s="458">
        <v>0</v>
      </c>
      <c r="AK82" s="459">
        <v>0</v>
      </c>
      <c r="AL82" s="458">
        <v>0</v>
      </c>
      <c r="AM82" s="458">
        <v>0</v>
      </c>
      <c r="AN82" s="458">
        <v>0</v>
      </c>
      <c r="AO82" s="458">
        <v>0</v>
      </c>
      <c r="AP82" s="459">
        <v>0</v>
      </c>
      <c r="AQ82" s="458">
        <v>0</v>
      </c>
      <c r="AR82" s="458">
        <v>0</v>
      </c>
      <c r="AS82" s="458">
        <v>0</v>
      </c>
      <c r="AT82" s="458">
        <v>0</v>
      </c>
      <c r="AU82" s="459">
        <v>0</v>
      </c>
      <c r="AV82" s="458">
        <v>0</v>
      </c>
      <c r="AW82" s="458">
        <v>0</v>
      </c>
      <c r="AX82" s="458">
        <v>0</v>
      </c>
      <c r="AY82" s="458">
        <v>0</v>
      </c>
      <c r="AZ82" s="459">
        <v>0</v>
      </c>
      <c r="BA82" s="458">
        <v>0</v>
      </c>
      <c r="BB82" s="458">
        <v>0</v>
      </c>
      <c r="BC82" s="459">
        <v>0</v>
      </c>
      <c r="BE82" s="85">
        <v>0</v>
      </c>
      <c r="BF82" s="85">
        <v>0</v>
      </c>
      <c r="BG82" s="85">
        <v>0</v>
      </c>
      <c r="BH82" s="85">
        <v>0</v>
      </c>
      <c r="BI82" s="85">
        <v>0</v>
      </c>
      <c r="BJ82" s="85">
        <v>0</v>
      </c>
      <c r="BK82" s="85">
        <v>0</v>
      </c>
      <c r="BL82" s="85">
        <v>0</v>
      </c>
      <c r="BM82" s="85">
        <v>0</v>
      </c>
      <c r="BN82" s="85">
        <v>0</v>
      </c>
      <c r="BO82" s="85">
        <v>0</v>
      </c>
      <c r="BP82" s="85">
        <v>0</v>
      </c>
    </row>
    <row r="83" spans="1:104" ht="20.399999999999999" customHeight="1">
      <c r="B83" s="405" t="s">
        <v>393</v>
      </c>
      <c r="C83" s="457">
        <v>22847.976347860003</v>
      </c>
      <c r="D83" s="458">
        <v>6818.2364033100002</v>
      </c>
      <c r="E83" s="458">
        <v>0</v>
      </c>
      <c r="F83" s="458">
        <v>3008.2411448800003</v>
      </c>
      <c r="G83" s="459">
        <v>962.24099652999996</v>
      </c>
      <c r="H83" s="458">
        <v>1023.827798</v>
      </c>
      <c r="I83" s="458">
        <v>1074.079913</v>
      </c>
      <c r="J83" s="458">
        <v>5397.1200749999998</v>
      </c>
      <c r="K83" s="458">
        <v>0</v>
      </c>
      <c r="L83" s="459">
        <v>258.78279413000001</v>
      </c>
      <c r="M83" s="458">
        <v>0</v>
      </c>
      <c r="N83" s="458">
        <v>0</v>
      </c>
      <c r="O83" s="458">
        <v>306.45921792000001</v>
      </c>
      <c r="P83" s="458">
        <v>94.60513401</v>
      </c>
      <c r="Q83" s="459">
        <v>654.48010099999999</v>
      </c>
      <c r="R83" s="458">
        <v>245.25146799999999</v>
      </c>
      <c r="S83" s="458">
        <v>399.99755099999999</v>
      </c>
      <c r="T83" s="458">
        <v>170.50326758</v>
      </c>
      <c r="U83" s="458">
        <v>139.692294</v>
      </c>
      <c r="V83" s="459">
        <v>188.946234</v>
      </c>
      <c r="W83" s="458">
        <v>0</v>
      </c>
      <c r="X83" s="458">
        <v>0</v>
      </c>
      <c r="Y83" s="458">
        <v>0</v>
      </c>
      <c r="Z83" s="458">
        <v>220.171302</v>
      </c>
      <c r="AA83" s="459">
        <v>0</v>
      </c>
      <c r="AB83" s="458">
        <v>506.17609800000002</v>
      </c>
      <c r="AC83" s="458">
        <v>28.324611999999998</v>
      </c>
      <c r="AD83" s="458">
        <v>325.42335100000003</v>
      </c>
      <c r="AE83" s="458">
        <v>0</v>
      </c>
      <c r="AF83" s="459">
        <v>250.99977415000001</v>
      </c>
      <c r="AG83" s="458">
        <v>172.141921</v>
      </c>
      <c r="AH83" s="458">
        <v>370.64297299999998</v>
      </c>
      <c r="AI83" s="458">
        <v>0</v>
      </c>
      <c r="AJ83" s="458">
        <v>5.0000000000000004E-6</v>
      </c>
      <c r="AK83" s="459">
        <v>35</v>
      </c>
      <c r="AL83" s="458">
        <v>30.765153000000002</v>
      </c>
      <c r="AM83" s="458">
        <v>0</v>
      </c>
      <c r="AN83" s="458">
        <v>75.673501000000002</v>
      </c>
      <c r="AO83" s="458">
        <v>0</v>
      </c>
      <c r="AP83" s="459">
        <v>0</v>
      </c>
      <c r="AQ83" s="458">
        <v>0</v>
      </c>
      <c r="AR83" s="458">
        <v>78.619380000000007</v>
      </c>
      <c r="AS83" s="458">
        <v>0</v>
      </c>
      <c r="AT83" s="458">
        <v>0</v>
      </c>
      <c r="AU83" s="459">
        <v>0</v>
      </c>
      <c r="AV83" s="458">
        <v>11.05513</v>
      </c>
      <c r="AW83" s="458">
        <v>0</v>
      </c>
      <c r="AX83" s="458">
        <v>0</v>
      </c>
      <c r="AY83" s="458">
        <v>0</v>
      </c>
      <c r="AZ83" s="459">
        <v>0</v>
      </c>
      <c r="BA83" s="458">
        <v>0.51875534999999995</v>
      </c>
      <c r="BB83" s="458">
        <v>0</v>
      </c>
      <c r="BC83" s="459">
        <v>0</v>
      </c>
      <c r="BE83" s="85">
        <v>0</v>
      </c>
      <c r="BF83" s="85">
        <v>0</v>
      </c>
      <c r="BG83" s="85">
        <v>0</v>
      </c>
      <c r="BH83" s="85">
        <v>0</v>
      </c>
      <c r="BI83" s="85">
        <v>0</v>
      </c>
      <c r="BJ83" s="85">
        <v>0</v>
      </c>
      <c r="BK83" s="85">
        <v>0</v>
      </c>
      <c r="BL83" s="85">
        <v>0</v>
      </c>
      <c r="BM83" s="85">
        <v>0</v>
      </c>
      <c r="BN83" s="85">
        <v>0</v>
      </c>
      <c r="BO83" s="85">
        <v>0</v>
      </c>
      <c r="BP83" s="85">
        <v>0</v>
      </c>
    </row>
    <row r="84" spans="1:104" ht="20.399999999999999" customHeight="1">
      <c r="B84" s="405" t="s">
        <v>394</v>
      </c>
      <c r="C84" s="457">
        <v>84779.778687070022</v>
      </c>
      <c r="D84" s="458">
        <v>17156.770392719998</v>
      </c>
      <c r="E84" s="458">
        <v>12148.851995999999</v>
      </c>
      <c r="F84" s="458">
        <v>11440.46884765</v>
      </c>
      <c r="G84" s="459">
        <v>12160.373452010001</v>
      </c>
      <c r="H84" s="458">
        <v>5852.7813230000002</v>
      </c>
      <c r="I84" s="458">
        <v>6789.1236730000001</v>
      </c>
      <c r="J84" s="458">
        <v>2464.9875729999999</v>
      </c>
      <c r="K84" s="458">
        <v>1589.3281463199999</v>
      </c>
      <c r="L84" s="459">
        <v>3564.55872529</v>
      </c>
      <c r="M84" s="458">
        <v>768.75503573000003</v>
      </c>
      <c r="N84" s="458">
        <v>99.972196999999994</v>
      </c>
      <c r="O84" s="458">
        <v>1723.5805606199999</v>
      </c>
      <c r="P84" s="458">
        <v>692.03271451000001</v>
      </c>
      <c r="Q84" s="459">
        <v>857.31604500000003</v>
      </c>
      <c r="R84" s="458">
        <v>432.57002599999998</v>
      </c>
      <c r="S84" s="458">
        <v>328.70158700000002</v>
      </c>
      <c r="T84" s="458">
        <v>718.98924564000004</v>
      </c>
      <c r="U84" s="458">
        <v>419.932165</v>
      </c>
      <c r="V84" s="459">
        <v>253.113112</v>
      </c>
      <c r="W84" s="458">
        <v>218.136867</v>
      </c>
      <c r="X84" s="458">
        <v>727.12941799999999</v>
      </c>
      <c r="Y84" s="458">
        <v>364.92255399999999</v>
      </c>
      <c r="Z84" s="458">
        <v>279.26887499999998</v>
      </c>
      <c r="AA84" s="459">
        <v>117.68796399999999</v>
      </c>
      <c r="AB84" s="458">
        <v>43.670152000000002</v>
      </c>
      <c r="AC84" s="458">
        <v>613.22589500000004</v>
      </c>
      <c r="AD84" s="458">
        <v>1410.264539</v>
      </c>
      <c r="AE84" s="458">
        <v>0.92935999999999996</v>
      </c>
      <c r="AF84" s="459">
        <v>12.99018721</v>
      </c>
      <c r="AG84" s="458">
        <v>174.98839100000001</v>
      </c>
      <c r="AH84" s="458">
        <v>63.021957999999998</v>
      </c>
      <c r="AI84" s="458">
        <v>521.53547000000003</v>
      </c>
      <c r="AJ84" s="458">
        <v>14.89408568</v>
      </c>
      <c r="AK84" s="459">
        <v>154.784042</v>
      </c>
      <c r="AL84" s="458">
        <v>54.669353999999998</v>
      </c>
      <c r="AM84" s="458">
        <v>45.816474790000001</v>
      </c>
      <c r="AN84" s="458">
        <v>144.97523864999999</v>
      </c>
      <c r="AO84" s="458">
        <v>45.605851999999999</v>
      </c>
      <c r="AP84" s="459">
        <v>2.6069276600000002</v>
      </c>
      <c r="AQ84" s="458">
        <v>91.165823000000003</v>
      </c>
      <c r="AR84" s="458">
        <v>5.865056</v>
      </c>
      <c r="AS84" s="458">
        <v>28.459633280000002</v>
      </c>
      <c r="AT84" s="458">
        <v>13.722591</v>
      </c>
      <c r="AU84" s="459">
        <v>23.511060000000001</v>
      </c>
      <c r="AV84" s="458">
        <v>41.106541</v>
      </c>
      <c r="AW84" s="458">
        <v>4.5545210000000003</v>
      </c>
      <c r="AX84" s="458">
        <v>30.968148710000001</v>
      </c>
      <c r="AY84" s="458">
        <v>28.563151000000001</v>
      </c>
      <c r="AZ84" s="459">
        <v>28.524704</v>
      </c>
      <c r="BA84" s="458">
        <v>1.0452775999999999</v>
      </c>
      <c r="BB84" s="458">
        <v>1.6337189999999999</v>
      </c>
      <c r="BC84" s="459">
        <v>7.3280390000000004</v>
      </c>
      <c r="BE84" s="85">
        <v>0</v>
      </c>
      <c r="BF84" s="85">
        <v>0</v>
      </c>
      <c r="BG84" s="85">
        <v>0</v>
      </c>
      <c r="BH84" s="85">
        <v>0</v>
      </c>
      <c r="BI84" s="85">
        <v>0</v>
      </c>
      <c r="BJ84" s="85">
        <v>0</v>
      </c>
      <c r="BK84" s="85">
        <v>0</v>
      </c>
      <c r="BL84" s="85">
        <v>0</v>
      </c>
      <c r="BM84" s="85">
        <v>0</v>
      </c>
      <c r="BN84" s="85">
        <v>0</v>
      </c>
      <c r="BO84" s="85">
        <v>0</v>
      </c>
      <c r="BP84" s="85">
        <v>0</v>
      </c>
    </row>
    <row r="85" spans="1:104" ht="20.399999999999999" customHeight="1">
      <c r="B85" s="405" t="s">
        <v>395</v>
      </c>
      <c r="C85" s="457">
        <v>23049.918523390006</v>
      </c>
      <c r="D85" s="458">
        <v>6788.6257852500003</v>
      </c>
      <c r="E85" s="458">
        <v>63.833976999999997</v>
      </c>
      <c r="F85" s="458">
        <v>1015.1649802200001</v>
      </c>
      <c r="G85" s="459">
        <v>4531.9126135900005</v>
      </c>
      <c r="H85" s="458">
        <v>2133.2617310000001</v>
      </c>
      <c r="I85" s="458">
        <v>1460.4132090000001</v>
      </c>
      <c r="J85" s="458">
        <v>1282.468251</v>
      </c>
      <c r="K85" s="458">
        <v>538.18582289999995</v>
      </c>
      <c r="L85" s="459">
        <v>111.01008748000001</v>
      </c>
      <c r="M85" s="458">
        <v>160.65923676</v>
      </c>
      <c r="N85" s="458">
        <v>117.577358</v>
      </c>
      <c r="O85" s="458">
        <v>1528.55281122</v>
      </c>
      <c r="P85" s="458">
        <v>408.29091983000001</v>
      </c>
      <c r="Q85" s="459">
        <v>5.5979760000000001</v>
      </c>
      <c r="R85" s="458">
        <v>42.136740000000003</v>
      </c>
      <c r="S85" s="458">
        <v>13.510866</v>
      </c>
      <c r="T85" s="458">
        <v>1240.6695094700001</v>
      </c>
      <c r="U85" s="458">
        <v>10.456613000000001</v>
      </c>
      <c r="V85" s="459">
        <v>0.23003799999999999</v>
      </c>
      <c r="W85" s="458">
        <v>0</v>
      </c>
      <c r="X85" s="458">
        <v>0</v>
      </c>
      <c r="Y85" s="458">
        <v>68.974922000000007</v>
      </c>
      <c r="Z85" s="458">
        <v>17.744948999999998</v>
      </c>
      <c r="AA85" s="459">
        <v>293.96697499999999</v>
      </c>
      <c r="AB85" s="458">
        <v>420.062456</v>
      </c>
      <c r="AC85" s="458">
        <v>138.250699</v>
      </c>
      <c r="AD85" s="458">
        <v>0</v>
      </c>
      <c r="AE85" s="458">
        <v>1.9688000000000001E-2</v>
      </c>
      <c r="AF85" s="459">
        <v>108.89562090000001</v>
      </c>
      <c r="AG85" s="458">
        <v>8.6705480000000001</v>
      </c>
      <c r="AH85" s="458">
        <v>15.379424999999999</v>
      </c>
      <c r="AI85" s="458">
        <v>26.534921000000001</v>
      </c>
      <c r="AJ85" s="458">
        <v>103.06227192</v>
      </c>
      <c r="AK85" s="459">
        <v>9.0528860000000009</v>
      </c>
      <c r="AL85" s="458">
        <v>0</v>
      </c>
      <c r="AM85" s="458">
        <v>22.470065590000001</v>
      </c>
      <c r="AN85" s="458">
        <v>5.7281747999999997</v>
      </c>
      <c r="AO85" s="458">
        <v>0</v>
      </c>
      <c r="AP85" s="459">
        <v>176.82039790000002</v>
      </c>
      <c r="AQ85" s="458">
        <v>69.395667000000003</v>
      </c>
      <c r="AR85" s="458">
        <v>100.670661</v>
      </c>
      <c r="AS85" s="458">
        <v>0</v>
      </c>
      <c r="AT85" s="458">
        <v>0.40643800000000002</v>
      </c>
      <c r="AU85" s="459">
        <v>0.38650299999999999</v>
      </c>
      <c r="AV85" s="458">
        <v>8.6611670000000007</v>
      </c>
      <c r="AW85" s="458">
        <v>2.1340530000000002</v>
      </c>
      <c r="AX85" s="458">
        <v>2.890856E-2</v>
      </c>
      <c r="AY85" s="458">
        <v>4.1280999999999998E-2</v>
      </c>
      <c r="AZ85" s="459">
        <v>0</v>
      </c>
      <c r="BA85" s="458">
        <v>0</v>
      </c>
      <c r="BB85" s="458">
        <v>0</v>
      </c>
      <c r="BC85" s="459">
        <v>1.3190000000000001E-3</v>
      </c>
      <c r="BE85" s="85">
        <v>0</v>
      </c>
      <c r="BF85" s="85">
        <v>0</v>
      </c>
      <c r="BG85" s="85">
        <v>0</v>
      </c>
      <c r="BH85" s="85">
        <v>0</v>
      </c>
      <c r="BI85" s="85">
        <v>0</v>
      </c>
      <c r="BJ85" s="85">
        <v>0</v>
      </c>
      <c r="BK85" s="85">
        <v>0</v>
      </c>
      <c r="BL85" s="85">
        <v>0</v>
      </c>
      <c r="BM85" s="85">
        <v>0</v>
      </c>
      <c r="BN85" s="85">
        <v>0</v>
      </c>
      <c r="BO85" s="85">
        <v>0</v>
      </c>
      <c r="BP85" s="85">
        <v>0</v>
      </c>
    </row>
    <row r="86" spans="1:104" ht="20.399999999999999" customHeight="1">
      <c r="B86" s="405"/>
      <c r="C86" s="457"/>
      <c r="D86" s="458"/>
      <c r="E86" s="458"/>
      <c r="F86" s="458"/>
      <c r="G86" s="459"/>
      <c r="H86" s="458"/>
      <c r="I86" s="458"/>
      <c r="J86" s="458"/>
      <c r="K86" s="458"/>
      <c r="L86" s="459"/>
      <c r="M86" s="458"/>
      <c r="N86" s="458"/>
      <c r="O86" s="458"/>
      <c r="P86" s="458"/>
      <c r="Q86" s="459"/>
      <c r="R86" s="458"/>
      <c r="S86" s="458"/>
      <c r="T86" s="458"/>
      <c r="U86" s="458"/>
      <c r="V86" s="459"/>
      <c r="W86" s="458"/>
      <c r="X86" s="458"/>
      <c r="Y86" s="458"/>
      <c r="Z86" s="458"/>
      <c r="AA86" s="459"/>
      <c r="AB86" s="458"/>
      <c r="AC86" s="458"/>
      <c r="AD86" s="458"/>
      <c r="AE86" s="458"/>
      <c r="AF86" s="459"/>
      <c r="AG86" s="458"/>
      <c r="AH86" s="458"/>
      <c r="AI86" s="458"/>
      <c r="AJ86" s="458"/>
      <c r="AK86" s="459"/>
      <c r="AL86" s="458"/>
      <c r="AM86" s="458"/>
      <c r="AN86" s="458"/>
      <c r="AO86" s="458"/>
      <c r="AP86" s="459"/>
      <c r="AQ86" s="458"/>
      <c r="AR86" s="458"/>
      <c r="AS86" s="458"/>
      <c r="AT86" s="458"/>
      <c r="AU86" s="459"/>
      <c r="AV86" s="458"/>
      <c r="AW86" s="458"/>
      <c r="AX86" s="458"/>
      <c r="AY86" s="458"/>
      <c r="AZ86" s="459"/>
      <c r="BA86" s="458"/>
      <c r="BB86" s="458"/>
      <c r="BC86" s="459"/>
    </row>
    <row r="87" spans="1:104" s="95" customFormat="1" ht="20.399999999999999" customHeight="1">
      <c r="A87" s="93"/>
      <c r="B87" s="403" t="s">
        <v>396</v>
      </c>
      <c r="C87" s="454">
        <v>1804585.8065044605</v>
      </c>
      <c r="D87" s="455">
        <v>401144.42362890998</v>
      </c>
      <c r="E87" s="455">
        <v>164899.948829</v>
      </c>
      <c r="F87" s="455">
        <v>170852.08568911999</v>
      </c>
      <c r="G87" s="456">
        <v>179568.57357012</v>
      </c>
      <c r="H87" s="455">
        <v>87796.546573</v>
      </c>
      <c r="I87" s="455">
        <v>92317.678427999999</v>
      </c>
      <c r="J87" s="455">
        <v>201509.512445</v>
      </c>
      <c r="K87" s="455">
        <v>76590.888770859994</v>
      </c>
      <c r="L87" s="456">
        <v>46337.389371960002</v>
      </c>
      <c r="M87" s="455">
        <v>44985.170455650004</v>
      </c>
      <c r="N87" s="455">
        <v>9236.0384580000009</v>
      </c>
      <c r="O87" s="455">
        <v>16344.358689049999</v>
      </c>
      <c r="P87" s="455">
        <v>33331.25509988</v>
      </c>
      <c r="Q87" s="456">
        <v>36986.561650000003</v>
      </c>
      <c r="R87" s="455">
        <v>23193.314767</v>
      </c>
      <c r="S87" s="455">
        <v>10752.405981</v>
      </c>
      <c r="T87" s="455">
        <v>23537.743192169997</v>
      </c>
      <c r="U87" s="455">
        <v>10295.787783</v>
      </c>
      <c r="V87" s="456">
        <v>15721.823261</v>
      </c>
      <c r="W87" s="455">
        <v>9189.6865589999998</v>
      </c>
      <c r="X87" s="455">
        <v>7536.4163900000003</v>
      </c>
      <c r="Y87" s="455">
        <v>17700.943815999999</v>
      </c>
      <c r="Z87" s="455">
        <v>10310.74784</v>
      </c>
      <c r="AA87" s="456">
        <v>6901.3678309999996</v>
      </c>
      <c r="AB87" s="455">
        <v>7915.6394840000003</v>
      </c>
      <c r="AC87" s="455">
        <v>5176.2849900000001</v>
      </c>
      <c r="AD87" s="455">
        <v>18575.349177</v>
      </c>
      <c r="AE87" s="455">
        <v>1181.9656</v>
      </c>
      <c r="AF87" s="456">
        <v>4915.28343554</v>
      </c>
      <c r="AG87" s="455">
        <v>9638.6999099999994</v>
      </c>
      <c r="AH87" s="455">
        <v>4960.6936939999996</v>
      </c>
      <c r="AI87" s="455">
        <v>11335.531566</v>
      </c>
      <c r="AJ87" s="455">
        <v>1895.63538154</v>
      </c>
      <c r="AK87" s="456">
        <v>2160.6730619999998</v>
      </c>
      <c r="AL87" s="455">
        <v>5538.5132000000003</v>
      </c>
      <c r="AM87" s="455">
        <v>1872.5305462900001</v>
      </c>
      <c r="AN87" s="455">
        <v>4552.6540991000002</v>
      </c>
      <c r="AO87" s="455">
        <v>1389.593535</v>
      </c>
      <c r="AP87" s="456">
        <v>1273.25393652</v>
      </c>
      <c r="AQ87" s="455">
        <v>3721.0899920000002</v>
      </c>
      <c r="AR87" s="455">
        <v>3693.0786969999999</v>
      </c>
      <c r="AS87" s="455">
        <v>2319.4276098699997</v>
      </c>
      <c r="AT87" s="455">
        <v>1909.55099</v>
      </c>
      <c r="AU87" s="456">
        <v>1056.8841010000001</v>
      </c>
      <c r="AV87" s="455">
        <v>2575.3734220000001</v>
      </c>
      <c r="AW87" s="455">
        <v>1756.299403</v>
      </c>
      <c r="AX87" s="455">
        <v>2995.3398235100003</v>
      </c>
      <c r="AY87" s="455">
        <v>501.48185799999999</v>
      </c>
      <c r="AZ87" s="456">
        <v>2134.7533149999999</v>
      </c>
      <c r="BA87" s="455">
        <v>1568.10590437</v>
      </c>
      <c r="BB87" s="455">
        <v>302.19915400000002</v>
      </c>
      <c r="BC87" s="456">
        <v>629.25153899999998</v>
      </c>
      <c r="BD87" s="93"/>
      <c r="BE87" s="93">
        <v>0</v>
      </c>
      <c r="BF87" s="93">
        <v>0</v>
      </c>
      <c r="BG87" s="93">
        <v>0</v>
      </c>
      <c r="BH87" s="93">
        <v>0</v>
      </c>
      <c r="BI87" s="93">
        <v>0</v>
      </c>
      <c r="BJ87" s="93">
        <v>0</v>
      </c>
      <c r="BK87" s="93">
        <v>0</v>
      </c>
      <c r="BL87" s="93">
        <v>0</v>
      </c>
      <c r="BM87" s="93">
        <v>0</v>
      </c>
      <c r="BN87" s="93">
        <v>0</v>
      </c>
      <c r="BO87" s="93">
        <v>0</v>
      </c>
      <c r="BP87" s="93">
        <v>0</v>
      </c>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row>
    <row r="88" spans="1:104" ht="20.399999999999999" customHeight="1">
      <c r="B88" s="405"/>
      <c r="C88" s="457"/>
      <c r="D88" s="458"/>
      <c r="E88" s="458"/>
      <c r="F88" s="458"/>
      <c r="G88" s="459"/>
      <c r="H88" s="458"/>
      <c r="I88" s="458"/>
      <c r="J88" s="458"/>
      <c r="K88" s="458"/>
      <c r="L88" s="459"/>
      <c r="M88" s="458"/>
      <c r="N88" s="458"/>
      <c r="O88" s="458"/>
      <c r="P88" s="458"/>
      <c r="Q88" s="459"/>
      <c r="R88" s="458"/>
      <c r="S88" s="458"/>
      <c r="T88" s="458"/>
      <c r="U88" s="458"/>
      <c r="V88" s="459"/>
      <c r="W88" s="458"/>
      <c r="X88" s="458"/>
      <c r="Y88" s="458"/>
      <c r="Z88" s="458"/>
      <c r="AA88" s="459"/>
      <c r="AB88" s="458"/>
      <c r="AC88" s="458"/>
      <c r="AD88" s="458"/>
      <c r="AE88" s="458"/>
      <c r="AF88" s="459"/>
      <c r="AG88" s="458"/>
      <c r="AH88" s="458"/>
      <c r="AI88" s="458"/>
      <c r="AJ88" s="458"/>
      <c r="AK88" s="459"/>
      <c r="AL88" s="458"/>
      <c r="AM88" s="458"/>
      <c r="AN88" s="458"/>
      <c r="AO88" s="458"/>
      <c r="AP88" s="459"/>
      <c r="AQ88" s="458"/>
      <c r="AR88" s="458"/>
      <c r="AS88" s="458"/>
      <c r="AT88" s="458"/>
      <c r="AU88" s="459"/>
      <c r="AV88" s="458"/>
      <c r="AW88" s="458"/>
      <c r="AX88" s="458"/>
      <c r="AY88" s="458"/>
      <c r="AZ88" s="459"/>
      <c r="BA88" s="458"/>
      <c r="BB88" s="458"/>
      <c r="BC88" s="459"/>
    </row>
    <row r="89" spans="1:104" ht="20.399999999999999" customHeight="1">
      <c r="B89" s="405" t="s">
        <v>397</v>
      </c>
      <c r="C89" s="457">
        <v>407494.48153654998</v>
      </c>
      <c r="D89" s="458">
        <v>40002.839900980005</v>
      </c>
      <c r="E89" s="458">
        <v>34702.315285999997</v>
      </c>
      <c r="F89" s="458">
        <v>25290.193166009998</v>
      </c>
      <c r="G89" s="459">
        <v>29894.200014900001</v>
      </c>
      <c r="H89" s="458">
        <v>38318.523168</v>
      </c>
      <c r="I89" s="458">
        <v>13468.335561</v>
      </c>
      <c r="J89" s="458">
        <v>35264.289098000001</v>
      </c>
      <c r="K89" s="458">
        <v>12670.985737360001</v>
      </c>
      <c r="L89" s="459">
        <v>13805.44329838</v>
      </c>
      <c r="M89" s="458">
        <v>20636.327433330003</v>
      </c>
      <c r="N89" s="458">
        <v>4298.6491120000001</v>
      </c>
      <c r="O89" s="458">
        <v>3240.473</v>
      </c>
      <c r="P89" s="458">
        <v>5990.2223406400008</v>
      </c>
      <c r="Q89" s="459">
        <v>15695.180526</v>
      </c>
      <c r="R89" s="458">
        <v>7046.465346</v>
      </c>
      <c r="S89" s="458">
        <v>1697.713573</v>
      </c>
      <c r="T89" s="458">
        <v>2565.5193507499998</v>
      </c>
      <c r="U89" s="458">
        <v>3733.2910000000002</v>
      </c>
      <c r="V89" s="459">
        <v>2875.6425819999999</v>
      </c>
      <c r="W89" s="458">
        <v>3842.5636549999999</v>
      </c>
      <c r="X89" s="458">
        <v>831.81755399999997</v>
      </c>
      <c r="Y89" s="458">
        <v>16456.840616000001</v>
      </c>
      <c r="Z89" s="458">
        <v>3909.2184900000002</v>
      </c>
      <c r="AA89" s="459">
        <v>3154.8935080000001</v>
      </c>
      <c r="AB89" s="458">
        <v>4477.6559999999999</v>
      </c>
      <c r="AC89" s="458">
        <v>2750.0266900000001</v>
      </c>
      <c r="AD89" s="458">
        <v>947.89183100000002</v>
      </c>
      <c r="AE89" s="458">
        <v>895.95183199999997</v>
      </c>
      <c r="AF89" s="459">
        <v>2140</v>
      </c>
      <c r="AG89" s="458">
        <v>3434</v>
      </c>
      <c r="AH89" s="458">
        <v>1616.380576</v>
      </c>
      <c r="AI89" s="458">
        <v>2833.2790009999999</v>
      </c>
      <c r="AJ89" s="458">
        <v>2697.2977100100002</v>
      </c>
      <c r="AK89" s="459">
        <v>2691.3420759999999</v>
      </c>
      <c r="AL89" s="458">
        <v>4500</v>
      </c>
      <c r="AM89" s="458">
        <v>1540.64942935</v>
      </c>
      <c r="AN89" s="458">
        <v>2600</v>
      </c>
      <c r="AO89" s="458">
        <v>1597.355</v>
      </c>
      <c r="AP89" s="459">
        <v>2367.52839571</v>
      </c>
      <c r="AQ89" s="458">
        <v>5008.42022</v>
      </c>
      <c r="AR89" s="458">
        <v>1081.1389999999999</v>
      </c>
      <c r="AS89" s="458">
        <v>2147.018</v>
      </c>
      <c r="AT89" s="458">
        <v>1583</v>
      </c>
      <c r="AU89" s="459">
        <v>5428.575272</v>
      </c>
      <c r="AV89" s="458">
        <v>1650</v>
      </c>
      <c r="AW89" s="458">
        <v>1666.828</v>
      </c>
      <c r="AX89" s="458">
        <v>4582.3710474199997</v>
      </c>
      <c r="AY89" s="458">
        <v>902</v>
      </c>
      <c r="AZ89" s="459">
        <v>3747.1586950000001</v>
      </c>
      <c r="BA89" s="458">
        <v>1470.00149371</v>
      </c>
      <c r="BB89" s="458">
        <v>728.3</v>
      </c>
      <c r="BC89" s="459">
        <v>1018.36795</v>
      </c>
      <c r="BE89" s="85">
        <v>0</v>
      </c>
      <c r="BF89" s="85">
        <v>0</v>
      </c>
      <c r="BG89" s="85">
        <v>0</v>
      </c>
      <c r="BH89" s="85">
        <v>0</v>
      </c>
      <c r="BI89" s="85">
        <v>0</v>
      </c>
      <c r="BJ89" s="85">
        <v>0</v>
      </c>
      <c r="BK89" s="85">
        <v>0</v>
      </c>
      <c r="BL89" s="85">
        <v>0</v>
      </c>
      <c r="BM89" s="85">
        <v>0</v>
      </c>
      <c r="BN89" s="85">
        <v>0</v>
      </c>
      <c r="BO89" s="85">
        <v>0</v>
      </c>
      <c r="BP89" s="85">
        <v>0</v>
      </c>
    </row>
    <row r="90" spans="1:104" ht="20.399999999999999" customHeight="1">
      <c r="B90" s="406" t="s">
        <v>398</v>
      </c>
      <c r="C90" s="457">
        <v>322146.23689105001</v>
      </c>
      <c r="D90" s="458">
        <v>24895.242926900002</v>
      </c>
      <c r="E90" s="458">
        <v>36624.437489999997</v>
      </c>
      <c r="F90" s="458">
        <v>18794.63148145</v>
      </c>
      <c r="G90" s="459">
        <v>28066.141800680001</v>
      </c>
      <c r="H90" s="458">
        <v>6132.2388609999998</v>
      </c>
      <c r="I90" s="458">
        <v>10670.965802000001</v>
      </c>
      <c r="J90" s="458">
        <v>33235.251418</v>
      </c>
      <c r="K90" s="458">
        <v>10896.691720300001</v>
      </c>
      <c r="L90" s="459">
        <v>2989.00570393</v>
      </c>
      <c r="M90" s="458">
        <v>13881.237433329999</v>
      </c>
      <c r="N90" s="458">
        <v>3655.188134</v>
      </c>
      <c r="O90" s="458">
        <v>3240.473</v>
      </c>
      <c r="P90" s="458">
        <v>7502.6820482200001</v>
      </c>
      <c r="Q90" s="459">
        <v>15695.180526</v>
      </c>
      <c r="R90" s="458">
        <v>7046.465346</v>
      </c>
      <c r="S90" s="458">
        <v>1697.713573</v>
      </c>
      <c r="T90" s="458">
        <v>2565.5193507499998</v>
      </c>
      <c r="U90" s="458">
        <v>3733.2910000000002</v>
      </c>
      <c r="V90" s="459">
        <v>2700.6425819999999</v>
      </c>
      <c r="W90" s="458">
        <v>3111.1546509999998</v>
      </c>
      <c r="X90" s="458">
        <v>831.81755399999997</v>
      </c>
      <c r="Y90" s="458">
        <v>16456.840616000001</v>
      </c>
      <c r="Z90" s="458">
        <v>2562.5996219999997</v>
      </c>
      <c r="AA90" s="459">
        <v>2554.8935080000001</v>
      </c>
      <c r="AB90" s="458">
        <v>4477.6559999999999</v>
      </c>
      <c r="AC90" s="458">
        <v>2750.0266900000001</v>
      </c>
      <c r="AD90" s="458">
        <v>857.243831</v>
      </c>
      <c r="AE90" s="458">
        <v>895.95183199999997</v>
      </c>
      <c r="AF90" s="459">
        <v>1548.620905</v>
      </c>
      <c r="AG90" s="458">
        <v>3434</v>
      </c>
      <c r="AH90" s="458">
        <v>1486.380576</v>
      </c>
      <c r="AI90" s="458">
        <v>2833.2790009999999</v>
      </c>
      <c r="AJ90" s="458">
        <v>2127.2977100100002</v>
      </c>
      <c r="AK90" s="459">
        <v>3706.6603410000002</v>
      </c>
      <c r="AL90" s="458">
        <v>4500</v>
      </c>
      <c r="AM90" s="458">
        <v>1540.64942935</v>
      </c>
      <c r="AN90" s="458">
        <v>2600</v>
      </c>
      <c r="AO90" s="458">
        <v>1597.355</v>
      </c>
      <c r="AP90" s="459">
        <v>1945.25229571</v>
      </c>
      <c r="AQ90" s="458">
        <v>3808.42022</v>
      </c>
      <c r="AR90" s="458">
        <v>1081.1389999999999</v>
      </c>
      <c r="AS90" s="458">
        <v>2109.518</v>
      </c>
      <c r="AT90" s="458">
        <v>1583</v>
      </c>
      <c r="AU90" s="459">
        <v>3033.0253269999998</v>
      </c>
      <c r="AV90" s="458">
        <v>1650</v>
      </c>
      <c r="AW90" s="458">
        <v>1666.828</v>
      </c>
      <c r="AX90" s="458">
        <v>4178.5184457100004</v>
      </c>
      <c r="AY90" s="458">
        <v>460</v>
      </c>
      <c r="AZ90" s="459">
        <v>3747.1586950000001</v>
      </c>
      <c r="BA90" s="458">
        <v>1400.00149371</v>
      </c>
      <c r="BB90" s="458">
        <v>690.3</v>
      </c>
      <c r="BC90" s="459">
        <v>897.64795000000004</v>
      </c>
      <c r="BE90" s="85">
        <v>0</v>
      </c>
      <c r="BF90" s="85">
        <v>0</v>
      </c>
      <c r="BG90" s="85">
        <v>0</v>
      </c>
      <c r="BH90" s="85">
        <v>0</v>
      </c>
      <c r="BI90" s="85">
        <v>0</v>
      </c>
      <c r="BJ90" s="85">
        <v>0</v>
      </c>
      <c r="BK90" s="85">
        <v>0</v>
      </c>
      <c r="BL90" s="85">
        <v>0</v>
      </c>
      <c r="BM90" s="85">
        <v>0</v>
      </c>
      <c r="BN90" s="85">
        <v>0</v>
      </c>
      <c r="BO90" s="85">
        <v>0</v>
      </c>
      <c r="BP90" s="85">
        <v>0</v>
      </c>
    </row>
    <row r="91" spans="1:104" ht="20.399999999999999" customHeight="1">
      <c r="B91" s="406" t="s">
        <v>399</v>
      </c>
      <c r="C91" s="457">
        <v>-19812.874653400002</v>
      </c>
      <c r="D91" s="458">
        <v>-752.19195660000003</v>
      </c>
      <c r="E91" s="458">
        <v>-6825.4474810000002</v>
      </c>
      <c r="F91" s="458">
        <v>0</v>
      </c>
      <c r="G91" s="459">
        <v>0</v>
      </c>
      <c r="H91" s="458">
        <v>0</v>
      </c>
      <c r="I91" s="458">
        <v>0</v>
      </c>
      <c r="J91" s="458">
        <v>-9000</v>
      </c>
      <c r="K91" s="458">
        <v>0</v>
      </c>
      <c r="L91" s="459">
        <v>0</v>
      </c>
      <c r="M91" s="458">
        <v>0</v>
      </c>
      <c r="N91" s="458">
        <v>0</v>
      </c>
      <c r="O91" s="458">
        <v>0</v>
      </c>
      <c r="P91" s="458">
        <v>-1517.6106998</v>
      </c>
      <c r="Q91" s="459">
        <v>0</v>
      </c>
      <c r="R91" s="458">
        <v>0</v>
      </c>
      <c r="S91" s="458">
        <v>0</v>
      </c>
      <c r="T91" s="458">
        <v>0</v>
      </c>
      <c r="U91" s="458">
        <v>0</v>
      </c>
      <c r="V91" s="459">
        <v>0</v>
      </c>
      <c r="W91" s="458">
        <v>0</v>
      </c>
      <c r="X91" s="458">
        <v>0</v>
      </c>
      <c r="Y91" s="458">
        <v>0</v>
      </c>
      <c r="Z91" s="458">
        <v>0</v>
      </c>
      <c r="AA91" s="459">
        <v>0</v>
      </c>
      <c r="AB91" s="458">
        <v>0</v>
      </c>
      <c r="AC91" s="458">
        <v>0</v>
      </c>
      <c r="AD91" s="458">
        <v>0</v>
      </c>
      <c r="AE91" s="458">
        <v>0</v>
      </c>
      <c r="AF91" s="459">
        <v>0</v>
      </c>
      <c r="AG91" s="458">
        <v>0</v>
      </c>
      <c r="AH91" s="458">
        <v>0</v>
      </c>
      <c r="AI91" s="458">
        <v>0</v>
      </c>
      <c r="AJ91" s="458">
        <v>0</v>
      </c>
      <c r="AK91" s="459">
        <v>-1717.6245160000001</v>
      </c>
      <c r="AL91" s="458">
        <v>0</v>
      </c>
      <c r="AM91" s="458">
        <v>0</v>
      </c>
      <c r="AN91" s="458">
        <v>0</v>
      </c>
      <c r="AO91" s="458">
        <v>0</v>
      </c>
      <c r="AP91" s="459">
        <v>0</v>
      </c>
      <c r="AQ91" s="458">
        <v>0</v>
      </c>
      <c r="AR91" s="458">
        <v>0</v>
      </c>
      <c r="AS91" s="458">
        <v>0</v>
      </c>
      <c r="AT91" s="458">
        <v>0</v>
      </c>
      <c r="AU91" s="459">
        <v>0</v>
      </c>
      <c r="AV91" s="458">
        <v>0</v>
      </c>
      <c r="AW91" s="458">
        <v>0</v>
      </c>
      <c r="AX91" s="458">
        <v>0</v>
      </c>
      <c r="AY91" s="458">
        <v>0</v>
      </c>
      <c r="AZ91" s="459">
        <v>0</v>
      </c>
      <c r="BA91" s="458">
        <v>0</v>
      </c>
      <c r="BB91" s="458">
        <v>0</v>
      </c>
      <c r="BC91" s="459">
        <v>0</v>
      </c>
      <c r="BE91" s="85">
        <v>0</v>
      </c>
      <c r="BF91" s="85">
        <v>0</v>
      </c>
      <c r="BG91" s="85">
        <v>0</v>
      </c>
      <c r="BH91" s="85">
        <v>0</v>
      </c>
      <c r="BI91" s="85">
        <v>0</v>
      </c>
      <c r="BJ91" s="85">
        <v>0</v>
      </c>
      <c r="BK91" s="85">
        <v>0</v>
      </c>
      <c r="BL91" s="85">
        <v>0</v>
      </c>
      <c r="BM91" s="85">
        <v>0</v>
      </c>
      <c r="BN91" s="85">
        <v>0</v>
      </c>
      <c r="BO91" s="85">
        <v>0</v>
      </c>
      <c r="BP91" s="85">
        <v>0</v>
      </c>
    </row>
    <row r="92" spans="1:104" ht="45.6" customHeight="1">
      <c r="B92" s="413" t="s">
        <v>400</v>
      </c>
      <c r="C92" s="457">
        <v>14517.152296</v>
      </c>
      <c r="D92" s="458">
        <v>0</v>
      </c>
      <c r="E92" s="458">
        <v>0</v>
      </c>
      <c r="F92" s="458">
        <v>0</v>
      </c>
      <c r="G92" s="459">
        <v>0</v>
      </c>
      <c r="H92" s="458">
        <v>0</v>
      </c>
      <c r="I92" s="458">
        <v>0</v>
      </c>
      <c r="J92" s="458">
        <v>0</v>
      </c>
      <c r="K92" s="458">
        <v>1035.828</v>
      </c>
      <c r="L92" s="459">
        <v>0</v>
      </c>
      <c r="M92" s="458">
        <v>6100</v>
      </c>
      <c r="N92" s="458">
        <v>380.024</v>
      </c>
      <c r="O92" s="458">
        <v>0</v>
      </c>
      <c r="P92" s="458">
        <v>0</v>
      </c>
      <c r="Q92" s="459">
        <v>0</v>
      </c>
      <c r="R92" s="458">
        <v>0</v>
      </c>
      <c r="S92" s="458">
        <v>0</v>
      </c>
      <c r="T92" s="458">
        <v>0</v>
      </c>
      <c r="U92" s="458">
        <v>0</v>
      </c>
      <c r="V92" s="459">
        <v>175</v>
      </c>
      <c r="W92" s="458">
        <v>0</v>
      </c>
      <c r="X92" s="458">
        <v>0</v>
      </c>
      <c r="Y92" s="458">
        <v>0</v>
      </c>
      <c r="Z92" s="458">
        <v>0</v>
      </c>
      <c r="AA92" s="459">
        <v>600</v>
      </c>
      <c r="AB92" s="458">
        <v>0</v>
      </c>
      <c r="AC92" s="458">
        <v>0</v>
      </c>
      <c r="AD92" s="458">
        <v>90.647999999999996</v>
      </c>
      <c r="AE92" s="458">
        <v>0</v>
      </c>
      <c r="AF92" s="459">
        <v>0</v>
      </c>
      <c r="AG92" s="458">
        <v>0</v>
      </c>
      <c r="AH92" s="458">
        <v>130</v>
      </c>
      <c r="AI92" s="458">
        <v>0</v>
      </c>
      <c r="AJ92" s="458">
        <v>570</v>
      </c>
      <c r="AK92" s="459">
        <v>309.60625099999999</v>
      </c>
      <c r="AL92" s="458">
        <v>0</v>
      </c>
      <c r="AM92" s="458">
        <v>0</v>
      </c>
      <c r="AN92" s="458">
        <v>0</v>
      </c>
      <c r="AO92" s="458">
        <v>0</v>
      </c>
      <c r="AP92" s="459">
        <v>422.27609999999999</v>
      </c>
      <c r="AQ92" s="458">
        <v>1200</v>
      </c>
      <c r="AR92" s="458">
        <v>0</v>
      </c>
      <c r="AS92" s="458">
        <v>37.5</v>
      </c>
      <c r="AT92" s="458">
        <v>0</v>
      </c>
      <c r="AU92" s="459">
        <v>2395.5499450000002</v>
      </c>
      <c r="AV92" s="458">
        <v>0</v>
      </c>
      <c r="AW92" s="458">
        <v>0</v>
      </c>
      <c r="AX92" s="458">
        <v>400</v>
      </c>
      <c r="AY92" s="458">
        <v>442</v>
      </c>
      <c r="AZ92" s="459">
        <v>0</v>
      </c>
      <c r="BA92" s="458">
        <v>70</v>
      </c>
      <c r="BB92" s="458">
        <v>38</v>
      </c>
      <c r="BC92" s="459">
        <v>120.72</v>
      </c>
      <c r="BE92" s="85">
        <v>0</v>
      </c>
      <c r="BF92" s="85">
        <v>0</v>
      </c>
      <c r="BG92" s="85">
        <v>0</v>
      </c>
      <c r="BH92" s="85">
        <v>0</v>
      </c>
      <c r="BI92" s="85">
        <v>0</v>
      </c>
      <c r="BJ92" s="85">
        <v>0</v>
      </c>
      <c r="BK92" s="85">
        <v>0</v>
      </c>
      <c r="BL92" s="85">
        <v>0</v>
      </c>
      <c r="BM92" s="85">
        <v>0</v>
      </c>
      <c r="BN92" s="85">
        <v>0</v>
      </c>
      <c r="BO92" s="85">
        <v>0</v>
      </c>
      <c r="BP92" s="85">
        <v>0</v>
      </c>
    </row>
    <row r="93" spans="1:104" ht="20.399999999999999" customHeight="1">
      <c r="B93" s="406" t="s">
        <v>401</v>
      </c>
      <c r="C93" s="457">
        <v>90643.967002900012</v>
      </c>
      <c r="D93" s="458">
        <v>15859.788930680001</v>
      </c>
      <c r="E93" s="458">
        <v>4903.3252769999999</v>
      </c>
      <c r="F93" s="458">
        <v>6495.5616845600007</v>
      </c>
      <c r="G93" s="459">
        <v>1828.0582142200001</v>
      </c>
      <c r="H93" s="458">
        <v>32186.284306999998</v>
      </c>
      <c r="I93" s="458">
        <v>2797.3697589999997</v>
      </c>
      <c r="J93" s="458">
        <v>11029.037679999999</v>
      </c>
      <c r="K93" s="458">
        <v>738.46601706000001</v>
      </c>
      <c r="L93" s="459">
        <v>10816.437594450001</v>
      </c>
      <c r="M93" s="458">
        <v>655.09</v>
      </c>
      <c r="N93" s="458">
        <v>263.43697800000001</v>
      </c>
      <c r="O93" s="458">
        <v>0</v>
      </c>
      <c r="P93" s="458">
        <v>5.15099222</v>
      </c>
      <c r="Q93" s="459">
        <v>0</v>
      </c>
      <c r="R93" s="458">
        <v>0</v>
      </c>
      <c r="S93" s="458">
        <v>0</v>
      </c>
      <c r="T93" s="458">
        <v>0</v>
      </c>
      <c r="U93" s="458">
        <v>0</v>
      </c>
      <c r="V93" s="459">
        <v>0</v>
      </c>
      <c r="W93" s="458">
        <v>731.40900399999998</v>
      </c>
      <c r="X93" s="458">
        <v>0</v>
      </c>
      <c r="Y93" s="458">
        <v>0</v>
      </c>
      <c r="Z93" s="458">
        <v>1346.618868</v>
      </c>
      <c r="AA93" s="459">
        <v>0</v>
      </c>
      <c r="AB93" s="458">
        <v>0</v>
      </c>
      <c r="AC93" s="458">
        <v>0</v>
      </c>
      <c r="AD93" s="458">
        <v>0</v>
      </c>
      <c r="AE93" s="458">
        <v>0</v>
      </c>
      <c r="AF93" s="459">
        <v>591.37909500000001</v>
      </c>
      <c r="AG93" s="458">
        <v>0</v>
      </c>
      <c r="AH93" s="458">
        <v>0</v>
      </c>
      <c r="AI93" s="458">
        <v>0</v>
      </c>
      <c r="AJ93" s="458">
        <v>0</v>
      </c>
      <c r="AK93" s="459">
        <v>392.7</v>
      </c>
      <c r="AL93" s="458">
        <v>0</v>
      </c>
      <c r="AM93" s="458">
        <v>0</v>
      </c>
      <c r="AN93" s="458">
        <v>0</v>
      </c>
      <c r="AO93" s="458">
        <v>0</v>
      </c>
      <c r="AP93" s="459">
        <v>0</v>
      </c>
      <c r="AQ93" s="458">
        <v>0</v>
      </c>
      <c r="AR93" s="458">
        <v>0</v>
      </c>
      <c r="AS93" s="458">
        <v>0</v>
      </c>
      <c r="AT93" s="458">
        <v>0</v>
      </c>
      <c r="AU93" s="459">
        <v>0</v>
      </c>
      <c r="AV93" s="458">
        <v>0</v>
      </c>
      <c r="AW93" s="458">
        <v>0</v>
      </c>
      <c r="AX93" s="458">
        <v>3.8526017100000001</v>
      </c>
      <c r="AY93" s="458">
        <v>0</v>
      </c>
      <c r="AZ93" s="459">
        <v>0</v>
      </c>
      <c r="BA93" s="458">
        <v>0</v>
      </c>
      <c r="BB93" s="458">
        <v>0</v>
      </c>
      <c r="BC93" s="459">
        <v>0</v>
      </c>
      <c r="BE93" s="85">
        <v>0</v>
      </c>
      <c r="BF93" s="85">
        <v>0</v>
      </c>
      <c r="BG93" s="85">
        <v>0</v>
      </c>
      <c r="BH93" s="85">
        <v>0</v>
      </c>
      <c r="BI93" s="85">
        <v>0</v>
      </c>
      <c r="BJ93" s="85">
        <v>0</v>
      </c>
      <c r="BK93" s="85">
        <v>0</v>
      </c>
      <c r="BL93" s="85">
        <v>0</v>
      </c>
      <c r="BM93" s="85">
        <v>0</v>
      </c>
      <c r="BN93" s="85">
        <v>0</v>
      </c>
      <c r="BO93" s="85">
        <v>0</v>
      </c>
      <c r="BP93" s="85">
        <v>0</v>
      </c>
    </row>
    <row r="94" spans="1:104" ht="20.399999999999999" customHeight="1">
      <c r="B94" s="406" t="s">
        <v>402</v>
      </c>
      <c r="C94" s="457">
        <v>0</v>
      </c>
      <c r="D94" s="458">
        <v>0</v>
      </c>
      <c r="E94" s="458">
        <v>0</v>
      </c>
      <c r="F94" s="458">
        <v>0</v>
      </c>
      <c r="G94" s="459">
        <v>0</v>
      </c>
      <c r="H94" s="458">
        <v>0</v>
      </c>
      <c r="I94" s="458">
        <v>0</v>
      </c>
      <c r="J94" s="458">
        <v>0</v>
      </c>
      <c r="K94" s="458">
        <v>0</v>
      </c>
      <c r="L94" s="459">
        <v>0</v>
      </c>
      <c r="M94" s="458">
        <v>0</v>
      </c>
      <c r="N94" s="458">
        <v>0</v>
      </c>
      <c r="O94" s="458">
        <v>0</v>
      </c>
      <c r="P94" s="458">
        <v>0</v>
      </c>
      <c r="Q94" s="459">
        <v>0</v>
      </c>
      <c r="R94" s="458">
        <v>0</v>
      </c>
      <c r="S94" s="458">
        <v>0</v>
      </c>
      <c r="T94" s="458">
        <v>0</v>
      </c>
      <c r="U94" s="458">
        <v>0</v>
      </c>
      <c r="V94" s="459">
        <v>0</v>
      </c>
      <c r="W94" s="458">
        <v>0</v>
      </c>
      <c r="X94" s="458">
        <v>0</v>
      </c>
      <c r="Y94" s="458">
        <v>0</v>
      </c>
      <c r="Z94" s="458">
        <v>0</v>
      </c>
      <c r="AA94" s="459">
        <v>0</v>
      </c>
      <c r="AB94" s="458">
        <v>0</v>
      </c>
      <c r="AC94" s="458">
        <v>0</v>
      </c>
      <c r="AD94" s="458">
        <v>0</v>
      </c>
      <c r="AE94" s="458">
        <v>0</v>
      </c>
      <c r="AF94" s="459">
        <v>0</v>
      </c>
      <c r="AG94" s="458">
        <v>0</v>
      </c>
      <c r="AH94" s="458">
        <v>0</v>
      </c>
      <c r="AI94" s="458">
        <v>0</v>
      </c>
      <c r="AJ94" s="458">
        <v>0</v>
      </c>
      <c r="AK94" s="459">
        <v>0</v>
      </c>
      <c r="AL94" s="458">
        <v>0</v>
      </c>
      <c r="AM94" s="458">
        <v>0</v>
      </c>
      <c r="AN94" s="458">
        <v>0</v>
      </c>
      <c r="AO94" s="458">
        <v>0</v>
      </c>
      <c r="AP94" s="459">
        <v>0</v>
      </c>
      <c r="AQ94" s="458">
        <v>0</v>
      </c>
      <c r="AR94" s="458">
        <v>0</v>
      </c>
      <c r="AS94" s="458">
        <v>0</v>
      </c>
      <c r="AT94" s="458">
        <v>0</v>
      </c>
      <c r="AU94" s="459">
        <v>0</v>
      </c>
      <c r="AV94" s="458">
        <v>0</v>
      </c>
      <c r="AW94" s="458">
        <v>0</v>
      </c>
      <c r="AX94" s="458">
        <v>0</v>
      </c>
      <c r="AY94" s="458">
        <v>0</v>
      </c>
      <c r="AZ94" s="459">
        <v>0</v>
      </c>
      <c r="BA94" s="458">
        <v>0</v>
      </c>
      <c r="BB94" s="458">
        <v>0</v>
      </c>
      <c r="BC94" s="459">
        <v>0</v>
      </c>
      <c r="BE94" s="85">
        <v>0</v>
      </c>
      <c r="BF94" s="85">
        <v>0</v>
      </c>
      <c r="BG94" s="85">
        <v>0</v>
      </c>
      <c r="BH94" s="85">
        <v>0</v>
      </c>
      <c r="BI94" s="85">
        <v>0</v>
      </c>
      <c r="BJ94" s="85">
        <v>0</v>
      </c>
      <c r="BK94" s="85">
        <v>0</v>
      </c>
      <c r="BL94" s="85">
        <v>0</v>
      </c>
      <c r="BM94" s="85">
        <v>0</v>
      </c>
      <c r="BN94" s="85">
        <v>0</v>
      </c>
      <c r="BO94" s="85">
        <v>0</v>
      </c>
      <c r="BP94" s="85">
        <v>0</v>
      </c>
    </row>
    <row r="95" spans="1:104" ht="20.399999999999999" customHeight="1">
      <c r="B95" s="405" t="s">
        <v>403</v>
      </c>
      <c r="C95" s="457">
        <v>1394141.1974020302</v>
      </c>
      <c r="D95" s="458">
        <v>361141.58372792997</v>
      </c>
      <c r="E95" s="458">
        <v>130197.633543</v>
      </c>
      <c r="F95" s="458">
        <v>145561.89252310997</v>
      </c>
      <c r="G95" s="459">
        <v>149674.35217318</v>
      </c>
      <c r="H95" s="458">
        <v>49478.023405</v>
      </c>
      <c r="I95" s="458">
        <v>78849.342866999999</v>
      </c>
      <c r="J95" s="458">
        <v>163295.287533</v>
      </c>
      <c r="K95" s="458">
        <v>63919.903033499999</v>
      </c>
      <c r="L95" s="459">
        <v>32531.937032669997</v>
      </c>
      <c r="M95" s="458">
        <v>24348.843022320001</v>
      </c>
      <c r="N95" s="458">
        <v>4937.2742260000005</v>
      </c>
      <c r="O95" s="458">
        <v>13103.885689049999</v>
      </c>
      <c r="P95" s="458">
        <v>27341.031991240001</v>
      </c>
      <c r="Q95" s="459">
        <v>21291.381124</v>
      </c>
      <c r="R95" s="458">
        <v>16146.849421000001</v>
      </c>
      <c r="S95" s="458">
        <v>9054.6924080000008</v>
      </c>
      <c r="T95" s="458">
        <v>20972.223841419996</v>
      </c>
      <c r="U95" s="458">
        <v>6562.4967829999996</v>
      </c>
      <c r="V95" s="459">
        <v>12846.180678999999</v>
      </c>
      <c r="W95" s="458">
        <v>5347.1229039999998</v>
      </c>
      <c r="X95" s="458">
        <v>6704.5986919999996</v>
      </c>
      <c r="Y95" s="458">
        <v>1244.1032</v>
      </c>
      <c r="Z95" s="458">
        <v>6401.5289510000002</v>
      </c>
      <c r="AA95" s="459">
        <v>3746.4743229999999</v>
      </c>
      <c r="AB95" s="458">
        <v>3437.9834839999999</v>
      </c>
      <c r="AC95" s="458">
        <v>2426.2583</v>
      </c>
      <c r="AD95" s="458">
        <v>17627.457345999999</v>
      </c>
      <c r="AE95" s="458">
        <v>286.01376800000003</v>
      </c>
      <c r="AF95" s="459">
        <v>2775.2385376100001</v>
      </c>
      <c r="AG95" s="458">
        <v>6204.6999100000003</v>
      </c>
      <c r="AH95" s="458">
        <v>3344.313118</v>
      </c>
      <c r="AI95" s="458">
        <v>8502.2525650000007</v>
      </c>
      <c r="AJ95" s="458">
        <v>-801.66232847000003</v>
      </c>
      <c r="AK95" s="459">
        <v>-530.66901399999995</v>
      </c>
      <c r="AL95" s="458">
        <v>1038.5132000000001</v>
      </c>
      <c r="AM95" s="458">
        <v>331.88111693999997</v>
      </c>
      <c r="AN95" s="458">
        <v>1952.6540990999999</v>
      </c>
      <c r="AO95" s="458">
        <v>-207.76146499999999</v>
      </c>
      <c r="AP95" s="459">
        <v>-1094.27445919</v>
      </c>
      <c r="AQ95" s="458">
        <v>-1287.330228</v>
      </c>
      <c r="AR95" s="458">
        <v>2611.9396969999998</v>
      </c>
      <c r="AS95" s="458">
        <v>172.40960987</v>
      </c>
      <c r="AT95" s="458">
        <v>326.55099000000001</v>
      </c>
      <c r="AU95" s="459">
        <v>-4371.6911710000004</v>
      </c>
      <c r="AV95" s="458">
        <v>925.37342200000001</v>
      </c>
      <c r="AW95" s="458">
        <v>89.471402999999995</v>
      </c>
      <c r="AX95" s="458">
        <v>-1587.0312239100001</v>
      </c>
      <c r="AY95" s="458">
        <v>-400.51814200000001</v>
      </c>
      <c r="AZ95" s="459">
        <v>-1612.4053799999999</v>
      </c>
      <c r="BA95" s="458">
        <v>98.104410659999999</v>
      </c>
      <c r="BB95" s="458">
        <v>-426.10084599999999</v>
      </c>
      <c r="BC95" s="459">
        <v>-389.11641100000003</v>
      </c>
      <c r="BE95" s="85">
        <v>0</v>
      </c>
      <c r="BF95" s="85">
        <v>0</v>
      </c>
      <c r="BG95" s="85">
        <v>0</v>
      </c>
      <c r="BH95" s="85">
        <v>0</v>
      </c>
      <c r="BI95" s="85">
        <v>0</v>
      </c>
      <c r="BJ95" s="85">
        <v>0</v>
      </c>
      <c r="BK95" s="85">
        <v>0</v>
      </c>
      <c r="BL95" s="85">
        <v>0</v>
      </c>
      <c r="BM95" s="85">
        <v>0</v>
      </c>
      <c r="BN95" s="85">
        <v>0</v>
      </c>
      <c r="BO95" s="85">
        <v>0</v>
      </c>
      <c r="BP95" s="85">
        <v>0</v>
      </c>
    </row>
    <row r="96" spans="1:104" ht="20.399999999999999" customHeight="1">
      <c r="B96" s="406" t="s">
        <v>404</v>
      </c>
      <c r="C96" s="457">
        <v>190159.92056902999</v>
      </c>
      <c r="D96" s="458">
        <v>6900.5593515</v>
      </c>
      <c r="E96" s="458">
        <v>35796.540397999997</v>
      </c>
      <c r="F96" s="458">
        <v>18959.170777500003</v>
      </c>
      <c r="G96" s="459">
        <v>17079.040228999998</v>
      </c>
      <c r="H96" s="458">
        <v>15990.310968</v>
      </c>
      <c r="I96" s="458">
        <v>10670.965802000001</v>
      </c>
      <c r="J96" s="458">
        <v>22858.264337000001</v>
      </c>
      <c r="K96" s="458">
        <v>6985.3439275399996</v>
      </c>
      <c r="L96" s="459">
        <v>6771.5576297700009</v>
      </c>
      <c r="M96" s="458">
        <v>4049.81037745</v>
      </c>
      <c r="N96" s="458">
        <v>604.76846899999998</v>
      </c>
      <c r="O96" s="458">
        <v>1961.25533122</v>
      </c>
      <c r="P96" s="458">
        <v>22940.043910340002</v>
      </c>
      <c r="Q96" s="459">
        <v>2927.4536900000003</v>
      </c>
      <c r="R96" s="458">
        <v>1256.7090290000001</v>
      </c>
      <c r="S96" s="458">
        <v>1250.0000199999999</v>
      </c>
      <c r="T96" s="458">
        <v>2196.4757317499998</v>
      </c>
      <c r="U96" s="458">
        <v>609.23700599999995</v>
      </c>
      <c r="V96" s="459">
        <v>1091.2603179999999</v>
      </c>
      <c r="W96" s="458">
        <v>846.28136900000004</v>
      </c>
      <c r="X96" s="458">
        <v>740.40666899999997</v>
      </c>
      <c r="Y96" s="458">
        <v>88.215148999999997</v>
      </c>
      <c r="Z96" s="458">
        <v>617.78351599999996</v>
      </c>
      <c r="AA96" s="459">
        <v>355.46248800000001</v>
      </c>
      <c r="AB96" s="458">
        <v>555.27216899999996</v>
      </c>
      <c r="AC96" s="458">
        <v>622.28439800000001</v>
      </c>
      <c r="AD96" s="458">
        <v>895.36317499999996</v>
      </c>
      <c r="AE96" s="458">
        <v>20.787535999999999</v>
      </c>
      <c r="AF96" s="459">
        <v>228.69528228999999</v>
      </c>
      <c r="AG96" s="458">
        <v>608.11372499999993</v>
      </c>
      <c r="AH96" s="458">
        <v>353.23118899999997</v>
      </c>
      <c r="AI96" s="458">
        <v>1137.7720690000001</v>
      </c>
      <c r="AJ96" s="458">
        <v>14.237553589999999</v>
      </c>
      <c r="AK96" s="459">
        <v>56.310287000000002</v>
      </c>
      <c r="AL96" s="458">
        <v>746.64929099999995</v>
      </c>
      <c r="AM96" s="458">
        <v>75.255199040000008</v>
      </c>
      <c r="AN96" s="458">
        <v>167.38769377</v>
      </c>
      <c r="AO96" s="458">
        <v>57.071193999999998</v>
      </c>
      <c r="AP96" s="459">
        <v>1.6623730000000001</v>
      </c>
      <c r="AQ96" s="458">
        <v>0</v>
      </c>
      <c r="AR96" s="458">
        <v>756.16347699999994</v>
      </c>
      <c r="AS96" s="458">
        <v>35.500163329999999</v>
      </c>
      <c r="AT96" s="458">
        <v>35.990681000000002</v>
      </c>
      <c r="AU96" s="459">
        <v>26.763503999999998</v>
      </c>
      <c r="AV96" s="458">
        <v>121.078964</v>
      </c>
      <c r="AW96" s="458">
        <v>5.9199099999999998</v>
      </c>
      <c r="AX96" s="458">
        <v>9.9915577500000001</v>
      </c>
      <c r="AY96" s="458">
        <v>2.1406809999999998</v>
      </c>
      <c r="AZ96" s="459">
        <v>52.04701</v>
      </c>
      <c r="BA96" s="458">
        <v>18.722674190000003</v>
      </c>
      <c r="BB96" s="458">
        <v>2.1971579999999999</v>
      </c>
      <c r="BC96" s="459">
        <v>6.3951599999999997</v>
      </c>
      <c r="BE96" s="85">
        <v>0</v>
      </c>
      <c r="BF96" s="85">
        <v>0</v>
      </c>
      <c r="BG96" s="85">
        <v>0</v>
      </c>
      <c r="BH96" s="85">
        <v>0</v>
      </c>
      <c r="BI96" s="85">
        <v>0</v>
      </c>
      <c r="BJ96" s="85">
        <v>0</v>
      </c>
      <c r="BK96" s="85">
        <v>0</v>
      </c>
      <c r="BL96" s="85">
        <v>0</v>
      </c>
      <c r="BM96" s="85">
        <v>0</v>
      </c>
      <c r="BN96" s="85">
        <v>0</v>
      </c>
      <c r="BO96" s="85">
        <v>0</v>
      </c>
      <c r="BP96" s="85">
        <v>0</v>
      </c>
    </row>
    <row r="97" spans="1:104" ht="20.399999999999999" customHeight="1">
      <c r="B97" s="406" t="s">
        <v>405</v>
      </c>
      <c r="C97" s="457">
        <v>1232198.5414701304</v>
      </c>
      <c r="D97" s="458">
        <v>364577.03968009003</v>
      </c>
      <c r="E97" s="458">
        <v>96222.231509000005</v>
      </c>
      <c r="F97" s="458">
        <v>127661.59891869</v>
      </c>
      <c r="G97" s="459">
        <v>144952.60756104998</v>
      </c>
      <c r="H97" s="458">
        <v>35986.590877000002</v>
      </c>
      <c r="I97" s="458">
        <v>68731.302958999993</v>
      </c>
      <c r="J97" s="458">
        <v>142096.451699</v>
      </c>
      <c r="K97" s="458">
        <v>55136.944638059998</v>
      </c>
      <c r="L97" s="459">
        <v>25654.222062389999</v>
      </c>
      <c r="M97" s="458">
        <v>20324.990378869999</v>
      </c>
      <c r="N97" s="458">
        <v>4455.5039219999999</v>
      </c>
      <c r="O97" s="458">
        <v>11267.00171742</v>
      </c>
      <c r="P97" s="458">
        <v>4220.0401194400001</v>
      </c>
      <c r="Q97" s="459">
        <v>18363.927434000001</v>
      </c>
      <c r="R97" s="458">
        <v>14829.264751999999</v>
      </c>
      <c r="S97" s="458">
        <v>7766.1774340000002</v>
      </c>
      <c r="T97" s="458">
        <v>18538.923752589999</v>
      </c>
      <c r="U97" s="458">
        <v>5950.716203</v>
      </c>
      <c r="V97" s="459">
        <v>11827.452660000001</v>
      </c>
      <c r="W97" s="458">
        <v>4500.8415349999996</v>
      </c>
      <c r="X97" s="458">
        <v>6046.1649969999999</v>
      </c>
      <c r="Y97" s="458">
        <v>1106.6968280000001</v>
      </c>
      <c r="Z97" s="458">
        <v>5758.0212430000001</v>
      </c>
      <c r="AA97" s="459">
        <v>3509.3294040000001</v>
      </c>
      <c r="AB97" s="458">
        <v>2821.0679089999999</v>
      </c>
      <c r="AC97" s="458">
        <v>1772.965148</v>
      </c>
      <c r="AD97" s="458">
        <v>16800.729635</v>
      </c>
      <c r="AE97" s="458">
        <v>264.33479499999999</v>
      </c>
      <c r="AF97" s="459">
        <v>2546.5432553200003</v>
      </c>
      <c r="AG97" s="458">
        <v>5588.8330509999996</v>
      </c>
      <c r="AH97" s="458">
        <v>3006.2903230000002</v>
      </c>
      <c r="AI97" s="458">
        <v>7403.269088</v>
      </c>
      <c r="AJ97" s="458">
        <v>-815.89988209000001</v>
      </c>
      <c r="AK97" s="459">
        <v>-586.97930099999996</v>
      </c>
      <c r="AL97" s="458">
        <v>153.254423</v>
      </c>
      <c r="AM97" s="458">
        <v>256.3156108</v>
      </c>
      <c r="AN97" s="458">
        <v>1785.26640533</v>
      </c>
      <c r="AO97" s="458">
        <v>-264.80044500000002</v>
      </c>
      <c r="AP97" s="459">
        <v>-1063.5497652000001</v>
      </c>
      <c r="AQ97" s="458">
        <v>-1292.914667</v>
      </c>
      <c r="AR97" s="458">
        <v>1847.688836</v>
      </c>
      <c r="AS97" s="458">
        <v>136.90944654</v>
      </c>
      <c r="AT97" s="458">
        <v>290.057728</v>
      </c>
      <c r="AU97" s="459">
        <v>-4413.4942440000004</v>
      </c>
      <c r="AV97" s="458">
        <v>808.35894199999996</v>
      </c>
      <c r="AW97" s="458">
        <v>83.551492999999994</v>
      </c>
      <c r="AX97" s="458">
        <v>-1597.0428036400001</v>
      </c>
      <c r="AY97" s="458">
        <v>-403.30047000000002</v>
      </c>
      <c r="AZ97" s="459">
        <v>-1670.2021500000001</v>
      </c>
      <c r="BA97" s="458">
        <v>79.381736469999993</v>
      </c>
      <c r="BB97" s="458">
        <v>-427.99094500000001</v>
      </c>
      <c r="BC97" s="459">
        <v>-394.14396699999998</v>
      </c>
      <c r="BE97" s="85">
        <v>0</v>
      </c>
      <c r="BF97" s="85">
        <v>0</v>
      </c>
      <c r="BG97" s="85">
        <v>0</v>
      </c>
      <c r="BH97" s="85">
        <v>0</v>
      </c>
      <c r="BI97" s="85">
        <v>0</v>
      </c>
      <c r="BJ97" s="85">
        <v>0</v>
      </c>
      <c r="BK97" s="85">
        <v>0</v>
      </c>
      <c r="BL97" s="85">
        <v>0</v>
      </c>
      <c r="BM97" s="85">
        <v>0</v>
      </c>
      <c r="BN97" s="85">
        <v>0</v>
      </c>
      <c r="BO97" s="85">
        <v>0</v>
      </c>
      <c r="BP97" s="85">
        <v>0</v>
      </c>
    </row>
    <row r="98" spans="1:104" ht="20.399999999999999" customHeight="1">
      <c r="B98" s="406" t="s">
        <v>406</v>
      </c>
      <c r="C98" s="457">
        <v>-28227.982111130001</v>
      </c>
      <c r="D98" s="458">
        <v>-10336.01530366</v>
      </c>
      <c r="E98" s="458">
        <v>-1821.1383639999999</v>
      </c>
      <c r="F98" s="458">
        <v>-1058.8771730800001</v>
      </c>
      <c r="G98" s="459">
        <v>-12357.29561687</v>
      </c>
      <c r="H98" s="458">
        <v>-2498.87844</v>
      </c>
      <c r="I98" s="458">
        <v>-563.10666600000002</v>
      </c>
      <c r="J98" s="458">
        <v>-1659.4285030000001</v>
      </c>
      <c r="K98" s="458">
        <v>1797.6144679000001</v>
      </c>
      <c r="L98" s="459">
        <v>106.15734051000001</v>
      </c>
      <c r="M98" s="458">
        <v>-25.957733999999999</v>
      </c>
      <c r="N98" s="458">
        <v>-122.998165</v>
      </c>
      <c r="O98" s="458">
        <v>-124.37135959</v>
      </c>
      <c r="P98" s="458">
        <v>180.94796146000002</v>
      </c>
      <c r="Q98" s="459">
        <v>0</v>
      </c>
      <c r="R98" s="458">
        <v>60.875639999999997</v>
      </c>
      <c r="S98" s="458">
        <v>37.978251999999998</v>
      </c>
      <c r="T98" s="458">
        <v>236.82435708000003</v>
      </c>
      <c r="U98" s="458">
        <v>2.543574</v>
      </c>
      <c r="V98" s="459">
        <v>-72.532298999999995</v>
      </c>
      <c r="W98" s="458">
        <v>0</v>
      </c>
      <c r="X98" s="458">
        <v>-81.972973999999994</v>
      </c>
      <c r="Y98" s="458">
        <v>49.191223000000001</v>
      </c>
      <c r="Z98" s="458">
        <v>25.724191999999999</v>
      </c>
      <c r="AA98" s="459">
        <v>-118.31756900000001</v>
      </c>
      <c r="AB98" s="458">
        <v>61.643405999999999</v>
      </c>
      <c r="AC98" s="458">
        <v>31.008754</v>
      </c>
      <c r="AD98" s="458">
        <v>-68.635463999999999</v>
      </c>
      <c r="AE98" s="458">
        <v>0.89143700000000003</v>
      </c>
      <c r="AF98" s="459">
        <v>0</v>
      </c>
      <c r="AG98" s="458">
        <v>7.7531340000000002</v>
      </c>
      <c r="AH98" s="458">
        <v>-15.208394</v>
      </c>
      <c r="AI98" s="458">
        <v>-38.788592000000001</v>
      </c>
      <c r="AJ98" s="458">
        <v>2.9999999999999997E-8</v>
      </c>
      <c r="AK98" s="459">
        <v>0</v>
      </c>
      <c r="AL98" s="458">
        <v>138.609486</v>
      </c>
      <c r="AM98" s="458">
        <v>0.3103071</v>
      </c>
      <c r="AN98" s="458">
        <v>0</v>
      </c>
      <c r="AO98" s="458">
        <v>-3.2214E-2</v>
      </c>
      <c r="AP98" s="459">
        <v>-32.387066990000001</v>
      </c>
      <c r="AQ98" s="458">
        <v>5.5844389999999997</v>
      </c>
      <c r="AR98" s="458">
        <v>8.0873840000000001</v>
      </c>
      <c r="AS98" s="458">
        <v>0</v>
      </c>
      <c r="AT98" s="458">
        <v>0.50258100000000006</v>
      </c>
      <c r="AU98" s="459">
        <v>15.039569</v>
      </c>
      <c r="AV98" s="458">
        <v>-4.0644840000000002</v>
      </c>
      <c r="AW98" s="458">
        <v>0</v>
      </c>
      <c r="AX98" s="458">
        <v>2.0021979999999998E-2</v>
      </c>
      <c r="AY98" s="458">
        <v>0.64164699999999997</v>
      </c>
      <c r="AZ98" s="459">
        <v>5.7497600000000002</v>
      </c>
      <c r="BA98" s="458">
        <v>0</v>
      </c>
      <c r="BB98" s="458">
        <v>-0.30705900000000003</v>
      </c>
      <c r="BC98" s="459">
        <v>-1.367604</v>
      </c>
      <c r="BE98" s="85">
        <v>0</v>
      </c>
      <c r="BF98" s="85">
        <v>0</v>
      </c>
      <c r="BG98" s="85">
        <v>0</v>
      </c>
      <c r="BH98" s="85">
        <v>0</v>
      </c>
      <c r="BI98" s="85">
        <v>0</v>
      </c>
      <c r="BJ98" s="85">
        <v>0</v>
      </c>
      <c r="BK98" s="85">
        <v>0</v>
      </c>
      <c r="BL98" s="85">
        <v>0</v>
      </c>
      <c r="BM98" s="85">
        <v>0</v>
      </c>
      <c r="BN98" s="85">
        <v>0</v>
      </c>
      <c r="BO98" s="85">
        <v>0</v>
      </c>
      <c r="BP98" s="85">
        <v>0</v>
      </c>
    </row>
    <row r="99" spans="1:104" ht="20.399999999999999" customHeight="1">
      <c r="B99" s="415" t="s">
        <v>407</v>
      </c>
      <c r="C99" s="457">
        <v>12265.860351610001</v>
      </c>
      <c r="D99" s="458">
        <v>2846.76680885</v>
      </c>
      <c r="E99" s="458">
        <v>-7.389418</v>
      </c>
      <c r="F99" s="458">
        <v>358.65793028999997</v>
      </c>
      <c r="G99" s="459">
        <v>4209.1755220300001</v>
      </c>
      <c r="H99" s="458">
        <v>772.44329100000004</v>
      </c>
      <c r="I99" s="458">
        <v>588.98872800000004</v>
      </c>
      <c r="J99" s="458">
        <v>0</v>
      </c>
      <c r="K99" s="458">
        <v>2570.06110859</v>
      </c>
      <c r="L99" s="459">
        <v>0</v>
      </c>
      <c r="M99" s="458">
        <v>0</v>
      </c>
      <c r="N99" s="458">
        <v>0</v>
      </c>
      <c r="O99" s="458">
        <v>5.2857483399999996</v>
      </c>
      <c r="P99" s="458">
        <v>269.05297604999998</v>
      </c>
      <c r="Q99" s="459">
        <v>0</v>
      </c>
      <c r="R99" s="458">
        <v>26.185805999999999</v>
      </c>
      <c r="S99" s="458">
        <v>0</v>
      </c>
      <c r="T99" s="458">
        <v>235.43085836</v>
      </c>
      <c r="U99" s="458">
        <v>0</v>
      </c>
      <c r="V99" s="459">
        <v>13.265926</v>
      </c>
      <c r="W99" s="458">
        <v>0</v>
      </c>
      <c r="X99" s="458">
        <v>0</v>
      </c>
      <c r="Y99" s="458">
        <v>27.054238999999999</v>
      </c>
      <c r="Z99" s="458">
        <v>49.643490999999997</v>
      </c>
      <c r="AA99" s="459">
        <v>30.614429999999999</v>
      </c>
      <c r="AB99" s="458">
        <v>78.876478000000006</v>
      </c>
      <c r="AC99" s="458">
        <v>20.682751</v>
      </c>
      <c r="AD99" s="458">
        <v>0</v>
      </c>
      <c r="AE99" s="458">
        <v>0</v>
      </c>
      <c r="AF99" s="459">
        <v>0</v>
      </c>
      <c r="AG99" s="458">
        <v>6.4173460000000002</v>
      </c>
      <c r="AH99" s="458">
        <v>2.4300030000000001</v>
      </c>
      <c r="AI99" s="458">
        <v>0</v>
      </c>
      <c r="AJ99" s="458">
        <v>0</v>
      </c>
      <c r="AK99" s="459">
        <v>0</v>
      </c>
      <c r="AL99" s="458">
        <v>138.80299099999999</v>
      </c>
      <c r="AM99" s="458">
        <v>0.3103071</v>
      </c>
      <c r="AN99" s="458">
        <v>0</v>
      </c>
      <c r="AO99" s="458">
        <v>-3.2214E-2</v>
      </c>
      <c r="AP99" s="459">
        <v>0</v>
      </c>
      <c r="AQ99" s="458">
        <v>8.1617840000000008</v>
      </c>
      <c r="AR99" s="458">
        <v>0</v>
      </c>
      <c r="AS99" s="458">
        <v>0</v>
      </c>
      <c r="AT99" s="458">
        <v>7.7400999999999998E-2</v>
      </c>
      <c r="AU99" s="459">
        <v>14.896058999999999</v>
      </c>
      <c r="AV99" s="458">
        <v>0</v>
      </c>
      <c r="AW99" s="458">
        <v>0</v>
      </c>
      <c r="AX99" s="458">
        <v>0</v>
      </c>
      <c r="AY99" s="458">
        <v>0</v>
      </c>
      <c r="AZ99" s="459">
        <v>0</v>
      </c>
      <c r="BA99" s="458">
        <v>0</v>
      </c>
      <c r="BB99" s="458">
        <v>0</v>
      </c>
      <c r="BC99" s="459">
        <v>0</v>
      </c>
      <c r="BE99" s="85">
        <v>0</v>
      </c>
      <c r="BF99" s="85">
        <v>0</v>
      </c>
      <c r="BG99" s="85">
        <v>0</v>
      </c>
      <c r="BH99" s="85">
        <v>0</v>
      </c>
      <c r="BI99" s="85">
        <v>0</v>
      </c>
      <c r="BJ99" s="85">
        <v>0</v>
      </c>
      <c r="BK99" s="85">
        <v>0</v>
      </c>
      <c r="BL99" s="85">
        <v>0</v>
      </c>
      <c r="BM99" s="85">
        <v>0</v>
      </c>
      <c r="BN99" s="85">
        <v>0</v>
      </c>
      <c r="BO99" s="85">
        <v>0</v>
      </c>
      <c r="BP99" s="85">
        <v>0</v>
      </c>
    </row>
    <row r="100" spans="1:104" ht="39" customHeight="1">
      <c r="B100" s="415" t="s">
        <v>408</v>
      </c>
      <c r="C100" s="457">
        <v>-2450.0592444500003</v>
      </c>
      <c r="D100" s="458">
        <v>-5.0999999999999999E-7</v>
      </c>
      <c r="E100" s="458">
        <v>1162.3464959999999</v>
      </c>
      <c r="F100" s="458">
        <v>1291.7683778099999</v>
      </c>
      <c r="G100" s="459">
        <v>-10.67682258</v>
      </c>
      <c r="H100" s="458">
        <v>-66.398008000000004</v>
      </c>
      <c r="I100" s="458">
        <v>-916.95351300000004</v>
      </c>
      <c r="J100" s="458">
        <v>-3418.5857369999999</v>
      </c>
      <c r="K100" s="458">
        <v>-196.31413759999998</v>
      </c>
      <c r="L100" s="459">
        <v>18.495596510000002</v>
      </c>
      <c r="M100" s="458">
        <v>0</v>
      </c>
      <c r="N100" s="458">
        <v>-121.756202</v>
      </c>
      <c r="O100" s="458">
        <v>0</v>
      </c>
      <c r="P100" s="458">
        <v>-15.37733884</v>
      </c>
      <c r="Q100" s="459">
        <v>0</v>
      </c>
      <c r="R100" s="458">
        <v>0</v>
      </c>
      <c r="S100" s="458">
        <v>3.0032830000000001</v>
      </c>
      <c r="T100" s="458">
        <v>-1.429828E-2</v>
      </c>
      <c r="U100" s="458">
        <v>2.543574</v>
      </c>
      <c r="V100" s="459">
        <v>-25.582056999999999</v>
      </c>
      <c r="W100" s="458">
        <v>0</v>
      </c>
      <c r="X100" s="458">
        <v>0</v>
      </c>
      <c r="Y100" s="458">
        <v>0</v>
      </c>
      <c r="Z100" s="458">
        <v>-22.708024000000002</v>
      </c>
      <c r="AA100" s="459">
        <v>-85.579611</v>
      </c>
      <c r="AB100" s="458">
        <v>0</v>
      </c>
      <c r="AC100" s="458">
        <v>0</v>
      </c>
      <c r="AD100" s="458">
        <v>0</v>
      </c>
      <c r="AE100" s="458">
        <v>0</v>
      </c>
      <c r="AF100" s="459">
        <v>0</v>
      </c>
      <c r="AG100" s="458">
        <v>0</v>
      </c>
      <c r="AH100" s="458">
        <v>-15.638783</v>
      </c>
      <c r="AI100" s="458">
        <v>0</v>
      </c>
      <c r="AJ100" s="458">
        <v>2.9999999999999997E-8</v>
      </c>
      <c r="AK100" s="459">
        <v>0</v>
      </c>
      <c r="AL100" s="458">
        <v>0</v>
      </c>
      <c r="AM100" s="458">
        <v>0</v>
      </c>
      <c r="AN100" s="458">
        <v>0</v>
      </c>
      <c r="AO100" s="458">
        <v>0</v>
      </c>
      <c r="AP100" s="459">
        <v>-32.632038989999998</v>
      </c>
      <c r="AQ100" s="458">
        <v>0</v>
      </c>
      <c r="AR100" s="458">
        <v>0</v>
      </c>
      <c r="AS100" s="458">
        <v>0</v>
      </c>
      <c r="AT100" s="458">
        <v>0</v>
      </c>
      <c r="AU100" s="459">
        <v>0</v>
      </c>
      <c r="AV100" s="458">
        <v>0</v>
      </c>
      <c r="AW100" s="458">
        <v>0</v>
      </c>
      <c r="AX100" s="458">
        <v>0</v>
      </c>
      <c r="AY100" s="458">
        <v>0</v>
      </c>
      <c r="AZ100" s="459">
        <v>0</v>
      </c>
      <c r="BA100" s="458">
        <v>0</v>
      </c>
      <c r="BB100" s="458">
        <v>0</v>
      </c>
      <c r="BC100" s="459">
        <v>0</v>
      </c>
      <c r="BE100" s="85">
        <v>0</v>
      </c>
      <c r="BF100" s="85">
        <v>0</v>
      </c>
      <c r="BG100" s="85">
        <v>0</v>
      </c>
      <c r="BH100" s="85">
        <v>0</v>
      </c>
      <c r="BI100" s="85">
        <v>0</v>
      </c>
      <c r="BJ100" s="85">
        <v>0</v>
      </c>
      <c r="BK100" s="85">
        <v>0</v>
      </c>
      <c r="BL100" s="85">
        <v>0</v>
      </c>
      <c r="BM100" s="85">
        <v>0</v>
      </c>
      <c r="BN100" s="85">
        <v>0</v>
      </c>
      <c r="BO100" s="85">
        <v>0</v>
      </c>
      <c r="BP100" s="85">
        <v>0</v>
      </c>
    </row>
    <row r="101" spans="1:104" ht="41.25" customHeight="1">
      <c r="B101" s="415" t="s">
        <v>409</v>
      </c>
      <c r="C101" s="457">
        <v>0</v>
      </c>
      <c r="D101" s="458">
        <v>0</v>
      </c>
      <c r="E101" s="458">
        <v>0</v>
      </c>
      <c r="F101" s="458">
        <v>0</v>
      </c>
      <c r="G101" s="459">
        <v>0</v>
      </c>
      <c r="H101" s="458">
        <v>0</v>
      </c>
      <c r="I101" s="458">
        <v>0</v>
      </c>
      <c r="J101" s="458">
        <v>0</v>
      </c>
      <c r="K101" s="458">
        <v>0</v>
      </c>
      <c r="L101" s="459">
        <v>0</v>
      </c>
      <c r="M101" s="458">
        <v>0</v>
      </c>
      <c r="N101" s="458">
        <v>0</v>
      </c>
      <c r="O101" s="458">
        <v>0</v>
      </c>
      <c r="P101" s="458">
        <v>0</v>
      </c>
      <c r="Q101" s="459">
        <v>0</v>
      </c>
      <c r="R101" s="458">
        <v>0</v>
      </c>
      <c r="S101" s="458">
        <v>0</v>
      </c>
      <c r="T101" s="458">
        <v>0</v>
      </c>
      <c r="U101" s="458">
        <v>0</v>
      </c>
      <c r="V101" s="459">
        <v>0</v>
      </c>
      <c r="W101" s="458">
        <v>0</v>
      </c>
      <c r="X101" s="458">
        <v>0</v>
      </c>
      <c r="Y101" s="458">
        <v>0</v>
      </c>
      <c r="Z101" s="458">
        <v>0</v>
      </c>
      <c r="AA101" s="459">
        <v>0</v>
      </c>
      <c r="AB101" s="458">
        <v>0</v>
      </c>
      <c r="AC101" s="458">
        <v>0</v>
      </c>
      <c r="AD101" s="458">
        <v>0</v>
      </c>
      <c r="AE101" s="458">
        <v>0</v>
      </c>
      <c r="AF101" s="459">
        <v>0</v>
      </c>
      <c r="AG101" s="458">
        <v>0</v>
      </c>
      <c r="AH101" s="458">
        <v>0</v>
      </c>
      <c r="AI101" s="458">
        <v>0</v>
      </c>
      <c r="AJ101" s="458">
        <v>0</v>
      </c>
      <c r="AK101" s="459">
        <v>0</v>
      </c>
      <c r="AL101" s="458">
        <v>0</v>
      </c>
      <c r="AM101" s="458">
        <v>0</v>
      </c>
      <c r="AN101" s="458">
        <v>0</v>
      </c>
      <c r="AO101" s="458">
        <v>0</v>
      </c>
      <c r="AP101" s="459">
        <v>0</v>
      </c>
      <c r="AQ101" s="458">
        <v>0</v>
      </c>
      <c r="AR101" s="458">
        <v>0</v>
      </c>
      <c r="AS101" s="458">
        <v>0</v>
      </c>
      <c r="AT101" s="458">
        <v>0</v>
      </c>
      <c r="AU101" s="459">
        <v>0</v>
      </c>
      <c r="AV101" s="458">
        <v>0</v>
      </c>
      <c r="AW101" s="458">
        <v>0</v>
      </c>
      <c r="AX101" s="458">
        <v>0</v>
      </c>
      <c r="AY101" s="458">
        <v>0</v>
      </c>
      <c r="AZ101" s="459">
        <v>0</v>
      </c>
      <c r="BA101" s="458">
        <v>0</v>
      </c>
      <c r="BB101" s="458">
        <v>0</v>
      </c>
      <c r="BC101" s="459">
        <v>0</v>
      </c>
      <c r="BE101" s="85">
        <v>0</v>
      </c>
      <c r="BF101" s="85">
        <v>0</v>
      </c>
      <c r="BG101" s="85">
        <v>0</v>
      </c>
      <c r="BH101" s="85">
        <v>0</v>
      </c>
      <c r="BI101" s="85">
        <v>0</v>
      </c>
      <c r="BJ101" s="85">
        <v>0</v>
      </c>
      <c r="BK101" s="85">
        <v>0</v>
      </c>
      <c r="BL101" s="85">
        <v>0</v>
      </c>
      <c r="BM101" s="85">
        <v>0</v>
      </c>
      <c r="BN101" s="85">
        <v>0</v>
      </c>
      <c r="BO101" s="85">
        <v>0</v>
      </c>
      <c r="BP101" s="85">
        <v>0</v>
      </c>
    </row>
    <row r="102" spans="1:104" ht="20.399999999999999" customHeight="1">
      <c r="B102" s="415" t="s">
        <v>410</v>
      </c>
      <c r="C102" s="457">
        <v>-39969.588287729995</v>
      </c>
      <c r="D102" s="458">
        <v>-13182.782112000001</v>
      </c>
      <c r="E102" s="458">
        <v>-2985.4454689999998</v>
      </c>
      <c r="F102" s="458">
        <v>-2757.19226862</v>
      </c>
      <c r="G102" s="459">
        <v>-16555.79431632</v>
      </c>
      <c r="H102" s="458">
        <v>-3204.9237229999999</v>
      </c>
      <c r="I102" s="458">
        <v>-235.14188100000001</v>
      </c>
      <c r="J102" s="458">
        <v>-122.17130899999999</v>
      </c>
      <c r="K102" s="458">
        <v>-576.13250309</v>
      </c>
      <c r="L102" s="459">
        <v>87.661743999999999</v>
      </c>
      <c r="M102" s="458">
        <v>-25.957733999999999</v>
      </c>
      <c r="N102" s="458">
        <v>-1.2419629999999999</v>
      </c>
      <c r="O102" s="458">
        <v>-129.65710793</v>
      </c>
      <c r="P102" s="458">
        <v>-72.727675750000003</v>
      </c>
      <c r="Q102" s="459">
        <v>0</v>
      </c>
      <c r="R102" s="458">
        <v>34.689833999999998</v>
      </c>
      <c r="S102" s="458">
        <v>34.974969000000002</v>
      </c>
      <c r="T102" s="458">
        <v>1.407797</v>
      </c>
      <c r="U102" s="458">
        <v>0</v>
      </c>
      <c r="V102" s="459">
        <v>-60.216168000000003</v>
      </c>
      <c r="W102" s="458">
        <v>0</v>
      </c>
      <c r="X102" s="458">
        <v>-81.972973999999994</v>
      </c>
      <c r="Y102" s="458">
        <v>22.136984000000002</v>
      </c>
      <c r="Z102" s="458">
        <v>-1.2112750000000001</v>
      </c>
      <c r="AA102" s="459">
        <v>-63.352387999999998</v>
      </c>
      <c r="AB102" s="458">
        <v>-17.233072</v>
      </c>
      <c r="AC102" s="458">
        <v>10.326003</v>
      </c>
      <c r="AD102" s="458">
        <v>-68.635463999999999</v>
      </c>
      <c r="AE102" s="458">
        <v>0.89143700000000003</v>
      </c>
      <c r="AF102" s="459">
        <v>0</v>
      </c>
      <c r="AG102" s="458">
        <v>1.335788</v>
      </c>
      <c r="AH102" s="458">
        <v>-1.999614</v>
      </c>
      <c r="AI102" s="458">
        <v>-26.026304</v>
      </c>
      <c r="AJ102" s="458">
        <v>0</v>
      </c>
      <c r="AK102" s="459">
        <v>0</v>
      </c>
      <c r="AL102" s="458">
        <v>-0.19350500000000001</v>
      </c>
      <c r="AM102" s="458">
        <v>0</v>
      </c>
      <c r="AN102" s="458">
        <v>0</v>
      </c>
      <c r="AO102" s="458">
        <v>0</v>
      </c>
      <c r="AP102" s="459">
        <v>0.244972</v>
      </c>
      <c r="AQ102" s="458">
        <v>-2.5773450000000002</v>
      </c>
      <c r="AR102" s="458">
        <v>8.0873840000000001</v>
      </c>
      <c r="AS102" s="458">
        <v>0</v>
      </c>
      <c r="AT102" s="458">
        <v>0.42518</v>
      </c>
      <c r="AU102" s="459">
        <v>0.14351</v>
      </c>
      <c r="AV102" s="458">
        <v>-4.0644840000000002</v>
      </c>
      <c r="AW102" s="458">
        <v>0</v>
      </c>
      <c r="AX102" s="458">
        <v>2.0021979999999998E-2</v>
      </c>
      <c r="AY102" s="458">
        <v>0.64164699999999997</v>
      </c>
      <c r="AZ102" s="459">
        <v>5.7497600000000002</v>
      </c>
      <c r="BA102" s="458">
        <v>0</v>
      </c>
      <c r="BB102" s="458">
        <v>-0.30705900000000003</v>
      </c>
      <c r="BC102" s="459">
        <v>-1.367604</v>
      </c>
      <c r="BE102" s="85">
        <v>0</v>
      </c>
      <c r="BF102" s="85">
        <v>0</v>
      </c>
      <c r="BG102" s="85">
        <v>0</v>
      </c>
      <c r="BH102" s="85">
        <v>0</v>
      </c>
      <c r="BI102" s="85">
        <v>0</v>
      </c>
      <c r="BJ102" s="85">
        <v>0</v>
      </c>
      <c r="BK102" s="85">
        <v>0</v>
      </c>
      <c r="BL102" s="85">
        <v>0</v>
      </c>
      <c r="BM102" s="85">
        <v>0</v>
      </c>
      <c r="BN102" s="85">
        <v>0</v>
      </c>
      <c r="BO102" s="85">
        <v>0</v>
      </c>
      <c r="BP102" s="85">
        <v>0</v>
      </c>
    </row>
    <row r="103" spans="1:104" ht="20.399999999999999" customHeight="1">
      <c r="B103" s="415" t="s">
        <v>411</v>
      </c>
      <c r="C103" s="457">
        <v>191.00639144000002</v>
      </c>
      <c r="D103" s="458">
        <v>0</v>
      </c>
      <c r="E103" s="458">
        <v>9.3500270000000008</v>
      </c>
      <c r="F103" s="458">
        <v>47.888787440000002</v>
      </c>
      <c r="G103" s="459">
        <v>0</v>
      </c>
      <c r="H103" s="458">
        <v>0</v>
      </c>
      <c r="I103" s="458">
        <v>0</v>
      </c>
      <c r="J103" s="458">
        <v>146.529865</v>
      </c>
      <c r="K103" s="458">
        <v>0</v>
      </c>
      <c r="L103" s="459">
        <v>0</v>
      </c>
      <c r="M103" s="458">
        <v>0</v>
      </c>
      <c r="N103" s="458">
        <v>0</v>
      </c>
      <c r="O103" s="458">
        <v>0</v>
      </c>
      <c r="P103" s="458">
        <v>0</v>
      </c>
      <c r="Q103" s="459">
        <v>0</v>
      </c>
      <c r="R103" s="458">
        <v>0</v>
      </c>
      <c r="S103" s="458">
        <v>0</v>
      </c>
      <c r="T103" s="458">
        <v>0</v>
      </c>
      <c r="U103" s="458">
        <v>0</v>
      </c>
      <c r="V103" s="459">
        <v>0</v>
      </c>
      <c r="W103" s="458">
        <v>0</v>
      </c>
      <c r="X103" s="458">
        <v>0</v>
      </c>
      <c r="Y103" s="458">
        <v>0</v>
      </c>
      <c r="Z103" s="458">
        <v>0</v>
      </c>
      <c r="AA103" s="459">
        <v>0</v>
      </c>
      <c r="AB103" s="458">
        <v>0</v>
      </c>
      <c r="AC103" s="458">
        <v>0</v>
      </c>
      <c r="AD103" s="458">
        <v>0</v>
      </c>
      <c r="AE103" s="458">
        <v>0</v>
      </c>
      <c r="AF103" s="459">
        <v>0</v>
      </c>
      <c r="AG103" s="458">
        <v>0</v>
      </c>
      <c r="AH103" s="458">
        <v>0</v>
      </c>
      <c r="AI103" s="458">
        <v>-12.762288</v>
      </c>
      <c r="AJ103" s="458">
        <v>0</v>
      </c>
      <c r="AK103" s="459">
        <v>0</v>
      </c>
      <c r="AL103" s="458">
        <v>0</v>
      </c>
      <c r="AM103" s="458">
        <v>0</v>
      </c>
      <c r="AN103" s="458">
        <v>0</v>
      </c>
      <c r="AO103" s="458">
        <v>0</v>
      </c>
      <c r="AP103" s="459">
        <v>0</v>
      </c>
      <c r="AQ103" s="458">
        <v>0</v>
      </c>
      <c r="AR103" s="458">
        <v>0</v>
      </c>
      <c r="AS103" s="458">
        <v>0</v>
      </c>
      <c r="AT103" s="458">
        <v>0</v>
      </c>
      <c r="AU103" s="459">
        <v>0</v>
      </c>
      <c r="AV103" s="458">
        <v>0</v>
      </c>
      <c r="AW103" s="458">
        <v>0</v>
      </c>
      <c r="AX103" s="458">
        <v>0</v>
      </c>
      <c r="AY103" s="458">
        <v>0</v>
      </c>
      <c r="AZ103" s="459">
        <v>0</v>
      </c>
      <c r="BA103" s="458">
        <v>0</v>
      </c>
      <c r="BB103" s="458">
        <v>0</v>
      </c>
      <c r="BC103" s="459">
        <v>0</v>
      </c>
      <c r="BE103" s="85">
        <v>0</v>
      </c>
      <c r="BF103" s="85">
        <v>0</v>
      </c>
      <c r="BG103" s="85">
        <v>0</v>
      </c>
      <c r="BH103" s="85">
        <v>0</v>
      </c>
      <c r="BI103" s="85">
        <v>0</v>
      </c>
      <c r="BJ103" s="85">
        <v>0</v>
      </c>
      <c r="BK103" s="85">
        <v>0</v>
      </c>
      <c r="BL103" s="85">
        <v>0</v>
      </c>
      <c r="BM103" s="85">
        <v>0</v>
      </c>
      <c r="BN103" s="85">
        <v>0</v>
      </c>
      <c r="BO103" s="85">
        <v>0</v>
      </c>
      <c r="BP103" s="85">
        <v>0</v>
      </c>
    </row>
    <row r="104" spans="1:104" ht="20.399999999999999" customHeight="1">
      <c r="B104" s="409" t="s">
        <v>412</v>
      </c>
      <c r="C104" s="457">
        <v>1734.7986780000001</v>
      </c>
      <c r="D104" s="458">
        <v>0</v>
      </c>
      <c r="E104" s="458">
        <v>0</v>
      </c>
      <c r="F104" s="458">
        <v>0</v>
      </c>
      <c r="G104" s="459">
        <v>0</v>
      </c>
      <c r="H104" s="458">
        <v>0</v>
      </c>
      <c r="I104" s="458">
        <v>0</v>
      </c>
      <c r="J104" s="458">
        <v>1734.7986780000001</v>
      </c>
      <c r="K104" s="458">
        <v>0</v>
      </c>
      <c r="L104" s="459">
        <v>0</v>
      </c>
      <c r="M104" s="458">
        <v>0</v>
      </c>
      <c r="N104" s="458">
        <v>0</v>
      </c>
      <c r="O104" s="458">
        <v>0</v>
      </c>
      <c r="P104" s="458">
        <v>0</v>
      </c>
      <c r="Q104" s="459">
        <v>0</v>
      </c>
      <c r="R104" s="458">
        <v>0</v>
      </c>
      <c r="S104" s="458">
        <v>0</v>
      </c>
      <c r="T104" s="458">
        <v>0</v>
      </c>
      <c r="U104" s="458">
        <v>0</v>
      </c>
      <c r="V104" s="459">
        <v>0</v>
      </c>
      <c r="W104" s="458">
        <v>0</v>
      </c>
      <c r="X104" s="458">
        <v>0</v>
      </c>
      <c r="Y104" s="458">
        <v>0</v>
      </c>
      <c r="Z104" s="458">
        <v>0</v>
      </c>
      <c r="AA104" s="459">
        <v>0</v>
      </c>
      <c r="AB104" s="458">
        <v>0</v>
      </c>
      <c r="AC104" s="458">
        <v>0</v>
      </c>
      <c r="AD104" s="458">
        <v>0</v>
      </c>
      <c r="AE104" s="458">
        <v>0</v>
      </c>
      <c r="AF104" s="459">
        <v>0</v>
      </c>
      <c r="AG104" s="458">
        <v>0</v>
      </c>
      <c r="AH104" s="458">
        <v>0</v>
      </c>
      <c r="AI104" s="458">
        <v>0</v>
      </c>
      <c r="AJ104" s="458">
        <v>0</v>
      </c>
      <c r="AK104" s="459">
        <v>0</v>
      </c>
      <c r="AL104" s="458">
        <v>0</v>
      </c>
      <c r="AM104" s="458">
        <v>0</v>
      </c>
      <c r="AN104" s="458">
        <v>0</v>
      </c>
      <c r="AO104" s="458">
        <v>0</v>
      </c>
      <c r="AP104" s="459">
        <v>0</v>
      </c>
      <c r="AQ104" s="458">
        <v>0</v>
      </c>
      <c r="AR104" s="458">
        <v>0</v>
      </c>
      <c r="AS104" s="458">
        <v>0</v>
      </c>
      <c r="AT104" s="458">
        <v>0</v>
      </c>
      <c r="AU104" s="459">
        <v>0</v>
      </c>
      <c r="AV104" s="458">
        <v>0</v>
      </c>
      <c r="AW104" s="458">
        <v>0</v>
      </c>
      <c r="AX104" s="458">
        <v>0</v>
      </c>
      <c r="AY104" s="458">
        <v>0</v>
      </c>
      <c r="AZ104" s="459">
        <v>0</v>
      </c>
      <c r="BA104" s="458">
        <v>0</v>
      </c>
      <c r="BB104" s="458">
        <v>0</v>
      </c>
      <c r="BC104" s="459">
        <v>0</v>
      </c>
      <c r="BE104" s="85">
        <v>0</v>
      </c>
      <c r="BF104" s="85">
        <v>0</v>
      </c>
      <c r="BG104" s="85">
        <v>0</v>
      </c>
      <c r="BH104" s="85">
        <v>0</v>
      </c>
      <c r="BI104" s="85">
        <v>0</v>
      </c>
      <c r="BJ104" s="85">
        <v>0</v>
      </c>
      <c r="BK104" s="85">
        <v>0</v>
      </c>
      <c r="BL104" s="85">
        <v>0</v>
      </c>
      <c r="BM104" s="85">
        <v>0</v>
      </c>
      <c r="BN104" s="85">
        <v>0</v>
      </c>
      <c r="BO104" s="85">
        <v>0</v>
      </c>
      <c r="BP104" s="85">
        <v>0</v>
      </c>
    </row>
    <row r="105" spans="1:104" ht="20.399999999999999" customHeight="1">
      <c r="B105" s="406" t="s">
        <v>413</v>
      </c>
      <c r="C105" s="457">
        <v>10.717473999999999</v>
      </c>
      <c r="D105" s="458">
        <v>0</v>
      </c>
      <c r="E105" s="458">
        <v>0</v>
      </c>
      <c r="F105" s="458">
        <v>0</v>
      </c>
      <c r="G105" s="459">
        <v>0</v>
      </c>
      <c r="H105" s="458">
        <v>0</v>
      </c>
      <c r="I105" s="458">
        <v>10.180771999999999</v>
      </c>
      <c r="J105" s="458">
        <v>0</v>
      </c>
      <c r="K105" s="458">
        <v>0</v>
      </c>
      <c r="L105" s="459">
        <v>0</v>
      </c>
      <c r="M105" s="458">
        <v>0</v>
      </c>
      <c r="N105" s="458">
        <v>0</v>
      </c>
      <c r="O105" s="458">
        <v>0</v>
      </c>
      <c r="P105" s="458">
        <v>0</v>
      </c>
      <c r="Q105" s="459">
        <v>0</v>
      </c>
      <c r="R105" s="458">
        <v>0</v>
      </c>
      <c r="S105" s="458">
        <v>0.53670200000000001</v>
      </c>
      <c r="T105" s="458">
        <v>0</v>
      </c>
      <c r="U105" s="458">
        <v>0</v>
      </c>
      <c r="V105" s="459">
        <v>0</v>
      </c>
      <c r="W105" s="458">
        <v>0</v>
      </c>
      <c r="X105" s="458">
        <v>0</v>
      </c>
      <c r="Y105" s="458">
        <v>0</v>
      </c>
      <c r="Z105" s="458">
        <v>0</v>
      </c>
      <c r="AA105" s="459">
        <v>0</v>
      </c>
      <c r="AB105" s="458">
        <v>0</v>
      </c>
      <c r="AC105" s="458">
        <v>0</v>
      </c>
      <c r="AD105" s="458">
        <v>0</v>
      </c>
      <c r="AE105" s="458">
        <v>0</v>
      </c>
      <c r="AF105" s="459">
        <v>0</v>
      </c>
      <c r="AG105" s="458">
        <v>0</v>
      </c>
      <c r="AH105" s="458">
        <v>0</v>
      </c>
      <c r="AI105" s="458">
        <v>0</v>
      </c>
      <c r="AJ105" s="458">
        <v>0</v>
      </c>
      <c r="AK105" s="459">
        <v>0</v>
      </c>
      <c r="AL105" s="458">
        <v>0</v>
      </c>
      <c r="AM105" s="458">
        <v>0</v>
      </c>
      <c r="AN105" s="458">
        <v>0</v>
      </c>
      <c r="AO105" s="458">
        <v>0</v>
      </c>
      <c r="AP105" s="459">
        <v>0</v>
      </c>
      <c r="AQ105" s="458">
        <v>0</v>
      </c>
      <c r="AR105" s="458">
        <v>0</v>
      </c>
      <c r="AS105" s="458">
        <v>0</v>
      </c>
      <c r="AT105" s="458">
        <v>0</v>
      </c>
      <c r="AU105" s="459">
        <v>0</v>
      </c>
      <c r="AV105" s="458">
        <v>0</v>
      </c>
      <c r="AW105" s="458">
        <v>0</v>
      </c>
      <c r="AX105" s="458">
        <v>0</v>
      </c>
      <c r="AY105" s="458">
        <v>0</v>
      </c>
      <c r="AZ105" s="459">
        <v>0</v>
      </c>
      <c r="BA105" s="458">
        <v>0</v>
      </c>
      <c r="BB105" s="458">
        <v>0</v>
      </c>
      <c r="BC105" s="459">
        <v>0</v>
      </c>
      <c r="BE105" s="85">
        <v>0</v>
      </c>
      <c r="BF105" s="85">
        <v>0</v>
      </c>
      <c r="BG105" s="85">
        <v>0</v>
      </c>
      <c r="BH105" s="85">
        <v>0</v>
      </c>
      <c r="BI105" s="85">
        <v>0</v>
      </c>
      <c r="BJ105" s="85">
        <v>0</v>
      </c>
      <c r="BK105" s="85">
        <v>0</v>
      </c>
      <c r="BL105" s="85">
        <v>0</v>
      </c>
      <c r="BM105" s="85">
        <v>0</v>
      </c>
      <c r="BN105" s="85">
        <v>0</v>
      </c>
      <c r="BO105" s="85">
        <v>0</v>
      </c>
      <c r="BP105" s="85">
        <v>0</v>
      </c>
    </row>
    <row r="106" spans="1:104" ht="20.399999999999999" customHeight="1">
      <c r="B106" s="405" t="s">
        <v>414</v>
      </c>
      <c r="C106" s="457">
        <v>2950.1275658799996</v>
      </c>
      <c r="D106" s="458">
        <v>0</v>
      </c>
      <c r="E106" s="458">
        <v>0</v>
      </c>
      <c r="F106" s="458">
        <v>0</v>
      </c>
      <c r="G106" s="459">
        <v>2.1382040000000001E-2</v>
      </c>
      <c r="H106" s="458">
        <v>0</v>
      </c>
      <c r="I106" s="458">
        <v>0</v>
      </c>
      <c r="J106" s="458">
        <v>2949.9358139999999</v>
      </c>
      <c r="K106" s="458">
        <v>0</v>
      </c>
      <c r="L106" s="459">
        <v>9.0409099999999992E-3</v>
      </c>
      <c r="M106" s="458">
        <v>0</v>
      </c>
      <c r="N106" s="458">
        <v>0.11512</v>
      </c>
      <c r="O106" s="458">
        <v>0</v>
      </c>
      <c r="P106" s="458">
        <v>7.6800000000000002E-4</v>
      </c>
      <c r="Q106" s="459">
        <v>0</v>
      </c>
      <c r="R106" s="458">
        <v>0</v>
      </c>
      <c r="S106" s="458">
        <v>0</v>
      </c>
      <c r="T106" s="458">
        <v>0</v>
      </c>
      <c r="U106" s="458">
        <v>0</v>
      </c>
      <c r="V106" s="459">
        <v>0</v>
      </c>
      <c r="W106" s="458">
        <v>0</v>
      </c>
      <c r="X106" s="458">
        <v>1.44E-4</v>
      </c>
      <c r="Y106" s="458">
        <v>0</v>
      </c>
      <c r="Z106" s="458">
        <v>3.9899999999999999E-4</v>
      </c>
      <c r="AA106" s="459">
        <v>0</v>
      </c>
      <c r="AB106" s="458">
        <v>0</v>
      </c>
      <c r="AC106" s="458">
        <v>0</v>
      </c>
      <c r="AD106" s="458">
        <v>0</v>
      </c>
      <c r="AE106" s="458">
        <v>0</v>
      </c>
      <c r="AF106" s="459">
        <v>4.4897930000000003E-2</v>
      </c>
      <c r="AG106" s="458">
        <v>0</v>
      </c>
      <c r="AH106" s="458">
        <v>0</v>
      </c>
      <c r="AI106" s="458">
        <v>0</v>
      </c>
      <c r="AJ106" s="458">
        <v>0</v>
      </c>
      <c r="AK106" s="459">
        <v>0</v>
      </c>
      <c r="AL106" s="458">
        <v>0</v>
      </c>
      <c r="AM106" s="458">
        <v>0</v>
      </c>
      <c r="AN106" s="458">
        <v>0</v>
      </c>
      <c r="AO106" s="458">
        <v>0</v>
      </c>
      <c r="AP106" s="459">
        <v>0</v>
      </c>
      <c r="AQ106" s="458">
        <v>0</v>
      </c>
      <c r="AR106" s="458">
        <v>0</v>
      </c>
      <c r="AS106" s="458">
        <v>0</v>
      </c>
      <c r="AT106" s="458">
        <v>0</v>
      </c>
      <c r="AU106" s="459">
        <v>0</v>
      </c>
      <c r="AV106" s="458">
        <v>0</v>
      </c>
      <c r="AW106" s="458">
        <v>0</v>
      </c>
      <c r="AX106" s="458">
        <v>0</v>
      </c>
      <c r="AY106" s="458">
        <v>0</v>
      </c>
      <c r="AZ106" s="459">
        <v>0</v>
      </c>
      <c r="BA106" s="458">
        <v>0</v>
      </c>
      <c r="BB106" s="458">
        <v>0</v>
      </c>
      <c r="BC106" s="459">
        <v>0</v>
      </c>
      <c r="BE106" s="85">
        <v>0</v>
      </c>
      <c r="BF106" s="85">
        <v>0</v>
      </c>
      <c r="BG106" s="85">
        <v>0</v>
      </c>
      <c r="BH106" s="85">
        <v>0</v>
      </c>
      <c r="BI106" s="85">
        <v>0</v>
      </c>
      <c r="BJ106" s="85">
        <v>0</v>
      </c>
      <c r="BK106" s="85">
        <v>0</v>
      </c>
      <c r="BL106" s="85">
        <v>0</v>
      </c>
      <c r="BM106" s="85">
        <v>0</v>
      </c>
      <c r="BN106" s="85">
        <v>0</v>
      </c>
      <c r="BO106" s="85">
        <v>0</v>
      </c>
      <c r="BP106" s="85">
        <v>0</v>
      </c>
    </row>
    <row r="107" spans="1:104" ht="15.75" customHeight="1">
      <c r="B107" s="405"/>
      <c r="C107" s="457"/>
      <c r="D107" s="458"/>
      <c r="E107" s="458"/>
      <c r="F107" s="458"/>
      <c r="G107" s="459"/>
      <c r="H107" s="458"/>
      <c r="I107" s="458"/>
      <c r="J107" s="458"/>
      <c r="K107" s="458"/>
      <c r="L107" s="459"/>
      <c r="M107" s="458"/>
      <c r="N107" s="458"/>
      <c r="O107" s="458"/>
      <c r="P107" s="458"/>
      <c r="Q107" s="459"/>
      <c r="R107" s="458"/>
      <c r="S107" s="458"/>
      <c r="T107" s="458"/>
      <c r="U107" s="458"/>
      <c r="V107" s="459"/>
      <c r="W107" s="458"/>
      <c r="X107" s="458"/>
      <c r="Y107" s="458"/>
      <c r="Z107" s="458"/>
      <c r="AA107" s="459"/>
      <c r="AB107" s="458"/>
      <c r="AC107" s="458"/>
      <c r="AD107" s="458"/>
      <c r="AE107" s="458"/>
      <c r="AF107" s="459"/>
      <c r="AG107" s="458"/>
      <c r="AH107" s="458"/>
      <c r="AI107" s="458"/>
      <c r="AJ107" s="458"/>
      <c r="AK107" s="459"/>
      <c r="AL107" s="458"/>
      <c r="AM107" s="458"/>
      <c r="AN107" s="458"/>
      <c r="AO107" s="458"/>
      <c r="AP107" s="459"/>
      <c r="AQ107" s="458"/>
      <c r="AR107" s="458"/>
      <c r="AS107" s="458"/>
      <c r="AT107" s="458"/>
      <c r="AU107" s="459"/>
      <c r="AV107" s="458"/>
      <c r="AW107" s="458"/>
      <c r="AX107" s="458"/>
      <c r="AY107" s="458"/>
      <c r="AZ107" s="459"/>
      <c r="BA107" s="458"/>
      <c r="BB107" s="458"/>
      <c r="BC107" s="459"/>
    </row>
    <row r="108" spans="1:104" s="95" customFormat="1" ht="15" customHeight="1">
      <c r="A108" s="93"/>
      <c r="B108" s="405"/>
      <c r="C108" s="457"/>
      <c r="D108" s="458"/>
      <c r="E108" s="458"/>
      <c r="F108" s="458"/>
      <c r="G108" s="459"/>
      <c r="H108" s="458"/>
      <c r="I108" s="458"/>
      <c r="J108" s="458"/>
      <c r="K108" s="458"/>
      <c r="L108" s="459"/>
      <c r="M108" s="458"/>
      <c r="N108" s="458"/>
      <c r="O108" s="458"/>
      <c r="P108" s="458"/>
      <c r="Q108" s="459"/>
      <c r="R108" s="458"/>
      <c r="S108" s="458"/>
      <c r="T108" s="458"/>
      <c r="U108" s="458"/>
      <c r="V108" s="459"/>
      <c r="W108" s="458"/>
      <c r="X108" s="458"/>
      <c r="Y108" s="458"/>
      <c r="Z108" s="458"/>
      <c r="AA108" s="459"/>
      <c r="AB108" s="458"/>
      <c r="AC108" s="458"/>
      <c r="AD108" s="458"/>
      <c r="AE108" s="458"/>
      <c r="AF108" s="459"/>
      <c r="AG108" s="458"/>
      <c r="AH108" s="458"/>
      <c r="AI108" s="458"/>
      <c r="AJ108" s="458"/>
      <c r="AK108" s="459"/>
      <c r="AL108" s="458"/>
      <c r="AM108" s="458"/>
      <c r="AN108" s="458"/>
      <c r="AO108" s="458"/>
      <c r="AP108" s="459"/>
      <c r="AQ108" s="458"/>
      <c r="AR108" s="458"/>
      <c r="AS108" s="458"/>
      <c r="AT108" s="458"/>
      <c r="AU108" s="459"/>
      <c r="AV108" s="458"/>
      <c r="AW108" s="458"/>
      <c r="AX108" s="458"/>
      <c r="AY108" s="458"/>
      <c r="AZ108" s="459"/>
      <c r="BA108" s="458"/>
      <c r="BB108" s="458"/>
      <c r="BC108" s="459"/>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row>
    <row r="109" spans="1:104" ht="20.399999999999999" customHeight="1">
      <c r="B109" s="403" t="s">
        <v>415</v>
      </c>
      <c r="C109" s="454">
        <v>65920280.331704661</v>
      </c>
      <c r="D109" s="455">
        <v>10705472.460653368</v>
      </c>
      <c r="E109" s="455">
        <v>4701939.5133579997</v>
      </c>
      <c r="F109" s="455">
        <v>2429605.7597360602</v>
      </c>
      <c r="G109" s="456">
        <v>2691559.5195960002</v>
      </c>
      <c r="H109" s="455">
        <v>2556160.6529060001</v>
      </c>
      <c r="I109" s="455">
        <v>4360926.1742380001</v>
      </c>
      <c r="J109" s="455">
        <v>3420296.8008099999</v>
      </c>
      <c r="K109" s="455">
        <v>15610819.549874</v>
      </c>
      <c r="L109" s="456">
        <v>487822.37220821</v>
      </c>
      <c r="M109" s="455">
        <v>938170.71477918001</v>
      </c>
      <c r="N109" s="455">
        <v>599049.587023</v>
      </c>
      <c r="O109" s="455">
        <v>1672968.6839441299</v>
      </c>
      <c r="P109" s="455">
        <v>570936.41349450999</v>
      </c>
      <c r="Q109" s="456">
        <v>240638.291494</v>
      </c>
      <c r="R109" s="455">
        <v>149649.90998600001</v>
      </c>
      <c r="S109" s="455">
        <v>2022978.8001850001</v>
      </c>
      <c r="T109" s="455">
        <v>318264.93329391</v>
      </c>
      <c r="U109" s="455">
        <v>325446.865712</v>
      </c>
      <c r="V109" s="456">
        <v>599414.81996999995</v>
      </c>
      <c r="W109" s="455">
        <v>1093445.008017</v>
      </c>
      <c r="X109" s="455">
        <v>194276.867337</v>
      </c>
      <c r="Y109" s="455">
        <v>120594.238989</v>
      </c>
      <c r="Z109" s="455">
        <v>437367.37085299997</v>
      </c>
      <c r="AA109" s="456">
        <v>1169362.432734</v>
      </c>
      <c r="AB109" s="455">
        <v>131418.46819499999</v>
      </c>
      <c r="AC109" s="455">
        <v>2365312.9723120001</v>
      </c>
      <c r="AD109" s="455">
        <v>37048.355171000003</v>
      </c>
      <c r="AE109" s="455">
        <v>24659.219864999999</v>
      </c>
      <c r="AF109" s="456">
        <v>62028.828626429997</v>
      </c>
      <c r="AG109" s="455">
        <v>40835.495938</v>
      </c>
      <c r="AH109" s="455">
        <v>1770.5057119999999</v>
      </c>
      <c r="AI109" s="455">
        <v>137819.115295</v>
      </c>
      <c r="AJ109" s="455">
        <v>199003.82949666001</v>
      </c>
      <c r="AK109" s="456">
        <v>1370.114073</v>
      </c>
      <c r="AL109" s="455">
        <v>167730.84760000001</v>
      </c>
      <c r="AM109" s="455">
        <v>92457.444500149999</v>
      </c>
      <c r="AN109" s="455">
        <v>7769.0058108200001</v>
      </c>
      <c r="AO109" s="455">
        <v>3276.0324949999999</v>
      </c>
      <c r="AP109" s="456">
        <v>40208.578546650002</v>
      </c>
      <c r="AQ109" s="455">
        <v>2742.7995559999999</v>
      </c>
      <c r="AR109" s="455">
        <v>9.5962840000000007</v>
      </c>
      <c r="AS109" s="455">
        <v>2897.4060069899997</v>
      </c>
      <c r="AT109" s="455">
        <v>451.39855999999997</v>
      </c>
      <c r="AU109" s="456">
        <v>3777.2558600000002</v>
      </c>
      <c r="AV109" s="455">
        <v>5156879.3223059997</v>
      </c>
      <c r="AW109" s="455">
        <v>5280.6621100000002</v>
      </c>
      <c r="AX109" s="455">
        <v>6941.20047445</v>
      </c>
      <c r="AY109" s="455">
        <v>1666.6354020000001</v>
      </c>
      <c r="AZ109" s="456">
        <v>7869.7110979999998</v>
      </c>
      <c r="BA109" s="455">
        <v>1705.40197214</v>
      </c>
      <c r="BB109" s="455">
        <v>0</v>
      </c>
      <c r="BC109" s="456">
        <v>182.387247</v>
      </c>
      <c r="BE109" s="85">
        <v>0</v>
      </c>
      <c r="BF109" s="85">
        <v>0</v>
      </c>
      <c r="BG109" s="85">
        <v>0</v>
      </c>
      <c r="BH109" s="85">
        <v>0</v>
      </c>
      <c r="BI109" s="85">
        <v>0</v>
      </c>
      <c r="BJ109" s="85">
        <v>0</v>
      </c>
      <c r="BK109" s="85">
        <v>0</v>
      </c>
      <c r="BL109" s="85">
        <v>0</v>
      </c>
      <c r="BM109" s="85">
        <v>0</v>
      </c>
      <c r="BN109" s="85">
        <v>0</v>
      </c>
      <c r="BO109" s="85">
        <v>0</v>
      </c>
      <c r="BP109" s="85">
        <v>0</v>
      </c>
    </row>
    <row r="110" spans="1:104" ht="20.399999999999999" customHeight="1">
      <c r="B110" s="405"/>
      <c r="C110" s="457"/>
      <c r="D110" s="458"/>
      <c r="E110" s="458"/>
      <c r="F110" s="458"/>
      <c r="G110" s="459"/>
      <c r="H110" s="458"/>
      <c r="I110" s="458"/>
      <c r="J110" s="458"/>
      <c r="K110" s="458"/>
      <c r="L110" s="459"/>
      <c r="M110" s="458"/>
      <c r="N110" s="458"/>
      <c r="O110" s="458"/>
      <c r="P110" s="458"/>
      <c r="Q110" s="459"/>
      <c r="R110" s="458"/>
      <c r="S110" s="458"/>
      <c r="T110" s="458"/>
      <c r="U110" s="458"/>
      <c r="V110" s="459"/>
      <c r="W110" s="458"/>
      <c r="X110" s="458"/>
      <c r="Y110" s="458"/>
      <c r="Z110" s="458"/>
      <c r="AA110" s="459"/>
      <c r="AB110" s="458"/>
      <c r="AC110" s="458"/>
      <c r="AD110" s="458"/>
      <c r="AE110" s="458"/>
      <c r="AF110" s="459"/>
      <c r="AG110" s="458"/>
      <c r="AH110" s="458"/>
      <c r="AI110" s="458"/>
      <c r="AJ110" s="458"/>
      <c r="AK110" s="459"/>
      <c r="AL110" s="458"/>
      <c r="AM110" s="458"/>
      <c r="AN110" s="458"/>
      <c r="AO110" s="458"/>
      <c r="AP110" s="459"/>
      <c r="AQ110" s="458"/>
      <c r="AR110" s="458"/>
      <c r="AS110" s="458"/>
      <c r="AT110" s="458"/>
      <c r="AU110" s="459"/>
      <c r="AV110" s="458"/>
      <c r="AW110" s="458"/>
      <c r="AX110" s="458"/>
      <c r="AY110" s="458"/>
      <c r="AZ110" s="459"/>
      <c r="BA110" s="458"/>
      <c r="BB110" s="458"/>
      <c r="BC110" s="459"/>
    </row>
    <row r="111" spans="1:104" ht="20.399999999999999" customHeight="1">
      <c r="B111" s="405" t="s">
        <v>416</v>
      </c>
      <c r="C111" s="457">
        <v>1072.2694630000001</v>
      </c>
      <c r="D111" s="458">
        <v>0</v>
      </c>
      <c r="E111" s="458">
        <v>0</v>
      </c>
      <c r="F111" s="458">
        <v>0</v>
      </c>
      <c r="G111" s="459">
        <v>0</v>
      </c>
      <c r="H111" s="458">
        <v>0</v>
      </c>
      <c r="I111" s="458">
        <v>0</v>
      </c>
      <c r="J111" s="458">
        <v>0</v>
      </c>
      <c r="K111" s="458">
        <v>0</v>
      </c>
      <c r="L111" s="459">
        <v>0</v>
      </c>
      <c r="M111" s="458">
        <v>0</v>
      </c>
      <c r="N111" s="458">
        <v>1072.2694630000001</v>
      </c>
      <c r="O111" s="458">
        <v>0</v>
      </c>
      <c r="P111" s="458">
        <v>0</v>
      </c>
      <c r="Q111" s="459">
        <v>0</v>
      </c>
      <c r="R111" s="458">
        <v>0</v>
      </c>
      <c r="S111" s="458">
        <v>0</v>
      </c>
      <c r="T111" s="458">
        <v>0</v>
      </c>
      <c r="U111" s="458">
        <v>0</v>
      </c>
      <c r="V111" s="459">
        <v>0</v>
      </c>
      <c r="W111" s="458">
        <v>0</v>
      </c>
      <c r="X111" s="458">
        <v>0</v>
      </c>
      <c r="Y111" s="458">
        <v>0</v>
      </c>
      <c r="Z111" s="458">
        <v>0</v>
      </c>
      <c r="AA111" s="459">
        <v>0</v>
      </c>
      <c r="AB111" s="458">
        <v>0</v>
      </c>
      <c r="AC111" s="458">
        <v>0</v>
      </c>
      <c r="AD111" s="458">
        <v>0</v>
      </c>
      <c r="AE111" s="458">
        <v>0</v>
      </c>
      <c r="AF111" s="459">
        <v>0</v>
      </c>
      <c r="AG111" s="458">
        <v>0</v>
      </c>
      <c r="AH111" s="458">
        <v>0</v>
      </c>
      <c r="AI111" s="458">
        <v>0</v>
      </c>
      <c r="AJ111" s="458">
        <v>0</v>
      </c>
      <c r="AK111" s="459">
        <v>0</v>
      </c>
      <c r="AL111" s="458">
        <v>0</v>
      </c>
      <c r="AM111" s="458">
        <v>0</v>
      </c>
      <c r="AN111" s="458">
        <v>0</v>
      </c>
      <c r="AO111" s="458">
        <v>0</v>
      </c>
      <c r="AP111" s="459">
        <v>0</v>
      </c>
      <c r="AQ111" s="458">
        <v>0</v>
      </c>
      <c r="AR111" s="458">
        <v>0</v>
      </c>
      <c r="AS111" s="458">
        <v>0</v>
      </c>
      <c r="AT111" s="458">
        <v>0</v>
      </c>
      <c r="AU111" s="459">
        <v>0</v>
      </c>
      <c r="AV111" s="458">
        <v>0</v>
      </c>
      <c r="AW111" s="458">
        <v>0</v>
      </c>
      <c r="AX111" s="458">
        <v>0</v>
      </c>
      <c r="AY111" s="458">
        <v>0</v>
      </c>
      <c r="AZ111" s="459">
        <v>0</v>
      </c>
      <c r="BA111" s="458">
        <v>0</v>
      </c>
      <c r="BB111" s="458">
        <v>0</v>
      </c>
      <c r="BC111" s="459">
        <v>0</v>
      </c>
      <c r="BE111" s="85">
        <v>0</v>
      </c>
      <c r="BF111" s="85">
        <v>0</v>
      </c>
      <c r="BG111" s="85">
        <v>0</v>
      </c>
      <c r="BH111" s="85">
        <v>0</v>
      </c>
      <c r="BI111" s="85">
        <v>0</v>
      </c>
      <c r="BJ111" s="85">
        <v>0</v>
      </c>
      <c r="BK111" s="85">
        <v>0</v>
      </c>
      <c r="BL111" s="85">
        <v>0</v>
      </c>
      <c r="BM111" s="85">
        <v>0</v>
      </c>
      <c r="BN111" s="85">
        <v>0</v>
      </c>
      <c r="BO111" s="85">
        <v>0</v>
      </c>
      <c r="BP111" s="85">
        <v>0</v>
      </c>
    </row>
    <row r="112" spans="1:104" ht="20.399999999999999" customHeight="1">
      <c r="B112" s="405" t="s">
        <v>417</v>
      </c>
      <c r="C112" s="457">
        <v>102413.42954734</v>
      </c>
      <c r="D112" s="458">
        <v>240.90675372999999</v>
      </c>
      <c r="E112" s="458">
        <v>40.972178</v>
      </c>
      <c r="F112" s="458">
        <v>20.646873039999999</v>
      </c>
      <c r="G112" s="459">
        <v>346.05705499999999</v>
      </c>
      <c r="H112" s="458">
        <v>0</v>
      </c>
      <c r="I112" s="458">
        <v>0</v>
      </c>
      <c r="J112" s="458">
        <v>12037.317568</v>
      </c>
      <c r="K112" s="458">
        <v>65103.327432999999</v>
      </c>
      <c r="L112" s="459">
        <v>5268.7006917200006</v>
      </c>
      <c r="M112" s="458">
        <v>6.8999999999999997E-5</v>
      </c>
      <c r="N112" s="458">
        <v>0</v>
      </c>
      <c r="O112" s="458">
        <v>0</v>
      </c>
      <c r="P112" s="458">
        <v>0</v>
      </c>
      <c r="Q112" s="459">
        <v>1965.860535</v>
      </c>
      <c r="R112" s="458">
        <v>186.61485999999999</v>
      </c>
      <c r="S112" s="458">
        <v>0</v>
      </c>
      <c r="T112" s="458">
        <v>0</v>
      </c>
      <c r="U112" s="458">
        <v>2015.029313</v>
      </c>
      <c r="V112" s="459">
        <v>0</v>
      </c>
      <c r="W112" s="458">
        <v>0</v>
      </c>
      <c r="X112" s="458">
        <v>18.670812999999999</v>
      </c>
      <c r="Y112" s="458">
        <v>8285.6771549999994</v>
      </c>
      <c r="Z112" s="458">
        <v>0</v>
      </c>
      <c r="AA112" s="459">
        <v>12.305134000000001</v>
      </c>
      <c r="AB112" s="458">
        <v>0</v>
      </c>
      <c r="AC112" s="458">
        <v>74.459963999999999</v>
      </c>
      <c r="AD112" s="458">
        <v>0</v>
      </c>
      <c r="AE112" s="458">
        <v>0</v>
      </c>
      <c r="AF112" s="459">
        <v>2669.9563649400002</v>
      </c>
      <c r="AG112" s="458">
        <v>802.44449999999995</v>
      </c>
      <c r="AH112" s="458">
        <v>0</v>
      </c>
      <c r="AI112" s="458">
        <v>0.42575800000000003</v>
      </c>
      <c r="AJ112" s="458">
        <v>0</v>
      </c>
      <c r="AK112" s="459">
        <v>40.165154000000001</v>
      </c>
      <c r="AL112" s="458">
        <v>0</v>
      </c>
      <c r="AM112" s="458">
        <v>0</v>
      </c>
      <c r="AN112" s="458">
        <v>1417.35370691</v>
      </c>
      <c r="AO112" s="458">
        <v>1773.366276</v>
      </c>
      <c r="AP112" s="459">
        <v>0</v>
      </c>
      <c r="AQ112" s="458">
        <v>0</v>
      </c>
      <c r="AR112" s="458">
        <v>0</v>
      </c>
      <c r="AS112" s="458">
        <v>0</v>
      </c>
      <c r="AT112" s="458">
        <v>69.457316000000006</v>
      </c>
      <c r="AU112" s="459">
        <v>23.714075999999999</v>
      </c>
      <c r="AV112" s="458">
        <v>0</v>
      </c>
      <c r="AW112" s="458">
        <v>0</v>
      </c>
      <c r="AX112" s="458">
        <v>0</v>
      </c>
      <c r="AY112" s="458">
        <v>0</v>
      </c>
      <c r="AZ112" s="459">
        <v>0</v>
      </c>
      <c r="BA112" s="458">
        <v>0</v>
      </c>
      <c r="BB112" s="458">
        <v>0</v>
      </c>
      <c r="BC112" s="459">
        <v>0</v>
      </c>
      <c r="BE112" s="85">
        <v>0</v>
      </c>
      <c r="BF112" s="85">
        <v>0</v>
      </c>
      <c r="BG112" s="85">
        <v>0</v>
      </c>
      <c r="BH112" s="85">
        <v>0</v>
      </c>
      <c r="BI112" s="85">
        <v>0</v>
      </c>
      <c r="BJ112" s="85">
        <v>0</v>
      </c>
      <c r="BK112" s="85">
        <v>0</v>
      </c>
      <c r="BL112" s="85">
        <v>0</v>
      </c>
      <c r="BM112" s="85">
        <v>0</v>
      </c>
      <c r="BN112" s="85">
        <v>0</v>
      </c>
      <c r="BO112" s="85">
        <v>0</v>
      </c>
      <c r="BP112" s="85">
        <v>0</v>
      </c>
    </row>
    <row r="113" spans="1:104" ht="20.399999999999999" customHeight="1">
      <c r="B113" s="405" t="s">
        <v>418</v>
      </c>
      <c r="C113" s="457">
        <v>4423533.9261785997</v>
      </c>
      <c r="D113" s="458">
        <v>1017773.7521609301</v>
      </c>
      <c r="E113" s="458">
        <v>424376.019997</v>
      </c>
      <c r="F113" s="458">
        <v>507358.92698679998</v>
      </c>
      <c r="G113" s="459">
        <v>495469.34189600003</v>
      </c>
      <c r="H113" s="458">
        <v>417965.95371600002</v>
      </c>
      <c r="I113" s="458">
        <v>343868.80947799998</v>
      </c>
      <c r="J113" s="458">
        <v>138265.44083599999</v>
      </c>
      <c r="K113" s="458">
        <v>340633.24905500002</v>
      </c>
      <c r="L113" s="459">
        <v>101722.61887733999</v>
      </c>
      <c r="M113" s="458">
        <v>26716.710052679999</v>
      </c>
      <c r="N113" s="458">
        <v>12975.047671</v>
      </c>
      <c r="O113" s="458">
        <v>39675.053203120005</v>
      </c>
      <c r="P113" s="458">
        <v>87804.209834729991</v>
      </c>
      <c r="Q113" s="459">
        <v>45501.481693000002</v>
      </c>
      <c r="R113" s="458">
        <v>72783.948694999999</v>
      </c>
      <c r="S113" s="458">
        <v>68315.648478000003</v>
      </c>
      <c r="T113" s="458">
        <v>64326.991746129999</v>
      </c>
      <c r="U113" s="458">
        <v>21448.151994</v>
      </c>
      <c r="V113" s="459">
        <v>26815.173180999998</v>
      </c>
      <c r="W113" s="458">
        <v>0</v>
      </c>
      <c r="X113" s="458">
        <v>8942.4990899999993</v>
      </c>
      <c r="Y113" s="458">
        <v>21434.122332999999</v>
      </c>
      <c r="Z113" s="458">
        <v>12794.650874999999</v>
      </c>
      <c r="AA113" s="459">
        <v>12401.576381999999</v>
      </c>
      <c r="AB113" s="458">
        <v>1353.672268</v>
      </c>
      <c r="AC113" s="458">
        <v>3506.0884249999999</v>
      </c>
      <c r="AD113" s="458">
        <v>29810.100425000001</v>
      </c>
      <c r="AE113" s="458">
        <v>0</v>
      </c>
      <c r="AF113" s="459">
        <v>20202.57314715</v>
      </c>
      <c r="AG113" s="458">
        <v>20916.146171</v>
      </c>
      <c r="AH113" s="458">
        <v>1598.871793</v>
      </c>
      <c r="AI113" s="458">
        <v>1686.952693</v>
      </c>
      <c r="AJ113" s="458">
        <v>2501.6721726199999</v>
      </c>
      <c r="AK113" s="459">
        <v>1228.7460000000001</v>
      </c>
      <c r="AL113" s="458">
        <v>0</v>
      </c>
      <c r="AM113" s="458">
        <v>8070.52130726</v>
      </c>
      <c r="AN113" s="458">
        <v>3349.58871576</v>
      </c>
      <c r="AO113" s="458">
        <v>546.93158400000004</v>
      </c>
      <c r="AP113" s="459">
        <v>4110.6370152999998</v>
      </c>
      <c r="AQ113" s="458">
        <v>711.61206800000002</v>
      </c>
      <c r="AR113" s="458">
        <v>0</v>
      </c>
      <c r="AS113" s="458">
        <v>2842.21562378</v>
      </c>
      <c r="AT113" s="458">
        <v>323.03045700000001</v>
      </c>
      <c r="AU113" s="459">
        <v>944.82424300000002</v>
      </c>
      <c r="AV113" s="458">
        <v>10189.127917</v>
      </c>
      <c r="AW113" s="458">
        <v>108.40465399999999</v>
      </c>
      <c r="AX113" s="458">
        <v>0</v>
      </c>
      <c r="AY113" s="458">
        <v>162.831267</v>
      </c>
      <c r="AZ113" s="459">
        <v>0</v>
      </c>
      <c r="BA113" s="458">
        <v>0</v>
      </c>
      <c r="BB113" s="458">
        <v>0</v>
      </c>
      <c r="BC113" s="459">
        <v>0</v>
      </c>
      <c r="BE113" s="85">
        <v>0</v>
      </c>
      <c r="BF113" s="85">
        <v>0</v>
      </c>
      <c r="BG113" s="85">
        <v>0</v>
      </c>
      <c r="BH113" s="85">
        <v>0</v>
      </c>
      <c r="BI113" s="85">
        <v>0</v>
      </c>
      <c r="BJ113" s="85">
        <v>0</v>
      </c>
      <c r="BK113" s="85">
        <v>0</v>
      </c>
      <c r="BL113" s="85">
        <v>0</v>
      </c>
      <c r="BM113" s="85">
        <v>0</v>
      </c>
      <c r="BN113" s="85">
        <v>0</v>
      </c>
      <c r="BO113" s="85">
        <v>0</v>
      </c>
      <c r="BP113" s="85">
        <v>0</v>
      </c>
    </row>
    <row r="114" spans="1:104" ht="20.399999999999999" customHeight="1">
      <c r="B114" s="405" t="s">
        <v>419</v>
      </c>
      <c r="C114" s="457">
        <v>11301897.67355939</v>
      </c>
      <c r="D114" s="458">
        <v>762884.40776090999</v>
      </c>
      <c r="E114" s="458">
        <v>203781.565019</v>
      </c>
      <c r="F114" s="458">
        <v>355839.97445341997</v>
      </c>
      <c r="G114" s="459">
        <v>464193.99858199997</v>
      </c>
      <c r="H114" s="458">
        <v>197460.72668299999</v>
      </c>
      <c r="I114" s="458">
        <v>499677.82943699998</v>
      </c>
      <c r="J114" s="458">
        <v>1047716.331246</v>
      </c>
      <c r="K114" s="458">
        <v>1094089.2973189999</v>
      </c>
      <c r="L114" s="459">
        <v>221744.40240711</v>
      </c>
      <c r="M114" s="458">
        <v>332761.37471468002</v>
      </c>
      <c r="N114" s="458">
        <v>63417.740982000003</v>
      </c>
      <c r="O114" s="458">
        <v>305739.58432196995</v>
      </c>
      <c r="P114" s="458">
        <v>249272.95151073002</v>
      </c>
      <c r="Q114" s="459">
        <v>3187.0154809999999</v>
      </c>
      <c r="R114" s="458">
        <v>0.83786499999999997</v>
      </c>
      <c r="S114" s="458">
        <v>1183433.79841</v>
      </c>
      <c r="T114" s="458">
        <v>194.89491237000001</v>
      </c>
      <c r="U114" s="458">
        <v>42213.859750000003</v>
      </c>
      <c r="V114" s="459">
        <v>250340.512843</v>
      </c>
      <c r="W114" s="458">
        <v>0</v>
      </c>
      <c r="X114" s="458">
        <v>2859.3294340000002</v>
      </c>
      <c r="Y114" s="458">
        <v>22831.812419000002</v>
      </c>
      <c r="Z114" s="458">
        <v>143403.17825500001</v>
      </c>
      <c r="AA114" s="459">
        <v>1029147.602048</v>
      </c>
      <c r="AB114" s="458">
        <v>88543.754191</v>
      </c>
      <c r="AC114" s="458">
        <v>2307770.7022580002</v>
      </c>
      <c r="AD114" s="458">
        <v>0</v>
      </c>
      <c r="AE114" s="458">
        <v>0</v>
      </c>
      <c r="AF114" s="459">
        <v>25245.444180490002</v>
      </c>
      <c r="AG114" s="458">
        <v>0</v>
      </c>
      <c r="AH114" s="458">
        <v>0</v>
      </c>
      <c r="AI114" s="458">
        <v>123170.49783199999</v>
      </c>
      <c r="AJ114" s="458">
        <v>182553.04673263</v>
      </c>
      <c r="AK114" s="459">
        <v>0</v>
      </c>
      <c r="AL114" s="458">
        <v>0</v>
      </c>
      <c r="AM114" s="458">
        <v>80599.975263899993</v>
      </c>
      <c r="AN114" s="458">
        <v>0</v>
      </c>
      <c r="AO114" s="458">
        <v>0</v>
      </c>
      <c r="AP114" s="459">
        <v>17382.92574318</v>
      </c>
      <c r="AQ114" s="458">
        <v>0</v>
      </c>
      <c r="AR114" s="458">
        <v>0</v>
      </c>
      <c r="AS114" s="458">
        <v>0</v>
      </c>
      <c r="AT114" s="458">
        <v>0</v>
      </c>
      <c r="AU114" s="459">
        <v>438.30150400000002</v>
      </c>
      <c r="AV114" s="458">
        <v>0</v>
      </c>
      <c r="AW114" s="458">
        <v>0</v>
      </c>
      <c r="AX114" s="458">
        <v>0</v>
      </c>
      <c r="AY114" s="458">
        <v>0</v>
      </c>
      <c r="AZ114" s="459">
        <v>0</v>
      </c>
      <c r="BA114" s="458">
        <v>0</v>
      </c>
      <c r="BB114" s="458">
        <v>0</v>
      </c>
      <c r="BC114" s="459">
        <v>0</v>
      </c>
      <c r="BE114" s="85">
        <v>0</v>
      </c>
      <c r="BF114" s="85">
        <v>0</v>
      </c>
      <c r="BG114" s="85">
        <v>0</v>
      </c>
      <c r="BH114" s="85">
        <v>0</v>
      </c>
      <c r="BI114" s="85">
        <v>0</v>
      </c>
      <c r="BJ114" s="85">
        <v>0</v>
      </c>
      <c r="BK114" s="85">
        <v>0</v>
      </c>
      <c r="BL114" s="85">
        <v>0</v>
      </c>
      <c r="BM114" s="85">
        <v>0</v>
      </c>
      <c r="BN114" s="85">
        <v>0</v>
      </c>
      <c r="BO114" s="85">
        <v>0</v>
      </c>
      <c r="BP114" s="85">
        <v>0</v>
      </c>
    </row>
    <row r="115" spans="1:104" ht="20.399999999999999" customHeight="1">
      <c r="B115" s="405" t="s">
        <v>420</v>
      </c>
      <c r="C115" s="457">
        <v>28332950.047410861</v>
      </c>
      <c r="D115" s="458">
        <v>3740851.6268019201</v>
      </c>
      <c r="E115" s="458">
        <v>1386573.591542</v>
      </c>
      <c r="F115" s="458">
        <v>769014.16038129001</v>
      </c>
      <c r="G115" s="459">
        <v>1314240.9654349999</v>
      </c>
      <c r="H115" s="458">
        <v>454924.18902200001</v>
      </c>
      <c r="I115" s="458">
        <v>85888.093202000004</v>
      </c>
      <c r="J115" s="458">
        <v>331872.55522600003</v>
      </c>
      <c r="K115" s="458">
        <v>13110315.752516</v>
      </c>
      <c r="L115" s="459">
        <v>66486.184088149996</v>
      </c>
      <c r="M115" s="458">
        <v>344042.46630958002</v>
      </c>
      <c r="N115" s="458">
        <v>203161.69061600001</v>
      </c>
      <c r="O115" s="458">
        <v>13227.08277273</v>
      </c>
      <c r="P115" s="458">
        <v>47425.935184490001</v>
      </c>
      <c r="Q115" s="459">
        <v>78799.924950000001</v>
      </c>
      <c r="R115" s="458">
        <v>0</v>
      </c>
      <c r="S115" s="458">
        <v>581836.64400700002</v>
      </c>
      <c r="T115" s="458">
        <v>0</v>
      </c>
      <c r="U115" s="458">
        <v>81238.920958000002</v>
      </c>
      <c r="V115" s="459">
        <v>254217.00726700001</v>
      </c>
      <c r="W115" s="458">
        <v>6116.7252209999997</v>
      </c>
      <c r="X115" s="458">
        <v>15595.117198</v>
      </c>
      <c r="Y115" s="458">
        <v>0</v>
      </c>
      <c r="Z115" s="458">
        <v>180.26479399999999</v>
      </c>
      <c r="AA115" s="459">
        <v>113435.12713399999</v>
      </c>
      <c r="AB115" s="458">
        <v>10104.215203</v>
      </c>
      <c r="AC115" s="458">
        <v>4488.2478190000002</v>
      </c>
      <c r="AD115" s="458">
        <v>0</v>
      </c>
      <c r="AE115" s="458">
        <v>0</v>
      </c>
      <c r="AF115" s="459">
        <v>5749.9903854599997</v>
      </c>
      <c r="AG115" s="458">
        <v>0.05</v>
      </c>
      <c r="AH115" s="458">
        <v>0</v>
      </c>
      <c r="AI115" s="458">
        <v>0</v>
      </c>
      <c r="AJ115" s="458">
        <v>1250.2722722799999</v>
      </c>
      <c r="AK115" s="459">
        <v>0</v>
      </c>
      <c r="AL115" s="458">
        <v>160584.44467900001</v>
      </c>
      <c r="AM115" s="458">
        <v>2886.4744363</v>
      </c>
      <c r="AN115" s="458">
        <v>0</v>
      </c>
      <c r="AO115" s="458">
        <v>0</v>
      </c>
      <c r="AP115" s="459">
        <v>1719.7841656600001</v>
      </c>
      <c r="AQ115" s="458">
        <v>0</v>
      </c>
      <c r="AR115" s="458">
        <v>0</v>
      </c>
      <c r="AS115" s="458">
        <v>0</v>
      </c>
      <c r="AT115" s="458">
        <v>0</v>
      </c>
      <c r="AU115" s="459">
        <v>32.349435</v>
      </c>
      <c r="AV115" s="458">
        <v>5146690.1943889996</v>
      </c>
      <c r="AW115" s="458">
        <v>0</v>
      </c>
      <c r="AX115" s="458">
        <v>0</v>
      </c>
      <c r="AY115" s="458">
        <v>0</v>
      </c>
      <c r="AZ115" s="459">
        <v>0</v>
      </c>
      <c r="BA115" s="458">
        <v>0</v>
      </c>
      <c r="BB115" s="458">
        <v>0</v>
      </c>
      <c r="BC115" s="459">
        <v>0</v>
      </c>
      <c r="BE115" s="85">
        <v>0</v>
      </c>
      <c r="BF115" s="85">
        <v>0</v>
      </c>
      <c r="BG115" s="85">
        <v>0</v>
      </c>
      <c r="BH115" s="85">
        <v>0</v>
      </c>
      <c r="BI115" s="85">
        <v>0</v>
      </c>
      <c r="BJ115" s="85">
        <v>0</v>
      </c>
      <c r="BK115" s="85">
        <v>0</v>
      </c>
      <c r="BL115" s="85">
        <v>0</v>
      </c>
      <c r="BM115" s="85">
        <v>0</v>
      </c>
      <c r="BN115" s="85">
        <v>0</v>
      </c>
      <c r="BO115" s="85">
        <v>0</v>
      </c>
      <c r="BP115" s="85">
        <v>0</v>
      </c>
    </row>
    <row r="116" spans="1:104" ht="20.399999999999999" customHeight="1">
      <c r="B116" s="405" t="s">
        <v>421</v>
      </c>
      <c r="C116" s="457">
        <v>1063799.4163367499</v>
      </c>
      <c r="D116" s="458">
        <v>141276.97661334</v>
      </c>
      <c r="E116" s="458">
        <v>209582.66707</v>
      </c>
      <c r="F116" s="458">
        <v>212545.26134760998</v>
      </c>
      <c r="G116" s="459">
        <v>348.63692600000002</v>
      </c>
      <c r="H116" s="458">
        <v>37907.761478</v>
      </c>
      <c r="I116" s="458">
        <v>7359.7994399999998</v>
      </c>
      <c r="J116" s="458">
        <v>21763.420300999998</v>
      </c>
      <c r="K116" s="458">
        <v>9572.5251530000005</v>
      </c>
      <c r="L116" s="459">
        <v>52870.44013938</v>
      </c>
      <c r="M116" s="458">
        <v>23709.029937619998</v>
      </c>
      <c r="N116" s="458">
        <v>48618.188388000002</v>
      </c>
      <c r="O116" s="458">
        <v>17319.489609509998</v>
      </c>
      <c r="P116" s="458">
        <v>0</v>
      </c>
      <c r="Q116" s="459">
        <v>35857.826037999999</v>
      </c>
      <c r="R116" s="458">
        <v>70612.159002</v>
      </c>
      <c r="S116" s="458">
        <v>8892.3817340000005</v>
      </c>
      <c r="T116" s="458">
        <v>8887.2237847999986</v>
      </c>
      <c r="U116" s="458">
        <v>12950.897606</v>
      </c>
      <c r="V116" s="459">
        <v>2009.9770860000001</v>
      </c>
      <c r="W116" s="458">
        <v>94178.879746000006</v>
      </c>
      <c r="X116" s="458">
        <v>390.419848</v>
      </c>
      <c r="Y116" s="458">
        <v>4460.4906460000002</v>
      </c>
      <c r="Z116" s="458">
        <v>6631.6059219999997</v>
      </c>
      <c r="AA116" s="459">
        <v>3674.8651759999998</v>
      </c>
      <c r="AB116" s="458">
        <v>0</v>
      </c>
      <c r="AC116" s="458">
        <v>610.27205600000002</v>
      </c>
      <c r="AD116" s="458">
        <v>0</v>
      </c>
      <c r="AE116" s="458">
        <v>1162.261186</v>
      </c>
      <c r="AF116" s="459">
        <v>0</v>
      </c>
      <c r="AG116" s="458">
        <v>8242.3091839999997</v>
      </c>
      <c r="AH116" s="458">
        <v>99.991697000000002</v>
      </c>
      <c r="AI116" s="458">
        <v>0</v>
      </c>
      <c r="AJ116" s="458">
        <v>3105.4724303600001</v>
      </c>
      <c r="AK116" s="459">
        <v>0</v>
      </c>
      <c r="AL116" s="458">
        <v>6126.9887099999996</v>
      </c>
      <c r="AM116" s="458">
        <v>400.25958063000002</v>
      </c>
      <c r="AN116" s="458">
        <v>3002.0633881500003</v>
      </c>
      <c r="AO116" s="458">
        <v>0</v>
      </c>
      <c r="AP116" s="459">
        <v>1407.5310773499998</v>
      </c>
      <c r="AQ116" s="458">
        <v>2030.8545770000001</v>
      </c>
      <c r="AR116" s="458">
        <v>0</v>
      </c>
      <c r="AS116" s="458">
        <v>0</v>
      </c>
      <c r="AT116" s="458">
        <v>0</v>
      </c>
      <c r="AU116" s="459">
        <v>799.87331700000004</v>
      </c>
      <c r="AV116" s="458">
        <v>0</v>
      </c>
      <c r="AW116" s="458">
        <v>5169.2736199999999</v>
      </c>
      <c r="AX116" s="458">
        <v>0</v>
      </c>
      <c r="AY116" s="458">
        <v>221.342521</v>
      </c>
      <c r="AZ116" s="459">
        <v>0</v>
      </c>
      <c r="BA116" s="458">
        <v>0</v>
      </c>
      <c r="BB116" s="458">
        <v>0</v>
      </c>
      <c r="BC116" s="459">
        <v>0</v>
      </c>
      <c r="BE116" s="85">
        <v>0</v>
      </c>
      <c r="BF116" s="85">
        <v>0</v>
      </c>
      <c r="BG116" s="85">
        <v>0</v>
      </c>
      <c r="BH116" s="85">
        <v>0</v>
      </c>
      <c r="BI116" s="85">
        <v>0</v>
      </c>
      <c r="BJ116" s="85">
        <v>0</v>
      </c>
      <c r="BK116" s="85">
        <v>0</v>
      </c>
      <c r="BL116" s="85">
        <v>0</v>
      </c>
      <c r="BM116" s="85">
        <v>0</v>
      </c>
      <c r="BN116" s="85">
        <v>0</v>
      </c>
      <c r="BO116" s="85">
        <v>0</v>
      </c>
      <c r="BP116" s="85">
        <v>0</v>
      </c>
    </row>
    <row r="117" spans="1:104" ht="23.25" customHeight="1">
      <c r="B117" s="416" t="s">
        <v>422</v>
      </c>
      <c r="C117" s="457">
        <v>581780.76084200002</v>
      </c>
      <c r="D117" s="458">
        <v>124452.60420947</v>
      </c>
      <c r="E117" s="458">
        <v>121177.73467200001</v>
      </c>
      <c r="F117" s="458">
        <v>44097.071776269993</v>
      </c>
      <c r="G117" s="459">
        <v>0</v>
      </c>
      <c r="H117" s="458">
        <v>32333.368975000001</v>
      </c>
      <c r="I117" s="458">
        <v>20.98516</v>
      </c>
      <c r="J117" s="458">
        <v>0</v>
      </c>
      <c r="K117" s="458">
        <v>8362.6132199999993</v>
      </c>
      <c r="L117" s="459">
        <v>0</v>
      </c>
      <c r="M117" s="458">
        <v>0</v>
      </c>
      <c r="N117" s="458">
        <v>48618.188388000002</v>
      </c>
      <c r="O117" s="458">
        <v>15679.23592426</v>
      </c>
      <c r="P117" s="458">
        <v>0</v>
      </c>
      <c r="Q117" s="459">
        <v>75326.182797000001</v>
      </c>
      <c r="R117" s="458">
        <v>6066.3495640000001</v>
      </c>
      <c r="S117" s="458">
        <v>8842.1100600000009</v>
      </c>
      <c r="T117" s="458">
        <v>0</v>
      </c>
      <c r="U117" s="458">
        <v>0</v>
      </c>
      <c r="V117" s="459">
        <v>2009.9770860000001</v>
      </c>
      <c r="W117" s="458">
        <v>91158.337161999996</v>
      </c>
      <c r="X117" s="458">
        <v>0</v>
      </c>
      <c r="Y117" s="458">
        <v>0</v>
      </c>
      <c r="Z117" s="458">
        <v>70.180143000000001</v>
      </c>
      <c r="AA117" s="459">
        <v>1936.8703009999999</v>
      </c>
      <c r="AB117" s="458">
        <v>0</v>
      </c>
      <c r="AC117" s="458">
        <v>609.537193</v>
      </c>
      <c r="AD117" s="458">
        <v>0</v>
      </c>
      <c r="AE117" s="458">
        <v>0</v>
      </c>
      <c r="AF117" s="459">
        <v>0</v>
      </c>
      <c r="AG117" s="458">
        <v>0</v>
      </c>
      <c r="AH117" s="458">
        <v>0</v>
      </c>
      <c r="AI117" s="458">
        <v>0</v>
      </c>
      <c r="AJ117" s="458">
        <v>0</v>
      </c>
      <c r="AK117" s="459">
        <v>0</v>
      </c>
      <c r="AL117" s="458">
        <v>1019.414211</v>
      </c>
      <c r="AM117" s="458">
        <v>0</v>
      </c>
      <c r="AN117" s="458">
        <v>0</v>
      </c>
      <c r="AO117" s="458">
        <v>0</v>
      </c>
      <c r="AP117" s="459">
        <v>0</v>
      </c>
      <c r="AQ117" s="458">
        <v>0</v>
      </c>
      <c r="AR117" s="458">
        <v>0</v>
      </c>
      <c r="AS117" s="458">
        <v>0</v>
      </c>
      <c r="AT117" s="458">
        <v>0</v>
      </c>
      <c r="AU117" s="459">
        <v>0</v>
      </c>
      <c r="AV117" s="458">
        <v>0</v>
      </c>
      <c r="AW117" s="458">
        <v>0</v>
      </c>
      <c r="AX117" s="458">
        <v>0</v>
      </c>
      <c r="AY117" s="458">
        <v>0</v>
      </c>
      <c r="AZ117" s="459">
        <v>0</v>
      </c>
      <c r="BA117" s="458">
        <v>0</v>
      </c>
      <c r="BB117" s="458">
        <v>0</v>
      </c>
      <c r="BC117" s="459">
        <v>0</v>
      </c>
      <c r="BE117" s="85">
        <v>0</v>
      </c>
      <c r="BF117" s="85">
        <v>0</v>
      </c>
      <c r="BG117" s="85">
        <v>0</v>
      </c>
      <c r="BH117" s="85">
        <v>0</v>
      </c>
      <c r="BI117" s="85">
        <v>0</v>
      </c>
      <c r="BJ117" s="85">
        <v>0</v>
      </c>
      <c r="BK117" s="85">
        <v>0</v>
      </c>
      <c r="BL117" s="85">
        <v>0</v>
      </c>
      <c r="BM117" s="85">
        <v>0</v>
      </c>
      <c r="BN117" s="85">
        <v>0</v>
      </c>
      <c r="BO117" s="85">
        <v>0</v>
      </c>
      <c r="BP117" s="85">
        <v>0</v>
      </c>
    </row>
    <row r="118" spans="1:104" ht="38.25" customHeight="1">
      <c r="B118" s="410" t="s">
        <v>423</v>
      </c>
      <c r="C118" s="457">
        <v>21661.65436398</v>
      </c>
      <c r="D118" s="458">
        <v>3570.9045544200003</v>
      </c>
      <c r="E118" s="458">
        <v>1308.699644</v>
      </c>
      <c r="F118" s="458">
        <v>475.36945514999996</v>
      </c>
      <c r="G118" s="459">
        <v>893.60911599999997</v>
      </c>
      <c r="H118" s="458">
        <v>665.50253199999997</v>
      </c>
      <c r="I118" s="458">
        <v>2386.9516819999999</v>
      </c>
      <c r="J118" s="458">
        <v>3572.0880510000002</v>
      </c>
      <c r="K118" s="458">
        <v>81.618273000000002</v>
      </c>
      <c r="L118" s="459">
        <v>559.57736540999997</v>
      </c>
      <c r="M118" s="458">
        <v>839.45339702000001</v>
      </c>
      <c r="N118" s="458">
        <v>213.302064</v>
      </c>
      <c r="O118" s="458">
        <v>292.25155248000004</v>
      </c>
      <c r="P118" s="458">
        <v>178.60006128999999</v>
      </c>
      <c r="Q118" s="459">
        <v>0</v>
      </c>
      <c r="R118" s="458">
        <v>0</v>
      </c>
      <c r="S118" s="458">
        <v>1281.7147580000001</v>
      </c>
      <c r="T118" s="458">
        <v>379.77623772999999</v>
      </c>
      <c r="U118" s="458">
        <v>187.50979899999999</v>
      </c>
      <c r="V118" s="459">
        <v>224.80776399999999</v>
      </c>
      <c r="W118" s="458">
        <v>0</v>
      </c>
      <c r="X118" s="458">
        <v>53.740036000000003</v>
      </c>
      <c r="Y118" s="458">
        <v>539.39851899999996</v>
      </c>
      <c r="Z118" s="458">
        <v>176.85128800000001</v>
      </c>
      <c r="AA118" s="459">
        <v>98.809606000000002</v>
      </c>
      <c r="AB118" s="458">
        <v>962.42860299999995</v>
      </c>
      <c r="AC118" s="458">
        <v>161.68909500000001</v>
      </c>
      <c r="AD118" s="458">
        <v>39.969031999999999</v>
      </c>
      <c r="AE118" s="458">
        <v>0</v>
      </c>
      <c r="AF118" s="459">
        <v>427.32286836999998</v>
      </c>
      <c r="AG118" s="458">
        <v>0</v>
      </c>
      <c r="AH118" s="458">
        <v>71.642222000000004</v>
      </c>
      <c r="AI118" s="458">
        <v>648.25729100000001</v>
      </c>
      <c r="AJ118" s="458">
        <v>145.70186339</v>
      </c>
      <c r="AK118" s="459">
        <v>101.20291899999999</v>
      </c>
      <c r="AL118" s="458">
        <v>0</v>
      </c>
      <c r="AM118" s="458">
        <v>416.91425760999999</v>
      </c>
      <c r="AN118" s="458">
        <v>0</v>
      </c>
      <c r="AO118" s="458">
        <v>0</v>
      </c>
      <c r="AP118" s="459">
        <v>326.92963467999999</v>
      </c>
      <c r="AQ118" s="458">
        <v>0.33291100000000001</v>
      </c>
      <c r="AR118" s="458">
        <v>9.5962840000000007</v>
      </c>
      <c r="AS118" s="458">
        <v>55.19038321</v>
      </c>
      <c r="AT118" s="458">
        <v>58.910786999999999</v>
      </c>
      <c r="AU118" s="459">
        <v>249.737168</v>
      </c>
      <c r="AV118" s="458">
        <v>0</v>
      </c>
      <c r="AW118" s="458">
        <v>2.9838360000000002</v>
      </c>
      <c r="AX118" s="458">
        <v>0.15951322000000001</v>
      </c>
      <c r="AY118" s="458">
        <v>1.7802880000000001</v>
      </c>
      <c r="AZ118" s="459">
        <v>0</v>
      </c>
      <c r="BA118" s="458">
        <v>0</v>
      </c>
      <c r="BB118" s="458">
        <v>0</v>
      </c>
      <c r="BC118" s="459">
        <v>0.36965199999999998</v>
      </c>
      <c r="BE118" s="85">
        <v>0</v>
      </c>
      <c r="BF118" s="85">
        <v>0</v>
      </c>
      <c r="BG118" s="85">
        <v>0</v>
      </c>
      <c r="BH118" s="85">
        <v>0</v>
      </c>
      <c r="BI118" s="85">
        <v>0</v>
      </c>
      <c r="BJ118" s="85">
        <v>0</v>
      </c>
      <c r="BK118" s="85">
        <v>0</v>
      </c>
      <c r="BL118" s="85">
        <v>0</v>
      </c>
      <c r="BM118" s="85">
        <v>0</v>
      </c>
      <c r="BN118" s="85">
        <v>0</v>
      </c>
      <c r="BO118" s="85">
        <v>0</v>
      </c>
      <c r="BP118" s="85">
        <v>0</v>
      </c>
    </row>
    <row r="119" spans="1:104" ht="20.399999999999999" customHeight="1">
      <c r="B119" s="405" t="s">
        <v>424</v>
      </c>
      <c r="C119" s="457">
        <v>20091171.154002737</v>
      </c>
      <c r="D119" s="458">
        <v>4914421.2817986505</v>
      </c>
      <c r="E119" s="458">
        <v>2355098.2632360002</v>
      </c>
      <c r="F119" s="458">
        <v>540254.34846248</v>
      </c>
      <c r="G119" s="459">
        <v>416066.91058600001</v>
      </c>
      <c r="H119" s="458">
        <v>1414903.1505</v>
      </c>
      <c r="I119" s="458">
        <v>3421723.7058390002</v>
      </c>
      <c r="J119" s="458">
        <v>1865069.6475819999</v>
      </c>
      <c r="K119" s="458">
        <v>982661.16690499999</v>
      </c>
      <c r="L119" s="459">
        <v>39170.448639099995</v>
      </c>
      <c r="M119" s="458">
        <v>210101.6802986</v>
      </c>
      <c r="N119" s="458">
        <v>220973.15945100001</v>
      </c>
      <c r="O119" s="458">
        <v>1281035.9865600599</v>
      </c>
      <c r="P119" s="458">
        <v>186254.71690326999</v>
      </c>
      <c r="Q119" s="459">
        <v>0</v>
      </c>
      <c r="R119" s="458">
        <v>0</v>
      </c>
      <c r="S119" s="458">
        <v>170376.50273800001</v>
      </c>
      <c r="T119" s="458">
        <v>244476.04661288002</v>
      </c>
      <c r="U119" s="458">
        <v>165392.496292</v>
      </c>
      <c r="V119" s="459">
        <v>63797.364742999998</v>
      </c>
      <c r="W119" s="458">
        <v>901991.06588799995</v>
      </c>
      <c r="X119" s="458">
        <v>166417.090918</v>
      </c>
      <c r="Y119" s="458">
        <v>63042.737916999999</v>
      </c>
      <c r="Z119" s="458">
        <v>274110.63957599999</v>
      </c>
      <c r="AA119" s="459">
        <v>8655.2769530000005</v>
      </c>
      <c r="AB119" s="458">
        <v>30454.397929999999</v>
      </c>
      <c r="AC119" s="458">
        <v>48091.975502000001</v>
      </c>
      <c r="AD119" s="458">
        <v>7198.2857139999996</v>
      </c>
      <c r="AE119" s="458">
        <v>23496.958678999999</v>
      </c>
      <c r="AF119" s="459">
        <v>7733.5416800200001</v>
      </c>
      <c r="AG119" s="458">
        <v>10874.546082999999</v>
      </c>
      <c r="AH119" s="458">
        <v>0</v>
      </c>
      <c r="AI119" s="458">
        <v>12312.981721</v>
      </c>
      <c r="AJ119" s="458">
        <v>9447.6640253799997</v>
      </c>
      <c r="AK119" s="459">
        <v>0</v>
      </c>
      <c r="AL119" s="458">
        <v>0</v>
      </c>
      <c r="AM119" s="458">
        <v>83.299654450000006</v>
      </c>
      <c r="AN119" s="458">
        <v>0</v>
      </c>
      <c r="AO119" s="458">
        <v>955.73463500000003</v>
      </c>
      <c r="AP119" s="459">
        <v>15260.77091048</v>
      </c>
      <c r="AQ119" s="458">
        <v>0</v>
      </c>
      <c r="AR119" s="458">
        <v>0</v>
      </c>
      <c r="AS119" s="458">
        <v>0</v>
      </c>
      <c r="AT119" s="458">
        <v>0</v>
      </c>
      <c r="AU119" s="459">
        <v>1288.4561169999999</v>
      </c>
      <c r="AV119" s="458">
        <v>0</v>
      </c>
      <c r="AW119" s="458">
        <v>0</v>
      </c>
      <c r="AX119" s="458">
        <v>6941.04096123</v>
      </c>
      <c r="AY119" s="458">
        <v>1280.6813259999999</v>
      </c>
      <c r="AZ119" s="459">
        <v>7869.7110979999998</v>
      </c>
      <c r="BA119" s="458">
        <v>1705.40197214</v>
      </c>
      <c r="BB119" s="458">
        <v>0</v>
      </c>
      <c r="BC119" s="459">
        <v>182.017595</v>
      </c>
      <c r="BE119" s="85">
        <v>0</v>
      </c>
      <c r="BF119" s="85">
        <v>0</v>
      </c>
      <c r="BG119" s="85">
        <v>0</v>
      </c>
      <c r="BH119" s="85">
        <v>0</v>
      </c>
      <c r="BI119" s="85">
        <v>0</v>
      </c>
      <c r="BJ119" s="85">
        <v>0</v>
      </c>
      <c r="BK119" s="85">
        <v>0</v>
      </c>
      <c r="BL119" s="85">
        <v>0</v>
      </c>
      <c r="BM119" s="85">
        <v>0</v>
      </c>
      <c r="BN119" s="85">
        <v>0</v>
      </c>
      <c r="BO119" s="85">
        <v>0</v>
      </c>
      <c r="BP119" s="85">
        <v>0</v>
      </c>
    </row>
    <row r="120" spans="1:104" ht="20.399999999999999" customHeight="1">
      <c r="B120" s="417"/>
      <c r="C120" s="457"/>
      <c r="D120" s="458"/>
      <c r="E120" s="458"/>
      <c r="F120" s="458"/>
      <c r="G120" s="459"/>
      <c r="H120" s="458"/>
      <c r="I120" s="458"/>
      <c r="J120" s="458"/>
      <c r="K120" s="458"/>
      <c r="L120" s="459"/>
      <c r="M120" s="458"/>
      <c r="N120" s="458"/>
      <c r="O120" s="458"/>
      <c r="P120" s="458"/>
      <c r="Q120" s="459"/>
      <c r="R120" s="458"/>
      <c r="S120" s="458"/>
      <c r="T120" s="458"/>
      <c r="U120" s="458"/>
      <c r="V120" s="459"/>
      <c r="W120" s="458"/>
      <c r="X120" s="458"/>
      <c r="Y120" s="458"/>
      <c r="Z120" s="458"/>
      <c r="AA120" s="459"/>
      <c r="AB120" s="458"/>
      <c r="AC120" s="458"/>
      <c r="AD120" s="458"/>
      <c r="AE120" s="458"/>
      <c r="AF120" s="459"/>
      <c r="AG120" s="458"/>
      <c r="AH120" s="458"/>
      <c r="AI120" s="458"/>
      <c r="AJ120" s="458"/>
      <c r="AK120" s="459"/>
      <c r="AL120" s="458"/>
      <c r="AM120" s="458"/>
      <c r="AN120" s="458"/>
      <c r="AO120" s="458"/>
      <c r="AP120" s="459"/>
      <c r="AQ120" s="458"/>
      <c r="AR120" s="458"/>
      <c r="AS120" s="458"/>
      <c r="AT120" s="458"/>
      <c r="AU120" s="459"/>
      <c r="AV120" s="458"/>
      <c r="AW120" s="458"/>
      <c r="AX120" s="458"/>
      <c r="AY120" s="458"/>
      <c r="AZ120" s="459"/>
      <c r="BA120" s="458"/>
      <c r="BB120" s="458"/>
      <c r="BC120" s="459"/>
    </row>
    <row r="121" spans="1:104" ht="20.399999999999999" customHeight="1">
      <c r="B121" s="418" t="s">
        <v>425</v>
      </c>
      <c r="C121" s="457">
        <v>0</v>
      </c>
      <c r="D121" s="458">
        <v>0</v>
      </c>
      <c r="E121" s="458">
        <v>0</v>
      </c>
      <c r="F121" s="458">
        <v>0</v>
      </c>
      <c r="G121" s="459">
        <v>0</v>
      </c>
      <c r="H121" s="458">
        <v>0</v>
      </c>
      <c r="I121" s="458">
        <v>0</v>
      </c>
      <c r="J121" s="458">
        <v>0</v>
      </c>
      <c r="K121" s="458">
        <v>0</v>
      </c>
      <c r="L121" s="459">
        <v>0</v>
      </c>
      <c r="M121" s="458">
        <v>0</v>
      </c>
      <c r="N121" s="458">
        <v>0</v>
      </c>
      <c r="O121" s="458">
        <v>0</v>
      </c>
      <c r="P121" s="458">
        <v>0</v>
      </c>
      <c r="Q121" s="459">
        <v>0</v>
      </c>
      <c r="R121" s="458">
        <v>0</v>
      </c>
      <c r="S121" s="458">
        <v>0</v>
      </c>
      <c r="T121" s="458">
        <v>0</v>
      </c>
      <c r="U121" s="458">
        <v>0</v>
      </c>
      <c r="V121" s="459">
        <v>0</v>
      </c>
      <c r="W121" s="458">
        <v>0</v>
      </c>
      <c r="X121" s="458">
        <v>0</v>
      </c>
      <c r="Y121" s="458">
        <v>0</v>
      </c>
      <c r="Z121" s="458">
        <v>0</v>
      </c>
      <c r="AA121" s="459">
        <v>0</v>
      </c>
      <c r="AB121" s="458">
        <v>0</v>
      </c>
      <c r="AC121" s="458">
        <v>0</v>
      </c>
      <c r="AD121" s="458">
        <v>0</v>
      </c>
      <c r="AE121" s="458">
        <v>0</v>
      </c>
      <c r="AF121" s="459">
        <v>0</v>
      </c>
      <c r="AG121" s="458">
        <v>0</v>
      </c>
      <c r="AH121" s="458">
        <v>0</v>
      </c>
      <c r="AI121" s="458">
        <v>0</v>
      </c>
      <c r="AJ121" s="458">
        <v>0</v>
      </c>
      <c r="AK121" s="459">
        <v>0</v>
      </c>
      <c r="AL121" s="458">
        <v>0</v>
      </c>
      <c r="AM121" s="458">
        <v>0</v>
      </c>
      <c r="AN121" s="458">
        <v>0</v>
      </c>
      <c r="AO121" s="458">
        <v>0</v>
      </c>
      <c r="AP121" s="459">
        <v>0</v>
      </c>
      <c r="AQ121" s="458">
        <v>0</v>
      </c>
      <c r="AR121" s="458">
        <v>0</v>
      </c>
      <c r="AS121" s="458">
        <v>0</v>
      </c>
      <c r="AT121" s="458">
        <v>0</v>
      </c>
      <c r="AU121" s="459">
        <v>0</v>
      </c>
      <c r="AV121" s="458">
        <v>0</v>
      </c>
      <c r="AW121" s="458">
        <v>0</v>
      </c>
      <c r="AX121" s="458">
        <v>0</v>
      </c>
      <c r="AY121" s="458">
        <v>0</v>
      </c>
      <c r="AZ121" s="459">
        <v>0</v>
      </c>
      <c r="BA121" s="458">
        <v>0</v>
      </c>
      <c r="BB121" s="458">
        <v>0</v>
      </c>
      <c r="BC121" s="459">
        <v>0</v>
      </c>
    </row>
    <row r="122" spans="1:104" ht="20.399999999999999" customHeight="1">
      <c r="B122" s="104"/>
      <c r="C122" s="457"/>
      <c r="D122" s="458"/>
      <c r="E122" s="458"/>
      <c r="F122" s="458"/>
      <c r="G122" s="459"/>
      <c r="H122" s="458"/>
      <c r="I122" s="458"/>
      <c r="J122" s="458"/>
      <c r="K122" s="458"/>
      <c r="L122" s="459"/>
      <c r="M122" s="458"/>
      <c r="N122" s="458"/>
      <c r="O122" s="458"/>
      <c r="P122" s="458"/>
      <c r="Q122" s="459"/>
      <c r="R122" s="458"/>
      <c r="S122" s="458"/>
      <c r="T122" s="458"/>
      <c r="U122" s="458"/>
      <c r="V122" s="459"/>
      <c r="W122" s="458"/>
      <c r="X122" s="458"/>
      <c r="Y122" s="458"/>
      <c r="Z122" s="458"/>
      <c r="AA122" s="459"/>
      <c r="AB122" s="458"/>
      <c r="AC122" s="458"/>
      <c r="AD122" s="458"/>
      <c r="AE122" s="458"/>
      <c r="AF122" s="459"/>
      <c r="AG122" s="458"/>
      <c r="AH122" s="458"/>
      <c r="AI122" s="458"/>
      <c r="AJ122" s="458"/>
      <c r="AK122" s="459"/>
      <c r="AL122" s="458"/>
      <c r="AM122" s="458"/>
      <c r="AN122" s="458"/>
      <c r="AO122" s="458"/>
      <c r="AP122" s="459"/>
      <c r="AQ122" s="458"/>
      <c r="AR122" s="458"/>
      <c r="AS122" s="458"/>
      <c r="AT122" s="458"/>
      <c r="AU122" s="459"/>
      <c r="AV122" s="458"/>
      <c r="AW122" s="458"/>
      <c r="AX122" s="458"/>
      <c r="AY122" s="458"/>
      <c r="AZ122" s="459"/>
      <c r="BA122" s="458"/>
      <c r="BB122" s="458"/>
      <c r="BC122" s="459"/>
    </row>
    <row r="123" spans="1:104" s="95" customFormat="1" ht="20.399999999999999" customHeight="1">
      <c r="A123" s="93"/>
      <c r="B123" s="419" t="s">
        <v>426</v>
      </c>
      <c r="C123" s="454">
        <v>1218785.2474731698</v>
      </c>
      <c r="D123" s="455">
        <v>227611.76284919001</v>
      </c>
      <c r="E123" s="455">
        <v>130393.40902200001</v>
      </c>
      <c r="F123" s="455">
        <v>248737.20120845002</v>
      </c>
      <c r="G123" s="456">
        <v>86673.605167509988</v>
      </c>
      <c r="H123" s="455">
        <v>62325.595632999997</v>
      </c>
      <c r="I123" s="455">
        <v>51623.580448000001</v>
      </c>
      <c r="J123" s="455">
        <v>66596.436738000004</v>
      </c>
      <c r="K123" s="455">
        <v>26970.684388409998</v>
      </c>
      <c r="L123" s="456">
        <v>26911.129671490002</v>
      </c>
      <c r="M123" s="455">
        <v>72070.120946559997</v>
      </c>
      <c r="N123" s="455">
        <v>20682.973202000001</v>
      </c>
      <c r="O123" s="455">
        <v>11405.86190801</v>
      </c>
      <c r="P123" s="455">
        <v>20459.2193549</v>
      </c>
      <c r="Q123" s="456">
        <v>6418.8600130000004</v>
      </c>
      <c r="R123" s="455">
        <v>12682.985747999999</v>
      </c>
      <c r="S123" s="455">
        <v>15673.830282000001</v>
      </c>
      <c r="T123" s="455">
        <v>14723.95777465</v>
      </c>
      <c r="U123" s="455">
        <v>10968.081864</v>
      </c>
      <c r="V123" s="456">
        <v>9499.3708160000006</v>
      </c>
      <c r="W123" s="455">
        <v>3936.4168370000002</v>
      </c>
      <c r="X123" s="455">
        <v>8477.887761</v>
      </c>
      <c r="Y123" s="455">
        <v>8954.1197030000003</v>
      </c>
      <c r="Z123" s="455">
        <v>6810.297896</v>
      </c>
      <c r="AA123" s="456">
        <v>4244.7003279999999</v>
      </c>
      <c r="AB123" s="455">
        <v>4905.2167600000002</v>
      </c>
      <c r="AC123" s="455">
        <v>6533.8302569999996</v>
      </c>
      <c r="AD123" s="455">
        <v>22884.939409999999</v>
      </c>
      <c r="AE123" s="455">
        <v>3089.1575779999998</v>
      </c>
      <c r="AF123" s="456">
        <v>4246.1822870900005</v>
      </c>
      <c r="AG123" s="455">
        <v>2037.974414</v>
      </c>
      <c r="AH123" s="455">
        <v>5465.7674720000005</v>
      </c>
      <c r="AI123" s="455">
        <v>4027.7321310000002</v>
      </c>
      <c r="AJ123" s="455">
        <v>1466.0896283</v>
      </c>
      <c r="AK123" s="456">
        <v>1479.2477220000001</v>
      </c>
      <c r="AL123" s="455">
        <v>792.66278499999999</v>
      </c>
      <c r="AM123" s="455">
        <v>1368.9936724500001</v>
      </c>
      <c r="AN123" s="455">
        <v>758.40972348000003</v>
      </c>
      <c r="AO123" s="455">
        <v>495.551894</v>
      </c>
      <c r="AP123" s="456">
        <v>974.41273076999994</v>
      </c>
      <c r="AQ123" s="455">
        <v>197.553394</v>
      </c>
      <c r="AR123" s="455">
        <v>763.02892299999996</v>
      </c>
      <c r="AS123" s="455">
        <v>414.14244943</v>
      </c>
      <c r="AT123" s="455">
        <v>335.15819499999998</v>
      </c>
      <c r="AU123" s="456">
        <v>457.85219699999999</v>
      </c>
      <c r="AV123" s="455">
        <v>297.67532</v>
      </c>
      <c r="AW123" s="455">
        <v>271.767065</v>
      </c>
      <c r="AX123" s="455">
        <v>81.815234430000004</v>
      </c>
      <c r="AY123" s="455">
        <v>162.99391299999999</v>
      </c>
      <c r="AZ123" s="456">
        <v>120.417232</v>
      </c>
      <c r="BA123" s="455">
        <v>88.726743049999996</v>
      </c>
      <c r="BB123" s="455">
        <v>14.573587</v>
      </c>
      <c r="BC123" s="456">
        <v>201.28519499999999</v>
      </c>
      <c r="BD123" s="93"/>
      <c r="BE123" s="93">
        <v>0</v>
      </c>
      <c r="BF123" s="93">
        <v>0</v>
      </c>
      <c r="BG123" s="93">
        <v>0</v>
      </c>
      <c r="BH123" s="93">
        <v>0</v>
      </c>
      <c r="BI123" s="93">
        <v>0</v>
      </c>
      <c r="BJ123" s="93">
        <v>0</v>
      </c>
      <c r="BK123" s="93">
        <v>0</v>
      </c>
      <c r="BL123" s="93">
        <v>0</v>
      </c>
      <c r="BM123" s="93">
        <v>0</v>
      </c>
      <c r="BN123" s="93">
        <v>0</v>
      </c>
      <c r="BO123" s="93">
        <v>0</v>
      </c>
      <c r="BP123" s="93">
        <v>0</v>
      </c>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row>
    <row r="124" spans="1:104" ht="20.399999999999999" customHeight="1">
      <c r="B124" s="420" t="s">
        <v>427</v>
      </c>
      <c r="C124" s="457">
        <v>41674.584174349999</v>
      </c>
      <c r="D124" s="458">
        <v>7740.6581316299998</v>
      </c>
      <c r="E124" s="458">
        <v>3727.4556240000002</v>
      </c>
      <c r="F124" s="458">
        <v>3972.4468952900002</v>
      </c>
      <c r="G124" s="459">
        <v>3306.2915538299999</v>
      </c>
      <c r="H124" s="458">
        <v>2065.5079040000001</v>
      </c>
      <c r="I124" s="458">
        <v>2208.2845670000002</v>
      </c>
      <c r="J124" s="458">
        <v>3914.0497780000001</v>
      </c>
      <c r="K124" s="458">
        <v>2690.868281</v>
      </c>
      <c r="L124" s="459">
        <v>471.88490913999999</v>
      </c>
      <c r="M124" s="458">
        <v>622.61811467999996</v>
      </c>
      <c r="N124" s="458">
        <v>307.95024599999999</v>
      </c>
      <c r="O124" s="458">
        <v>1148.9336521099999</v>
      </c>
      <c r="P124" s="458">
        <v>495.33709661</v>
      </c>
      <c r="Q124" s="459">
        <v>564.11029199999996</v>
      </c>
      <c r="R124" s="458">
        <v>583.10957099999996</v>
      </c>
      <c r="S124" s="458">
        <v>166.50995800000001</v>
      </c>
      <c r="T124" s="458">
        <v>361.20130452000001</v>
      </c>
      <c r="U124" s="458">
        <v>591.78017299999999</v>
      </c>
      <c r="V124" s="459">
        <v>481.15483799999998</v>
      </c>
      <c r="W124" s="458">
        <v>72.390558999999996</v>
      </c>
      <c r="X124" s="458">
        <v>690.39898100000005</v>
      </c>
      <c r="Y124" s="458">
        <v>551.90605200000005</v>
      </c>
      <c r="Z124" s="458">
        <v>182.62601100000001</v>
      </c>
      <c r="AA124" s="459">
        <v>369.590373</v>
      </c>
      <c r="AB124" s="458">
        <v>774.75459899999998</v>
      </c>
      <c r="AC124" s="458">
        <v>388.386278</v>
      </c>
      <c r="AD124" s="458">
        <v>285.75322399999999</v>
      </c>
      <c r="AE124" s="458">
        <v>1.7226360000000001</v>
      </c>
      <c r="AF124" s="459">
        <v>265.09643738</v>
      </c>
      <c r="AG124" s="458">
        <v>438.430249</v>
      </c>
      <c r="AH124" s="458">
        <v>43.644919999999999</v>
      </c>
      <c r="AI124" s="458">
        <v>572.99123499999996</v>
      </c>
      <c r="AJ124" s="458">
        <v>58.908565780000004</v>
      </c>
      <c r="AK124" s="459">
        <v>201.200143</v>
      </c>
      <c r="AL124" s="458">
        <v>10.430315999999999</v>
      </c>
      <c r="AM124" s="458">
        <v>113.72605598</v>
      </c>
      <c r="AN124" s="458">
        <v>161.76689518999999</v>
      </c>
      <c r="AO124" s="458">
        <v>224.76949400000001</v>
      </c>
      <c r="AP124" s="459">
        <v>101.43269332999999</v>
      </c>
      <c r="AQ124" s="458">
        <v>14.414766999999999</v>
      </c>
      <c r="AR124" s="458">
        <v>14.169221</v>
      </c>
      <c r="AS124" s="458">
        <v>175.96084193999999</v>
      </c>
      <c r="AT124" s="458">
        <v>29.716456999999998</v>
      </c>
      <c r="AU124" s="459">
        <v>35.226424000000002</v>
      </c>
      <c r="AV124" s="458">
        <v>259.323554</v>
      </c>
      <c r="AW124" s="458">
        <v>0.29461700000000002</v>
      </c>
      <c r="AX124" s="458">
        <v>76.379290890000007</v>
      </c>
      <c r="AY124" s="458">
        <v>19.157457000000001</v>
      </c>
      <c r="AZ124" s="459">
        <v>1.046664</v>
      </c>
      <c r="BA124" s="458">
        <v>88.726743049999996</v>
      </c>
      <c r="BB124" s="458">
        <v>14.573587</v>
      </c>
      <c r="BC124" s="459">
        <v>15.515943</v>
      </c>
      <c r="BE124" s="85">
        <v>0</v>
      </c>
      <c r="BF124" s="85">
        <v>0</v>
      </c>
      <c r="BG124" s="85">
        <v>0</v>
      </c>
      <c r="BH124" s="85">
        <v>0</v>
      </c>
      <c r="BI124" s="85">
        <v>0</v>
      </c>
      <c r="BJ124" s="85">
        <v>0</v>
      </c>
      <c r="BK124" s="85">
        <v>0</v>
      </c>
      <c r="BL124" s="85">
        <v>0</v>
      </c>
      <c r="BM124" s="85">
        <v>0</v>
      </c>
      <c r="BN124" s="85">
        <v>0</v>
      </c>
      <c r="BO124" s="85">
        <v>0</v>
      </c>
      <c r="BP124" s="85">
        <v>0</v>
      </c>
    </row>
    <row r="125" spans="1:104" ht="20.399999999999999" customHeight="1">
      <c r="B125" s="420" t="s">
        <v>428</v>
      </c>
      <c r="C125" s="457">
        <v>1429.58744725</v>
      </c>
      <c r="D125" s="458">
        <v>153.84132294</v>
      </c>
      <c r="E125" s="458">
        <v>395.77249399999999</v>
      </c>
      <c r="F125" s="458">
        <v>-123.52266331999999</v>
      </c>
      <c r="G125" s="459">
        <v>178.95631402999999</v>
      </c>
      <c r="H125" s="458">
        <v>0</v>
      </c>
      <c r="I125" s="458">
        <v>123.725489</v>
      </c>
      <c r="J125" s="458">
        <v>160.401264</v>
      </c>
      <c r="K125" s="458">
        <v>37.871868710000001</v>
      </c>
      <c r="L125" s="459">
        <v>184.49150184999999</v>
      </c>
      <c r="M125" s="458">
        <v>118.91635604000001</v>
      </c>
      <c r="N125" s="458">
        <v>0</v>
      </c>
      <c r="O125" s="458">
        <v>0</v>
      </c>
      <c r="P125" s="458">
        <v>0</v>
      </c>
      <c r="Q125" s="459">
        <v>71.778040000000004</v>
      </c>
      <c r="R125" s="458">
        <v>92.728155000000001</v>
      </c>
      <c r="S125" s="458">
        <v>21.785900999999999</v>
      </c>
      <c r="T125" s="458">
        <v>0</v>
      </c>
      <c r="U125" s="458">
        <v>0</v>
      </c>
      <c r="V125" s="459">
        <v>0</v>
      </c>
      <c r="W125" s="458">
        <v>10.758411000000001</v>
      </c>
      <c r="X125" s="458">
        <v>0</v>
      </c>
      <c r="Y125" s="458">
        <v>1.9247840000000001</v>
      </c>
      <c r="Z125" s="458">
        <v>0</v>
      </c>
      <c r="AA125" s="459">
        <v>0</v>
      </c>
      <c r="AB125" s="458">
        <v>8.5520000000000006E-3</v>
      </c>
      <c r="AC125" s="458">
        <v>0</v>
      </c>
      <c r="AD125" s="458">
        <v>0</v>
      </c>
      <c r="AE125" s="458">
        <v>0.14965700000000001</v>
      </c>
      <c r="AF125" s="459">
        <v>0</v>
      </c>
      <c r="AG125" s="458">
        <v>0</v>
      </c>
      <c r="AH125" s="458">
        <v>0</v>
      </c>
      <c r="AI125" s="458">
        <v>0</v>
      </c>
      <c r="AJ125" s="458">
        <v>0</v>
      </c>
      <c r="AK125" s="459">
        <v>0</v>
      </c>
      <c r="AL125" s="458">
        <v>0</v>
      </c>
      <c r="AM125" s="458">
        <v>0</v>
      </c>
      <c r="AN125" s="458">
        <v>0</v>
      </c>
      <c r="AO125" s="458">
        <v>0</v>
      </c>
      <c r="AP125" s="459">
        <v>0</v>
      </c>
      <c r="AQ125" s="458">
        <v>0</v>
      </c>
      <c r="AR125" s="458">
        <v>0</v>
      </c>
      <c r="AS125" s="458">
        <v>0</v>
      </c>
      <c r="AT125" s="458">
        <v>0</v>
      </c>
      <c r="AU125" s="459">
        <v>0</v>
      </c>
      <c r="AV125" s="458">
        <v>0</v>
      </c>
      <c r="AW125" s="458">
        <v>0</v>
      </c>
      <c r="AX125" s="458">
        <v>0</v>
      </c>
      <c r="AY125" s="458">
        <v>0</v>
      </c>
      <c r="AZ125" s="459">
        <v>0</v>
      </c>
      <c r="BA125" s="458">
        <v>0</v>
      </c>
      <c r="BB125" s="458">
        <v>0</v>
      </c>
      <c r="BC125" s="459">
        <v>0</v>
      </c>
      <c r="BE125" s="85">
        <v>0</v>
      </c>
      <c r="BF125" s="85">
        <v>0</v>
      </c>
      <c r="BG125" s="85">
        <v>0</v>
      </c>
      <c r="BH125" s="85">
        <v>0</v>
      </c>
      <c r="BI125" s="85">
        <v>0</v>
      </c>
      <c r="BJ125" s="85">
        <v>0</v>
      </c>
      <c r="BK125" s="85">
        <v>0</v>
      </c>
      <c r="BL125" s="85">
        <v>0</v>
      </c>
      <c r="BM125" s="85">
        <v>0</v>
      </c>
      <c r="BN125" s="85">
        <v>0</v>
      </c>
      <c r="BO125" s="85">
        <v>0</v>
      </c>
      <c r="BP125" s="85">
        <v>0</v>
      </c>
    </row>
    <row r="126" spans="1:104" ht="45" customHeight="1">
      <c r="B126" s="421" t="s">
        <v>429</v>
      </c>
      <c r="C126" s="457">
        <v>2311.1477501899994</v>
      </c>
      <c r="D126" s="458">
        <v>0</v>
      </c>
      <c r="E126" s="458">
        <v>0</v>
      </c>
      <c r="F126" s="458">
        <v>217.82148239</v>
      </c>
      <c r="G126" s="459">
        <v>2.2508457799999997</v>
      </c>
      <c r="H126" s="458">
        <v>0</v>
      </c>
      <c r="I126" s="458">
        <v>98.195023000000006</v>
      </c>
      <c r="J126" s="458">
        <v>670.730997</v>
      </c>
      <c r="K126" s="458">
        <v>515.84059725999998</v>
      </c>
      <c r="L126" s="459">
        <v>0</v>
      </c>
      <c r="M126" s="458">
        <v>0</v>
      </c>
      <c r="N126" s="458">
        <v>0</v>
      </c>
      <c r="O126" s="458">
        <v>0</v>
      </c>
      <c r="P126" s="458">
        <v>4.60888089</v>
      </c>
      <c r="Q126" s="459">
        <v>80.630421999999996</v>
      </c>
      <c r="R126" s="458">
        <v>256.09946300000001</v>
      </c>
      <c r="S126" s="458">
        <v>13.176954</v>
      </c>
      <c r="T126" s="458">
        <v>0</v>
      </c>
      <c r="U126" s="458">
        <v>13.304252</v>
      </c>
      <c r="V126" s="459">
        <v>14.811956</v>
      </c>
      <c r="W126" s="458">
        <v>177.685722</v>
      </c>
      <c r="X126" s="458">
        <v>0</v>
      </c>
      <c r="Y126" s="458">
        <v>0</v>
      </c>
      <c r="Z126" s="458">
        <v>0</v>
      </c>
      <c r="AA126" s="459">
        <v>5.9425610000000004</v>
      </c>
      <c r="AB126" s="458">
        <v>0</v>
      </c>
      <c r="AC126" s="458">
        <v>0</v>
      </c>
      <c r="AD126" s="458">
        <v>0</v>
      </c>
      <c r="AE126" s="458">
        <v>0</v>
      </c>
      <c r="AF126" s="459">
        <v>0</v>
      </c>
      <c r="AG126" s="458">
        <v>28.026197</v>
      </c>
      <c r="AH126" s="458">
        <v>2.0817700000000001</v>
      </c>
      <c r="AI126" s="458">
        <v>2.0511159999999999</v>
      </c>
      <c r="AJ126" s="458">
        <v>0</v>
      </c>
      <c r="AK126" s="459">
        <v>0</v>
      </c>
      <c r="AL126" s="458">
        <v>192.708607</v>
      </c>
      <c r="AM126" s="458">
        <v>0</v>
      </c>
      <c r="AN126" s="458">
        <v>1.3792508700000001</v>
      </c>
      <c r="AO126" s="458">
        <v>0</v>
      </c>
      <c r="AP126" s="459">
        <v>12.793430000000001</v>
      </c>
      <c r="AQ126" s="458">
        <v>0</v>
      </c>
      <c r="AR126" s="458">
        <v>0</v>
      </c>
      <c r="AS126" s="458">
        <v>0</v>
      </c>
      <c r="AT126" s="458">
        <v>0</v>
      </c>
      <c r="AU126" s="459">
        <v>0</v>
      </c>
      <c r="AV126" s="458">
        <v>0</v>
      </c>
      <c r="AW126" s="458">
        <v>0</v>
      </c>
      <c r="AX126" s="458">
        <v>0</v>
      </c>
      <c r="AY126" s="458">
        <v>0</v>
      </c>
      <c r="AZ126" s="459">
        <v>1.0082230000000001</v>
      </c>
      <c r="BA126" s="458">
        <v>0</v>
      </c>
      <c r="BB126" s="458">
        <v>0</v>
      </c>
      <c r="BC126" s="459">
        <v>0</v>
      </c>
      <c r="BE126" s="85">
        <v>0</v>
      </c>
      <c r="BF126" s="85">
        <v>0</v>
      </c>
      <c r="BG126" s="85">
        <v>0</v>
      </c>
      <c r="BH126" s="85">
        <v>0</v>
      </c>
      <c r="BI126" s="85">
        <v>0</v>
      </c>
      <c r="BJ126" s="85">
        <v>0</v>
      </c>
      <c r="BK126" s="85">
        <v>0</v>
      </c>
      <c r="BL126" s="85">
        <v>0</v>
      </c>
      <c r="BM126" s="85">
        <v>0</v>
      </c>
      <c r="BN126" s="85">
        <v>0</v>
      </c>
      <c r="BO126" s="85">
        <v>0</v>
      </c>
      <c r="BP126" s="85">
        <v>0</v>
      </c>
    </row>
    <row r="127" spans="1:104" ht="20.399999999999999" customHeight="1">
      <c r="B127" s="420" t="s">
        <v>430</v>
      </c>
      <c r="C127" s="457">
        <v>210274.08810775998</v>
      </c>
      <c r="D127" s="458">
        <v>31258.755085380002</v>
      </c>
      <c r="E127" s="458">
        <v>29787.501790999999</v>
      </c>
      <c r="F127" s="458">
        <v>21646.273899209998</v>
      </c>
      <c r="G127" s="459">
        <v>19557.311604909999</v>
      </c>
      <c r="H127" s="458">
        <v>12295.166397000001</v>
      </c>
      <c r="I127" s="458">
        <v>10069.590577000001</v>
      </c>
      <c r="J127" s="458">
        <v>3902.4411620000001</v>
      </c>
      <c r="K127" s="458">
        <v>11400.705314999999</v>
      </c>
      <c r="L127" s="459">
        <v>1686.0679597200001</v>
      </c>
      <c r="M127" s="458">
        <v>4619.5546759700001</v>
      </c>
      <c r="N127" s="458">
        <v>11558.335239</v>
      </c>
      <c r="O127" s="458">
        <v>5948.6657288699998</v>
      </c>
      <c r="P127" s="458">
        <v>2975.61423418</v>
      </c>
      <c r="Q127" s="459">
        <v>2298.6002579999999</v>
      </c>
      <c r="R127" s="458">
        <v>1743.95868</v>
      </c>
      <c r="S127" s="458">
        <v>8458.6181379999998</v>
      </c>
      <c r="T127" s="458">
        <v>4491.2811175699999</v>
      </c>
      <c r="U127" s="458">
        <v>3179.581944</v>
      </c>
      <c r="V127" s="459">
        <v>694.87471400000004</v>
      </c>
      <c r="W127" s="458">
        <v>596.44408999999996</v>
      </c>
      <c r="X127" s="458">
        <v>6406.454761</v>
      </c>
      <c r="Y127" s="458">
        <v>1114.908398</v>
      </c>
      <c r="Z127" s="458">
        <v>1888.6582539999999</v>
      </c>
      <c r="AA127" s="459">
        <v>570.68399399999998</v>
      </c>
      <c r="AB127" s="458">
        <v>637.62315899999999</v>
      </c>
      <c r="AC127" s="458">
        <v>4334.6932690000003</v>
      </c>
      <c r="AD127" s="458">
        <v>0</v>
      </c>
      <c r="AE127" s="458">
        <v>3018.909439</v>
      </c>
      <c r="AF127" s="459">
        <v>192.75938411000001</v>
      </c>
      <c r="AG127" s="458">
        <v>472.67197900000002</v>
      </c>
      <c r="AH127" s="458">
        <v>57.288820999999999</v>
      </c>
      <c r="AI127" s="458">
        <v>1871.1183900000001</v>
      </c>
      <c r="AJ127" s="458">
        <v>247.67929794999998</v>
      </c>
      <c r="AK127" s="459">
        <v>16.765965000000001</v>
      </c>
      <c r="AL127" s="458">
        <v>506.42165699999998</v>
      </c>
      <c r="AM127" s="458">
        <v>12.61309988</v>
      </c>
      <c r="AN127" s="458">
        <v>10.747147009999999</v>
      </c>
      <c r="AO127" s="458">
        <v>18.061921999999999</v>
      </c>
      <c r="AP127" s="459">
        <v>0</v>
      </c>
      <c r="AQ127" s="458">
        <v>154.31444999999999</v>
      </c>
      <c r="AR127" s="458">
        <v>0</v>
      </c>
      <c r="AS127" s="458">
        <v>0</v>
      </c>
      <c r="AT127" s="458">
        <v>109.296262</v>
      </c>
      <c r="AU127" s="459">
        <v>225.98751300000001</v>
      </c>
      <c r="AV127" s="458">
        <v>13.751015000000001</v>
      </c>
      <c r="AW127" s="458">
        <v>104.974975</v>
      </c>
      <c r="AX127" s="458">
        <v>0</v>
      </c>
      <c r="AY127" s="458">
        <v>0</v>
      </c>
      <c r="AZ127" s="459">
        <v>118.362345</v>
      </c>
      <c r="BA127" s="458">
        <v>0</v>
      </c>
      <c r="BB127" s="458">
        <v>0</v>
      </c>
      <c r="BC127" s="459">
        <v>0</v>
      </c>
      <c r="BE127" s="85">
        <v>0</v>
      </c>
      <c r="BF127" s="85">
        <v>0</v>
      </c>
      <c r="BG127" s="85">
        <v>0</v>
      </c>
      <c r="BH127" s="85">
        <v>0</v>
      </c>
      <c r="BI127" s="85">
        <v>0</v>
      </c>
      <c r="BJ127" s="85">
        <v>0</v>
      </c>
      <c r="BK127" s="85">
        <v>0</v>
      </c>
      <c r="BL127" s="85">
        <v>0</v>
      </c>
      <c r="BM127" s="85">
        <v>0</v>
      </c>
      <c r="BN127" s="85">
        <v>0</v>
      </c>
      <c r="BO127" s="85">
        <v>0</v>
      </c>
      <c r="BP127" s="85">
        <v>0</v>
      </c>
    </row>
    <row r="128" spans="1:104" ht="20.399999999999999" customHeight="1">
      <c r="B128" s="420" t="s">
        <v>431</v>
      </c>
      <c r="C128" s="457">
        <v>49718.603368739998</v>
      </c>
      <c r="D128" s="458">
        <v>3735.73429794</v>
      </c>
      <c r="E128" s="458">
        <v>9518.9509159999998</v>
      </c>
      <c r="F128" s="458">
        <v>7798.1608132199999</v>
      </c>
      <c r="G128" s="459">
        <v>1163.6439294300001</v>
      </c>
      <c r="H128" s="458">
        <v>3149.5224119999998</v>
      </c>
      <c r="I128" s="458">
        <v>618.83201299999996</v>
      </c>
      <c r="J128" s="458">
        <v>633.07885899999997</v>
      </c>
      <c r="K128" s="458">
        <v>381.08461943000003</v>
      </c>
      <c r="L128" s="459">
        <v>2731.1325136300002</v>
      </c>
      <c r="M128" s="458">
        <v>350.29195583000001</v>
      </c>
      <c r="N128" s="458">
        <v>2302.3642880000002</v>
      </c>
      <c r="O128" s="458">
        <v>983.47707020000007</v>
      </c>
      <c r="P128" s="458">
        <v>5.4935399999999999E-3</v>
      </c>
      <c r="Q128" s="459">
        <v>1849.377475</v>
      </c>
      <c r="R128" s="458">
        <v>2761.9390440000002</v>
      </c>
      <c r="S128" s="458">
        <v>575.57433300000002</v>
      </c>
      <c r="T128" s="458">
        <v>388.12195806</v>
      </c>
      <c r="U128" s="458">
        <v>722.66631400000006</v>
      </c>
      <c r="V128" s="459">
        <v>2387.671589</v>
      </c>
      <c r="W128" s="458">
        <v>3079.1380549999999</v>
      </c>
      <c r="X128" s="458">
        <v>550.57602799999995</v>
      </c>
      <c r="Y128" s="458">
        <v>1040.3806400000001</v>
      </c>
      <c r="Z128" s="458">
        <v>102.45885699999999</v>
      </c>
      <c r="AA128" s="459">
        <v>301.56238000000002</v>
      </c>
      <c r="AB128" s="458">
        <v>1034.6517819999999</v>
      </c>
      <c r="AC128" s="458">
        <v>363.12228399999998</v>
      </c>
      <c r="AD128" s="458">
        <v>0</v>
      </c>
      <c r="AE128" s="458">
        <v>49.274217999999998</v>
      </c>
      <c r="AF128" s="459">
        <v>0</v>
      </c>
      <c r="AG128" s="458">
        <v>500.989664</v>
      </c>
      <c r="AH128" s="458">
        <v>2.0552350000000001</v>
      </c>
      <c r="AI128" s="458">
        <v>55.375191999999998</v>
      </c>
      <c r="AJ128" s="458">
        <v>119.28916905</v>
      </c>
      <c r="AK128" s="459">
        <v>0.91851400000000005</v>
      </c>
      <c r="AL128" s="458">
        <v>83.102204999999998</v>
      </c>
      <c r="AM128" s="458">
        <v>23.962299300000002</v>
      </c>
      <c r="AN128" s="458">
        <v>153.52159220999999</v>
      </c>
      <c r="AO128" s="458">
        <v>0</v>
      </c>
      <c r="AP128" s="459">
        <v>64.798827899999992</v>
      </c>
      <c r="AQ128" s="458">
        <v>23.947220000000002</v>
      </c>
      <c r="AR128" s="458">
        <v>0</v>
      </c>
      <c r="AS128" s="458">
        <v>0</v>
      </c>
      <c r="AT128" s="458">
        <v>0</v>
      </c>
      <c r="AU128" s="459">
        <v>92.093947999999997</v>
      </c>
      <c r="AV128" s="458">
        <v>15.103721999999999</v>
      </c>
      <c r="AW128" s="458">
        <v>0</v>
      </c>
      <c r="AX128" s="458">
        <v>0</v>
      </c>
      <c r="AY128" s="458">
        <v>10.651642000000001</v>
      </c>
      <c r="AZ128" s="459">
        <v>0</v>
      </c>
      <c r="BA128" s="458">
        <v>0</v>
      </c>
      <c r="BB128" s="458">
        <v>0</v>
      </c>
      <c r="BC128" s="459">
        <v>0</v>
      </c>
      <c r="BE128" s="85">
        <v>0</v>
      </c>
      <c r="BF128" s="85">
        <v>0</v>
      </c>
      <c r="BG128" s="85">
        <v>0</v>
      </c>
      <c r="BH128" s="85">
        <v>0</v>
      </c>
      <c r="BI128" s="85">
        <v>0</v>
      </c>
      <c r="BJ128" s="85">
        <v>0</v>
      </c>
      <c r="BK128" s="85">
        <v>0</v>
      </c>
      <c r="BL128" s="85">
        <v>0</v>
      </c>
      <c r="BM128" s="85">
        <v>0</v>
      </c>
      <c r="BN128" s="85">
        <v>0</v>
      </c>
      <c r="BO128" s="85">
        <v>0</v>
      </c>
      <c r="BP128" s="85">
        <v>0</v>
      </c>
    </row>
    <row r="129" spans="2:68" ht="20.399999999999999" customHeight="1">
      <c r="B129" s="420" t="s">
        <v>432</v>
      </c>
      <c r="C129" s="457">
        <v>22472.642858039999</v>
      </c>
      <c r="D129" s="458">
        <v>3756.2263103</v>
      </c>
      <c r="E129" s="458">
        <v>1450.686782</v>
      </c>
      <c r="F129" s="458">
        <v>3835.2520833799999</v>
      </c>
      <c r="G129" s="459">
        <v>0</v>
      </c>
      <c r="H129" s="458">
        <v>13.8157</v>
      </c>
      <c r="I129" s="458">
        <v>0</v>
      </c>
      <c r="J129" s="458">
        <v>12104.792405</v>
      </c>
      <c r="K129" s="458">
        <v>0</v>
      </c>
      <c r="L129" s="459">
        <v>28.705123459999999</v>
      </c>
      <c r="M129" s="458">
        <v>1073.76120999</v>
      </c>
      <c r="N129" s="458">
        <v>23.996131999999999</v>
      </c>
      <c r="O129" s="458">
        <v>0</v>
      </c>
      <c r="P129" s="458">
        <v>182.56259306000001</v>
      </c>
      <c r="Q129" s="459">
        <v>0</v>
      </c>
      <c r="R129" s="458">
        <v>0</v>
      </c>
      <c r="S129" s="458">
        <v>2.744469</v>
      </c>
      <c r="T129" s="458">
        <v>0.10004985000000001</v>
      </c>
      <c r="U129" s="458">
        <v>0</v>
      </c>
      <c r="V129" s="459">
        <v>0</v>
      </c>
      <c r="W129" s="458">
        <v>0</v>
      </c>
      <c r="X129" s="458">
        <v>0</v>
      </c>
      <c r="Y129" s="458">
        <v>0</v>
      </c>
      <c r="Z129" s="458">
        <v>0</v>
      </c>
      <c r="AA129" s="459">
        <v>0</v>
      </c>
      <c r="AB129" s="458">
        <v>0</v>
      </c>
      <c r="AC129" s="458">
        <v>0</v>
      </c>
      <c r="AD129" s="458">
        <v>0</v>
      </c>
      <c r="AE129" s="458">
        <v>0</v>
      </c>
      <c r="AF129" s="459">
        <v>0</v>
      </c>
      <c r="AG129" s="458">
        <v>0</v>
      </c>
      <c r="AH129" s="458">
        <v>0</v>
      </c>
      <c r="AI129" s="458">
        <v>0</v>
      </c>
      <c r="AJ129" s="458">
        <v>0</v>
      </c>
      <c r="AK129" s="459">
        <v>0</v>
      </c>
      <c r="AL129" s="458">
        <v>0</v>
      </c>
      <c r="AM129" s="458">
        <v>0</v>
      </c>
      <c r="AN129" s="458">
        <v>0</v>
      </c>
      <c r="AO129" s="458">
        <v>0</v>
      </c>
      <c r="AP129" s="459">
        <v>0</v>
      </c>
      <c r="AQ129" s="458">
        <v>0</v>
      </c>
      <c r="AR129" s="458">
        <v>0</v>
      </c>
      <c r="AS129" s="458">
        <v>0</v>
      </c>
      <c r="AT129" s="458">
        <v>0</v>
      </c>
      <c r="AU129" s="459">
        <v>0</v>
      </c>
      <c r="AV129" s="458">
        <v>0</v>
      </c>
      <c r="AW129" s="458">
        <v>0</v>
      </c>
      <c r="AX129" s="458">
        <v>0</v>
      </c>
      <c r="AY129" s="458">
        <v>0</v>
      </c>
      <c r="AZ129" s="459">
        <v>0</v>
      </c>
      <c r="BA129" s="458">
        <v>0</v>
      </c>
      <c r="BB129" s="458">
        <v>0</v>
      </c>
      <c r="BC129" s="459">
        <v>0</v>
      </c>
      <c r="BE129" s="85">
        <v>0</v>
      </c>
      <c r="BF129" s="85">
        <v>0</v>
      </c>
      <c r="BG129" s="85">
        <v>0</v>
      </c>
      <c r="BH129" s="85">
        <v>0</v>
      </c>
      <c r="BI129" s="85">
        <v>0</v>
      </c>
      <c r="BJ129" s="85">
        <v>0</v>
      </c>
      <c r="BK129" s="85">
        <v>0</v>
      </c>
      <c r="BL129" s="85">
        <v>0</v>
      </c>
      <c r="BM129" s="85">
        <v>0</v>
      </c>
      <c r="BN129" s="85">
        <v>0</v>
      </c>
      <c r="BO129" s="85">
        <v>0</v>
      </c>
      <c r="BP129" s="85">
        <v>0</v>
      </c>
    </row>
    <row r="130" spans="2:68" ht="20.399999999999999" customHeight="1">
      <c r="B130" s="420" t="s">
        <v>433</v>
      </c>
      <c r="C130" s="457">
        <v>123953.00110298001</v>
      </c>
      <c r="D130" s="458">
        <v>0</v>
      </c>
      <c r="E130" s="458">
        <v>0</v>
      </c>
      <c r="F130" s="458">
        <v>114426.1880758</v>
      </c>
      <c r="G130" s="459">
        <v>0</v>
      </c>
      <c r="H130" s="458">
        <v>0</v>
      </c>
      <c r="I130" s="458">
        <v>0</v>
      </c>
      <c r="J130" s="458">
        <v>7637.9207249999999</v>
      </c>
      <c r="K130" s="458">
        <v>0</v>
      </c>
      <c r="L130" s="459">
        <v>1.06688216</v>
      </c>
      <c r="M130" s="458">
        <v>0</v>
      </c>
      <c r="N130" s="458">
        <v>105.22726</v>
      </c>
      <c r="O130" s="458">
        <v>0</v>
      </c>
      <c r="P130" s="458">
        <v>1022.8259050199999</v>
      </c>
      <c r="Q130" s="459">
        <v>0</v>
      </c>
      <c r="R130" s="458">
        <v>0</v>
      </c>
      <c r="S130" s="458">
        <v>604.65885400000002</v>
      </c>
      <c r="T130" s="458">
        <v>0</v>
      </c>
      <c r="U130" s="458">
        <v>0</v>
      </c>
      <c r="V130" s="459">
        <v>0</v>
      </c>
      <c r="W130" s="458">
        <v>0</v>
      </c>
      <c r="X130" s="458">
        <v>3.591599</v>
      </c>
      <c r="Y130" s="458">
        <v>149.055002</v>
      </c>
      <c r="Z130" s="458">
        <v>0</v>
      </c>
      <c r="AA130" s="459">
        <v>0</v>
      </c>
      <c r="AB130" s="458">
        <v>0</v>
      </c>
      <c r="AC130" s="458">
        <v>0</v>
      </c>
      <c r="AD130" s="458">
        <v>0</v>
      </c>
      <c r="AE130" s="458">
        <v>2.4668000000000001</v>
      </c>
      <c r="AF130" s="459">
        <v>0</v>
      </c>
      <c r="AG130" s="458">
        <v>0</v>
      </c>
      <c r="AH130" s="458">
        <v>0</v>
      </c>
      <c r="AI130" s="458">
        <v>0</v>
      </c>
      <c r="AJ130" s="458">
        <v>0</v>
      </c>
      <c r="AK130" s="459">
        <v>0</v>
      </c>
      <c r="AL130" s="458">
        <v>0</v>
      </c>
      <c r="AM130" s="458">
        <v>0</v>
      </c>
      <c r="AN130" s="458">
        <v>0</v>
      </c>
      <c r="AO130" s="458">
        <v>0</v>
      </c>
      <c r="AP130" s="459">
        <v>0</v>
      </c>
      <c r="AQ130" s="458">
        <v>0</v>
      </c>
      <c r="AR130" s="458">
        <v>0</v>
      </c>
      <c r="AS130" s="458">
        <v>0</v>
      </c>
      <c r="AT130" s="458">
        <v>0</v>
      </c>
      <c r="AU130" s="459">
        <v>0</v>
      </c>
      <c r="AV130" s="458">
        <v>0</v>
      </c>
      <c r="AW130" s="458">
        <v>0</v>
      </c>
      <c r="AX130" s="458">
        <v>0</v>
      </c>
      <c r="AY130" s="458">
        <v>0</v>
      </c>
      <c r="AZ130" s="459">
        <v>0</v>
      </c>
      <c r="BA130" s="458">
        <v>0</v>
      </c>
      <c r="BB130" s="458">
        <v>0</v>
      </c>
      <c r="BC130" s="459">
        <v>0</v>
      </c>
      <c r="BE130" s="85">
        <v>0</v>
      </c>
      <c r="BF130" s="85">
        <v>0</v>
      </c>
      <c r="BG130" s="85">
        <v>0</v>
      </c>
      <c r="BH130" s="85">
        <v>0</v>
      </c>
      <c r="BI130" s="85">
        <v>0</v>
      </c>
      <c r="BJ130" s="85">
        <v>0</v>
      </c>
      <c r="BK130" s="85">
        <v>0</v>
      </c>
      <c r="BL130" s="85">
        <v>0</v>
      </c>
      <c r="BM130" s="85">
        <v>0</v>
      </c>
      <c r="BN130" s="85">
        <v>0</v>
      </c>
      <c r="BO130" s="85">
        <v>0</v>
      </c>
      <c r="BP130" s="85">
        <v>0</v>
      </c>
    </row>
    <row r="131" spans="2:68" ht="20.399999999999999" customHeight="1">
      <c r="B131" s="420" t="s">
        <v>434</v>
      </c>
      <c r="C131" s="457">
        <v>716283.00953508995</v>
      </c>
      <c r="D131" s="458">
        <v>171170.88307106</v>
      </c>
      <c r="E131" s="458">
        <v>82836.993457000004</v>
      </c>
      <c r="F131" s="458">
        <v>94006.009368450003</v>
      </c>
      <c r="G131" s="459">
        <v>49779.054243170001</v>
      </c>
      <c r="H131" s="458">
        <v>42789.918301999998</v>
      </c>
      <c r="I131" s="458">
        <v>37326.654879000002</v>
      </c>
      <c r="J131" s="458">
        <v>35748.855742</v>
      </c>
      <c r="K131" s="458">
        <v>10869.794694169999</v>
      </c>
      <c r="L131" s="459">
        <v>20772.301317580001</v>
      </c>
      <c r="M131" s="458">
        <v>60386.768605129997</v>
      </c>
      <c r="N131" s="458">
        <v>5917.55951</v>
      </c>
      <c r="O131" s="458">
        <v>3225.3422898700001</v>
      </c>
      <c r="P131" s="458">
        <v>14804.31150433</v>
      </c>
      <c r="Q131" s="459">
        <v>1554.3635260000001</v>
      </c>
      <c r="R131" s="458">
        <v>2372.2993310000002</v>
      </c>
      <c r="S131" s="458">
        <v>5734.176708</v>
      </c>
      <c r="T131" s="458">
        <v>8969.8142361299997</v>
      </c>
      <c r="U131" s="458">
        <v>6357.3844669999999</v>
      </c>
      <c r="V131" s="459">
        <v>5799.0280009999997</v>
      </c>
      <c r="W131" s="458">
        <v>0</v>
      </c>
      <c r="X131" s="458">
        <v>776.07884000000001</v>
      </c>
      <c r="Y131" s="458">
        <v>5864.785809</v>
      </c>
      <c r="Z131" s="458">
        <v>4390.4620599999998</v>
      </c>
      <c r="AA131" s="459">
        <v>2169.5126180000002</v>
      </c>
      <c r="AB131" s="458">
        <v>2158.5279230000001</v>
      </c>
      <c r="AC131" s="458">
        <v>1258.2082009999999</v>
      </c>
      <c r="AD131" s="458">
        <v>21838.620799</v>
      </c>
      <c r="AE131" s="458">
        <v>16.575765000000001</v>
      </c>
      <c r="AF131" s="459">
        <v>3568.2229592100002</v>
      </c>
      <c r="AG131" s="458">
        <v>596.38090799999998</v>
      </c>
      <c r="AH131" s="458">
        <v>5360.6967260000001</v>
      </c>
      <c r="AI131" s="458">
        <v>1430.8116279999999</v>
      </c>
      <c r="AJ131" s="458">
        <v>965.81493023999997</v>
      </c>
      <c r="AK131" s="459">
        <v>1214.0588359999999</v>
      </c>
      <c r="AL131" s="458">
        <v>0</v>
      </c>
      <c r="AM131" s="458">
        <v>1181.9333645300001</v>
      </c>
      <c r="AN131" s="458">
        <v>427.12077292999999</v>
      </c>
      <c r="AO131" s="458">
        <v>238.42514800000001</v>
      </c>
      <c r="AP131" s="459">
        <v>684.22845820999999</v>
      </c>
      <c r="AQ131" s="458">
        <v>4.4939590000000003</v>
      </c>
      <c r="AR131" s="458">
        <v>727.28837599999997</v>
      </c>
      <c r="AS131" s="458">
        <v>226.79580605999999</v>
      </c>
      <c r="AT131" s="458">
        <v>188.010457</v>
      </c>
      <c r="AU131" s="459">
        <v>81.796508000000003</v>
      </c>
      <c r="AV131" s="458">
        <v>9.4961959999999994</v>
      </c>
      <c r="AW131" s="458">
        <v>163.526081</v>
      </c>
      <c r="AX131" s="458">
        <v>4.6130550199999991</v>
      </c>
      <c r="AY131" s="458">
        <v>131.17504099999999</v>
      </c>
      <c r="AZ131" s="459">
        <v>0</v>
      </c>
      <c r="BA131" s="458">
        <v>0</v>
      </c>
      <c r="BB131" s="458">
        <v>0</v>
      </c>
      <c r="BC131" s="459">
        <v>183.83505700000001</v>
      </c>
      <c r="BE131" s="85">
        <v>0</v>
      </c>
      <c r="BF131" s="85">
        <v>0</v>
      </c>
      <c r="BG131" s="85">
        <v>0</v>
      </c>
      <c r="BH131" s="85">
        <v>0</v>
      </c>
      <c r="BI131" s="85">
        <v>0</v>
      </c>
      <c r="BJ131" s="85">
        <v>0</v>
      </c>
      <c r="BK131" s="85">
        <v>0</v>
      </c>
      <c r="BL131" s="85">
        <v>0</v>
      </c>
      <c r="BM131" s="85">
        <v>0</v>
      </c>
      <c r="BN131" s="85">
        <v>0</v>
      </c>
      <c r="BO131" s="85">
        <v>0</v>
      </c>
      <c r="BP131" s="85">
        <v>0</v>
      </c>
    </row>
    <row r="132" spans="2:68" ht="20.399999999999999" customHeight="1">
      <c r="B132" s="420" t="s">
        <v>435</v>
      </c>
      <c r="C132" s="457">
        <v>17412.268432159999</v>
      </c>
      <c r="D132" s="458">
        <v>5936.4004142200001</v>
      </c>
      <c r="E132" s="458">
        <v>1338.531882</v>
      </c>
      <c r="F132" s="458">
        <v>1147.74728471</v>
      </c>
      <c r="G132" s="459">
        <v>2159.9162690600001</v>
      </c>
      <c r="H132" s="458">
        <v>808.537691</v>
      </c>
      <c r="I132" s="458">
        <v>508.71464500000002</v>
      </c>
      <c r="J132" s="458">
        <v>610.94422899999995</v>
      </c>
      <c r="K132" s="458">
        <v>0.68307920999999994</v>
      </c>
      <c r="L132" s="459">
        <v>291.66926129000001</v>
      </c>
      <c r="M132" s="458">
        <v>2263.5985410600001</v>
      </c>
      <c r="N132" s="458">
        <v>338.96641699999998</v>
      </c>
      <c r="O132" s="458">
        <v>15.058126779999998</v>
      </c>
      <c r="P132" s="458">
        <v>301.25619091999999</v>
      </c>
      <c r="Q132" s="459">
        <v>0</v>
      </c>
      <c r="R132" s="458">
        <v>0</v>
      </c>
      <c r="S132" s="458">
        <v>44.284013000000002</v>
      </c>
      <c r="T132" s="458">
        <v>248.87770062000001</v>
      </c>
      <c r="U132" s="458">
        <v>25.477222999999999</v>
      </c>
      <c r="V132" s="459">
        <v>0</v>
      </c>
      <c r="W132" s="458">
        <v>0</v>
      </c>
      <c r="X132" s="458">
        <v>6.5640700000000001</v>
      </c>
      <c r="Y132" s="458">
        <v>125.952991</v>
      </c>
      <c r="Z132" s="458">
        <v>113.060159</v>
      </c>
      <c r="AA132" s="459">
        <v>54.849468000000002</v>
      </c>
      <c r="AB132" s="458">
        <v>104.6566</v>
      </c>
      <c r="AC132" s="458">
        <v>1.3158099999999999</v>
      </c>
      <c r="AD132" s="458">
        <v>656.67480899999998</v>
      </c>
      <c r="AE132" s="458">
        <v>0</v>
      </c>
      <c r="AF132" s="459">
        <v>175.30788378</v>
      </c>
      <c r="AG132" s="458">
        <v>0</v>
      </c>
      <c r="AH132" s="458">
        <v>0</v>
      </c>
      <c r="AI132" s="458">
        <v>37.383417999999999</v>
      </c>
      <c r="AJ132" s="458">
        <v>2.9417859500000003</v>
      </c>
      <c r="AK132" s="459">
        <v>4.4456439999999997</v>
      </c>
      <c r="AL132" s="458">
        <v>0</v>
      </c>
      <c r="AM132" s="458">
        <v>3.9333168999999999</v>
      </c>
      <c r="AN132" s="458">
        <v>0</v>
      </c>
      <c r="AO132" s="458">
        <v>9.1982610000000005</v>
      </c>
      <c r="AP132" s="459">
        <v>44.627952139999998</v>
      </c>
      <c r="AQ132" s="458">
        <v>0.38299800000000001</v>
      </c>
      <c r="AR132" s="458">
        <v>7.1465350000000001</v>
      </c>
      <c r="AS132" s="458">
        <v>0</v>
      </c>
      <c r="AT132" s="458">
        <v>0</v>
      </c>
      <c r="AU132" s="459">
        <v>19.490860999999999</v>
      </c>
      <c r="AV132" s="458">
        <v>0</v>
      </c>
      <c r="AW132" s="458">
        <v>0</v>
      </c>
      <c r="AX132" s="458">
        <v>0.82288852000000001</v>
      </c>
      <c r="AY132" s="458">
        <v>0.99891099999999999</v>
      </c>
      <c r="AZ132" s="459">
        <v>0</v>
      </c>
      <c r="BA132" s="458">
        <v>0</v>
      </c>
      <c r="BB132" s="458">
        <v>0</v>
      </c>
      <c r="BC132" s="459">
        <v>1.851102</v>
      </c>
      <c r="BE132" s="85">
        <v>0</v>
      </c>
      <c r="BF132" s="85">
        <v>0</v>
      </c>
      <c r="BG132" s="85">
        <v>0</v>
      </c>
      <c r="BH132" s="85">
        <v>0</v>
      </c>
      <c r="BI132" s="85">
        <v>0</v>
      </c>
      <c r="BJ132" s="85">
        <v>0</v>
      </c>
      <c r="BK132" s="85">
        <v>0</v>
      </c>
      <c r="BL132" s="85">
        <v>0</v>
      </c>
      <c r="BM132" s="85">
        <v>0</v>
      </c>
      <c r="BN132" s="85">
        <v>0</v>
      </c>
      <c r="BO132" s="85">
        <v>0</v>
      </c>
      <c r="BP132" s="85">
        <v>0</v>
      </c>
    </row>
    <row r="133" spans="2:68" ht="20.399999999999999" customHeight="1">
      <c r="B133" s="420" t="s">
        <v>436</v>
      </c>
      <c r="C133" s="457">
        <v>6348.5264262500004</v>
      </c>
      <c r="D133" s="458">
        <v>1059.3057731700001</v>
      </c>
      <c r="E133" s="458">
        <v>255.81451100000001</v>
      </c>
      <c r="F133" s="458">
        <v>202.77395487999999</v>
      </c>
      <c r="G133" s="459">
        <v>870.74979962999998</v>
      </c>
      <c r="H133" s="458">
        <v>290.67608100000001</v>
      </c>
      <c r="I133" s="458">
        <v>299.03609399999999</v>
      </c>
      <c r="J133" s="458">
        <v>165.152872</v>
      </c>
      <c r="K133" s="458">
        <v>103.34366849</v>
      </c>
      <c r="L133" s="459">
        <v>80.326561670000004</v>
      </c>
      <c r="M133" s="458">
        <v>2306.7726745</v>
      </c>
      <c r="N133" s="458">
        <v>2.7479909999999999</v>
      </c>
      <c r="O133" s="458">
        <v>2.23963885</v>
      </c>
      <c r="P133" s="458">
        <v>112.18166468000001</v>
      </c>
      <c r="Q133" s="459">
        <v>0</v>
      </c>
      <c r="R133" s="458">
        <v>0</v>
      </c>
      <c r="S133" s="458">
        <v>2.9907E-2</v>
      </c>
      <c r="T133" s="458">
        <v>207.05001461000001</v>
      </c>
      <c r="U133" s="458">
        <v>40.828150999999998</v>
      </c>
      <c r="V133" s="459">
        <v>89.305576000000002</v>
      </c>
      <c r="W133" s="458">
        <v>0</v>
      </c>
      <c r="X133" s="458">
        <v>3.1935500000000001</v>
      </c>
      <c r="Y133" s="458">
        <v>18.286268</v>
      </c>
      <c r="Z133" s="458">
        <v>3.6123750000000001</v>
      </c>
      <c r="AA133" s="459">
        <v>19.503420999999999</v>
      </c>
      <c r="AB133" s="458">
        <v>83.101618000000002</v>
      </c>
      <c r="AC133" s="458">
        <v>6.0191619999999997</v>
      </c>
      <c r="AD133" s="458">
        <v>6.4989030000000003</v>
      </c>
      <c r="AE133" s="458">
        <v>0</v>
      </c>
      <c r="AF133" s="459">
        <v>9.8511131800000005</v>
      </c>
      <c r="AG133" s="458">
        <v>0</v>
      </c>
      <c r="AH133" s="458">
        <v>0</v>
      </c>
      <c r="AI133" s="458">
        <v>40.898007</v>
      </c>
      <c r="AJ133" s="458">
        <v>36.7507594</v>
      </c>
      <c r="AK133" s="459">
        <v>9.2521950000000004</v>
      </c>
      <c r="AL133" s="458">
        <v>0</v>
      </c>
      <c r="AM133" s="458">
        <v>1.3414559799999999</v>
      </c>
      <c r="AN133" s="458">
        <v>0</v>
      </c>
      <c r="AO133" s="458">
        <v>0</v>
      </c>
      <c r="AP133" s="459">
        <v>8.6733732100000012</v>
      </c>
      <c r="AQ133" s="458">
        <v>0</v>
      </c>
      <c r="AR133" s="458">
        <v>9.9461279999999999</v>
      </c>
      <c r="AS133" s="458">
        <v>0</v>
      </c>
      <c r="AT133" s="458">
        <v>0</v>
      </c>
      <c r="AU133" s="459">
        <v>3.184393</v>
      </c>
      <c r="AV133" s="458">
        <v>0</v>
      </c>
      <c r="AW133" s="458">
        <v>0</v>
      </c>
      <c r="AX133" s="458">
        <v>0</v>
      </c>
      <c r="AY133" s="458">
        <v>0</v>
      </c>
      <c r="AZ133" s="459">
        <v>0</v>
      </c>
      <c r="BA133" s="458">
        <v>0</v>
      </c>
      <c r="BB133" s="458">
        <v>0</v>
      </c>
      <c r="BC133" s="459">
        <v>7.8770999999999994E-2</v>
      </c>
      <c r="BE133" s="85">
        <v>0</v>
      </c>
      <c r="BF133" s="85">
        <v>0</v>
      </c>
      <c r="BG133" s="85">
        <v>0</v>
      </c>
      <c r="BH133" s="85">
        <v>0</v>
      </c>
      <c r="BI133" s="85">
        <v>0</v>
      </c>
      <c r="BJ133" s="85">
        <v>0</v>
      </c>
      <c r="BK133" s="85">
        <v>0</v>
      </c>
      <c r="BL133" s="85">
        <v>0</v>
      </c>
      <c r="BM133" s="85">
        <v>0</v>
      </c>
      <c r="BN133" s="85">
        <v>0</v>
      </c>
      <c r="BO133" s="85">
        <v>0</v>
      </c>
      <c r="BP133" s="85">
        <v>0</v>
      </c>
    </row>
    <row r="134" spans="2:68" ht="20.399999999999999" customHeight="1">
      <c r="B134" s="420" t="s">
        <v>437</v>
      </c>
      <c r="C134" s="457">
        <v>210.39594474</v>
      </c>
      <c r="D134" s="458">
        <v>210.39594474</v>
      </c>
      <c r="E134" s="458">
        <v>0</v>
      </c>
      <c r="F134" s="458">
        <v>0</v>
      </c>
      <c r="G134" s="459">
        <v>0</v>
      </c>
      <c r="H134" s="458">
        <v>0</v>
      </c>
      <c r="I134" s="458">
        <v>0</v>
      </c>
      <c r="J134" s="458">
        <v>0</v>
      </c>
      <c r="K134" s="458">
        <v>0</v>
      </c>
      <c r="L134" s="459">
        <v>0</v>
      </c>
      <c r="M134" s="458">
        <v>0</v>
      </c>
      <c r="N134" s="458">
        <v>0</v>
      </c>
      <c r="O134" s="458">
        <v>0</v>
      </c>
      <c r="P134" s="458">
        <v>0</v>
      </c>
      <c r="Q134" s="459">
        <v>0</v>
      </c>
      <c r="R134" s="458">
        <v>0</v>
      </c>
      <c r="S134" s="458">
        <v>0</v>
      </c>
      <c r="T134" s="458">
        <v>0</v>
      </c>
      <c r="U134" s="458">
        <v>0</v>
      </c>
      <c r="V134" s="459">
        <v>0</v>
      </c>
      <c r="W134" s="458">
        <v>0</v>
      </c>
      <c r="X134" s="458">
        <v>0</v>
      </c>
      <c r="Y134" s="458">
        <v>0</v>
      </c>
      <c r="Z134" s="458">
        <v>0</v>
      </c>
      <c r="AA134" s="459">
        <v>0</v>
      </c>
      <c r="AB134" s="458">
        <v>0</v>
      </c>
      <c r="AC134" s="458">
        <v>0</v>
      </c>
      <c r="AD134" s="458">
        <v>0</v>
      </c>
      <c r="AE134" s="458">
        <v>0</v>
      </c>
      <c r="AF134" s="459">
        <v>0</v>
      </c>
      <c r="AG134" s="458">
        <v>0</v>
      </c>
      <c r="AH134" s="458">
        <v>0</v>
      </c>
      <c r="AI134" s="458">
        <v>0</v>
      </c>
      <c r="AJ134" s="458">
        <v>0</v>
      </c>
      <c r="AK134" s="459">
        <v>0</v>
      </c>
      <c r="AL134" s="458">
        <v>0</v>
      </c>
      <c r="AM134" s="458">
        <v>0</v>
      </c>
      <c r="AN134" s="458">
        <v>0</v>
      </c>
      <c r="AO134" s="458">
        <v>0</v>
      </c>
      <c r="AP134" s="459">
        <v>0</v>
      </c>
      <c r="AQ134" s="458">
        <v>0</v>
      </c>
      <c r="AR134" s="458">
        <v>0</v>
      </c>
      <c r="AS134" s="458">
        <v>0</v>
      </c>
      <c r="AT134" s="458">
        <v>0</v>
      </c>
      <c r="AU134" s="459">
        <v>0</v>
      </c>
      <c r="AV134" s="458">
        <v>0</v>
      </c>
      <c r="AW134" s="458">
        <v>0</v>
      </c>
      <c r="AX134" s="458">
        <v>0</v>
      </c>
      <c r="AY134" s="458">
        <v>0</v>
      </c>
      <c r="AZ134" s="459">
        <v>0</v>
      </c>
      <c r="BA134" s="458">
        <v>0</v>
      </c>
      <c r="BB134" s="458">
        <v>0</v>
      </c>
      <c r="BC134" s="459">
        <v>0</v>
      </c>
      <c r="BE134" s="85">
        <v>0</v>
      </c>
      <c r="BF134" s="85">
        <v>0</v>
      </c>
      <c r="BG134" s="85">
        <v>0</v>
      </c>
      <c r="BH134" s="85">
        <v>0</v>
      </c>
      <c r="BI134" s="85">
        <v>0</v>
      </c>
      <c r="BJ134" s="85">
        <v>0</v>
      </c>
      <c r="BK134" s="85">
        <v>0</v>
      </c>
      <c r="BL134" s="85">
        <v>0</v>
      </c>
      <c r="BM134" s="85">
        <v>0</v>
      </c>
      <c r="BN134" s="85">
        <v>0</v>
      </c>
      <c r="BO134" s="85">
        <v>0</v>
      </c>
      <c r="BP134" s="85">
        <v>0</v>
      </c>
    </row>
    <row r="135" spans="2:68" ht="20.399999999999999" customHeight="1">
      <c r="B135" s="420" t="s">
        <v>438</v>
      </c>
      <c r="C135" s="457">
        <v>0</v>
      </c>
      <c r="D135" s="458">
        <v>0</v>
      </c>
      <c r="E135" s="458">
        <v>0</v>
      </c>
      <c r="F135" s="458">
        <v>0</v>
      </c>
      <c r="G135" s="459">
        <v>0</v>
      </c>
      <c r="H135" s="458">
        <v>0</v>
      </c>
      <c r="I135" s="458">
        <v>0</v>
      </c>
      <c r="J135" s="458">
        <v>0</v>
      </c>
      <c r="K135" s="458">
        <v>0</v>
      </c>
      <c r="L135" s="459">
        <v>0</v>
      </c>
      <c r="M135" s="458">
        <v>0</v>
      </c>
      <c r="N135" s="458">
        <v>0</v>
      </c>
      <c r="O135" s="458">
        <v>0</v>
      </c>
      <c r="P135" s="458">
        <v>0</v>
      </c>
      <c r="Q135" s="459">
        <v>0</v>
      </c>
      <c r="R135" s="458">
        <v>0</v>
      </c>
      <c r="S135" s="458">
        <v>0</v>
      </c>
      <c r="T135" s="458">
        <v>0</v>
      </c>
      <c r="U135" s="458">
        <v>0</v>
      </c>
      <c r="V135" s="459">
        <v>0</v>
      </c>
      <c r="W135" s="458">
        <v>0</v>
      </c>
      <c r="X135" s="458">
        <v>0</v>
      </c>
      <c r="Y135" s="458">
        <v>0</v>
      </c>
      <c r="Z135" s="458">
        <v>0</v>
      </c>
      <c r="AA135" s="459">
        <v>0</v>
      </c>
      <c r="AB135" s="458">
        <v>0</v>
      </c>
      <c r="AC135" s="458">
        <v>0</v>
      </c>
      <c r="AD135" s="458">
        <v>0</v>
      </c>
      <c r="AE135" s="458">
        <v>0</v>
      </c>
      <c r="AF135" s="459">
        <v>0</v>
      </c>
      <c r="AG135" s="458">
        <v>0</v>
      </c>
      <c r="AH135" s="458">
        <v>0</v>
      </c>
      <c r="AI135" s="458">
        <v>0</v>
      </c>
      <c r="AJ135" s="458">
        <v>0</v>
      </c>
      <c r="AK135" s="459">
        <v>0</v>
      </c>
      <c r="AL135" s="458">
        <v>0</v>
      </c>
      <c r="AM135" s="458">
        <v>0</v>
      </c>
      <c r="AN135" s="458">
        <v>0</v>
      </c>
      <c r="AO135" s="458">
        <v>0</v>
      </c>
      <c r="AP135" s="459">
        <v>0</v>
      </c>
      <c r="AQ135" s="458">
        <v>0</v>
      </c>
      <c r="AR135" s="458">
        <v>0</v>
      </c>
      <c r="AS135" s="458">
        <v>0</v>
      </c>
      <c r="AT135" s="458">
        <v>0</v>
      </c>
      <c r="AU135" s="459">
        <v>0</v>
      </c>
      <c r="AV135" s="458">
        <v>0</v>
      </c>
      <c r="AW135" s="458">
        <v>0</v>
      </c>
      <c r="AX135" s="458">
        <v>0</v>
      </c>
      <c r="AY135" s="458">
        <v>0</v>
      </c>
      <c r="AZ135" s="459">
        <v>0</v>
      </c>
      <c r="BA135" s="458">
        <v>0</v>
      </c>
      <c r="BB135" s="458">
        <v>0</v>
      </c>
      <c r="BC135" s="459">
        <v>0</v>
      </c>
      <c r="BE135" s="85">
        <v>0</v>
      </c>
      <c r="BF135" s="85">
        <v>0</v>
      </c>
      <c r="BG135" s="85">
        <v>0</v>
      </c>
      <c r="BH135" s="85">
        <v>0</v>
      </c>
      <c r="BI135" s="85">
        <v>0</v>
      </c>
      <c r="BJ135" s="85">
        <v>0</v>
      </c>
      <c r="BK135" s="85">
        <v>0</v>
      </c>
      <c r="BL135" s="85">
        <v>0</v>
      </c>
      <c r="BM135" s="85">
        <v>0</v>
      </c>
      <c r="BN135" s="85">
        <v>0</v>
      </c>
      <c r="BO135" s="85">
        <v>0</v>
      </c>
      <c r="BP135" s="85">
        <v>0</v>
      </c>
    </row>
    <row r="136" spans="2:68" ht="20.399999999999999" customHeight="1">
      <c r="B136" s="420" t="s">
        <v>439</v>
      </c>
      <c r="C136" s="457">
        <v>8753.2876855400027</v>
      </c>
      <c r="D136" s="458">
        <v>2158.1668181700002</v>
      </c>
      <c r="E136" s="458">
        <v>434.63221800000002</v>
      </c>
      <c r="F136" s="458">
        <v>1275.3077682099999</v>
      </c>
      <c r="G136" s="459">
        <v>481.84160208999998</v>
      </c>
      <c r="H136" s="458">
        <v>861.77025900000001</v>
      </c>
      <c r="I136" s="458">
        <v>368.748198</v>
      </c>
      <c r="J136" s="458">
        <v>384.10339800000003</v>
      </c>
      <c r="K136" s="458">
        <v>193.64113284999999</v>
      </c>
      <c r="L136" s="459">
        <v>663.48364099000003</v>
      </c>
      <c r="M136" s="458">
        <v>219.13496443</v>
      </c>
      <c r="N136" s="458">
        <v>125.82611900000001</v>
      </c>
      <c r="O136" s="458">
        <v>30.418845570000002</v>
      </c>
      <c r="P136" s="458">
        <v>560.22163753999996</v>
      </c>
      <c r="Q136" s="459">
        <v>0</v>
      </c>
      <c r="R136" s="458">
        <v>6.2639420000000001</v>
      </c>
      <c r="S136" s="458">
        <v>52.268447000000002</v>
      </c>
      <c r="T136" s="458">
        <v>39.993338430000001</v>
      </c>
      <c r="U136" s="458">
        <v>37.059339999999999</v>
      </c>
      <c r="V136" s="459">
        <v>32.524141999999998</v>
      </c>
      <c r="W136" s="458">
        <v>0</v>
      </c>
      <c r="X136" s="458">
        <v>41.029932000000002</v>
      </c>
      <c r="Y136" s="458">
        <v>52.673893</v>
      </c>
      <c r="Z136" s="458">
        <v>199.199017</v>
      </c>
      <c r="AA136" s="459">
        <v>69.853999999999999</v>
      </c>
      <c r="AB136" s="458">
        <v>111.892527</v>
      </c>
      <c r="AC136" s="458">
        <v>141.73382699999999</v>
      </c>
      <c r="AD136" s="458">
        <v>0</v>
      </c>
      <c r="AE136" s="458">
        <v>5.9062999999999997E-2</v>
      </c>
      <c r="AF136" s="459">
        <v>32.56180827</v>
      </c>
      <c r="AG136" s="458">
        <v>1.475417</v>
      </c>
      <c r="AH136" s="458">
        <v>0</v>
      </c>
      <c r="AI136" s="458">
        <v>17.103145000000001</v>
      </c>
      <c r="AJ136" s="458">
        <v>34.603425420000001</v>
      </c>
      <c r="AK136" s="459">
        <v>32.606425000000002</v>
      </c>
      <c r="AL136" s="458">
        <v>0</v>
      </c>
      <c r="AM136" s="458">
        <v>30.660460029999999</v>
      </c>
      <c r="AN136" s="458">
        <v>3.3947787099999998</v>
      </c>
      <c r="AO136" s="458">
        <v>5.0912300000000004</v>
      </c>
      <c r="AP136" s="459">
        <v>31.001715399999998</v>
      </c>
      <c r="AQ136" s="458">
        <v>0</v>
      </c>
      <c r="AR136" s="458">
        <v>4.4786630000000001</v>
      </c>
      <c r="AS136" s="458">
        <v>11.385801429999999</v>
      </c>
      <c r="AT136" s="458">
        <v>4.3573139999999997</v>
      </c>
      <c r="AU136" s="459">
        <v>7.2550000000000003E-2</v>
      </c>
      <c r="AV136" s="458">
        <v>8.3299999999999997E-4</v>
      </c>
      <c r="AW136" s="458">
        <v>1.630865</v>
      </c>
      <c r="AX136" s="458">
        <v>0</v>
      </c>
      <c r="AY136" s="458">
        <v>1.0108619999999999</v>
      </c>
      <c r="AZ136" s="459">
        <v>0</v>
      </c>
      <c r="BA136" s="458">
        <v>0</v>
      </c>
      <c r="BB136" s="458">
        <v>0</v>
      </c>
      <c r="BC136" s="459">
        <v>4.3220000000000003E-3</v>
      </c>
      <c r="BE136" s="85">
        <v>0</v>
      </c>
      <c r="BF136" s="85">
        <v>0</v>
      </c>
      <c r="BG136" s="85">
        <v>0</v>
      </c>
      <c r="BH136" s="85">
        <v>0</v>
      </c>
      <c r="BI136" s="85">
        <v>0</v>
      </c>
      <c r="BJ136" s="85">
        <v>0</v>
      </c>
      <c r="BK136" s="85">
        <v>0</v>
      </c>
      <c r="BL136" s="85">
        <v>0</v>
      </c>
      <c r="BM136" s="85">
        <v>0</v>
      </c>
      <c r="BN136" s="85">
        <v>0</v>
      </c>
      <c r="BO136" s="85">
        <v>0</v>
      </c>
      <c r="BP136" s="85">
        <v>0</v>
      </c>
    </row>
    <row r="137" spans="2:68" ht="20.399999999999999" customHeight="1">
      <c r="B137" s="420" t="s">
        <v>440</v>
      </c>
      <c r="C137" s="457">
        <v>765.41847338000002</v>
      </c>
      <c r="D137" s="458">
        <v>320.84587406999998</v>
      </c>
      <c r="E137" s="458">
        <v>0</v>
      </c>
      <c r="F137" s="458">
        <v>311.68896481999997</v>
      </c>
      <c r="G137" s="459">
        <v>69.119468489999988</v>
      </c>
      <c r="H137" s="458">
        <v>0</v>
      </c>
      <c r="I137" s="458">
        <v>0</v>
      </c>
      <c r="J137" s="458">
        <v>0</v>
      </c>
      <c r="K137" s="458">
        <v>0</v>
      </c>
      <c r="L137" s="459">
        <v>0</v>
      </c>
      <c r="M137" s="458">
        <v>0</v>
      </c>
      <c r="N137" s="458">
        <v>0</v>
      </c>
      <c r="O137" s="458">
        <v>0</v>
      </c>
      <c r="P137" s="458">
        <v>0</v>
      </c>
      <c r="Q137" s="459">
        <v>0</v>
      </c>
      <c r="R137" s="458">
        <v>0</v>
      </c>
      <c r="S137" s="458">
        <v>0</v>
      </c>
      <c r="T137" s="458">
        <v>0</v>
      </c>
      <c r="U137" s="458">
        <v>0</v>
      </c>
      <c r="V137" s="459">
        <v>0</v>
      </c>
      <c r="W137" s="458">
        <v>0</v>
      </c>
      <c r="X137" s="458">
        <v>0</v>
      </c>
      <c r="Y137" s="458">
        <v>0</v>
      </c>
      <c r="Z137" s="458">
        <v>0</v>
      </c>
      <c r="AA137" s="459">
        <v>0</v>
      </c>
      <c r="AB137" s="458">
        <v>0</v>
      </c>
      <c r="AC137" s="458">
        <v>0.28437400000000002</v>
      </c>
      <c r="AD137" s="458">
        <v>63.473953000000002</v>
      </c>
      <c r="AE137" s="458">
        <v>0</v>
      </c>
      <c r="AF137" s="459">
        <v>0</v>
      </c>
      <c r="AG137" s="458">
        <v>0</v>
      </c>
      <c r="AH137" s="458">
        <v>0</v>
      </c>
      <c r="AI137" s="458">
        <v>0</v>
      </c>
      <c r="AJ137" s="458">
        <v>0</v>
      </c>
      <c r="AK137" s="459">
        <v>0</v>
      </c>
      <c r="AL137" s="458">
        <v>0</v>
      </c>
      <c r="AM137" s="458">
        <v>0</v>
      </c>
      <c r="AN137" s="458">
        <v>0</v>
      </c>
      <c r="AO137" s="458">
        <v>5.8389999999999996E-3</v>
      </c>
      <c r="AP137" s="459">
        <v>0</v>
      </c>
      <c r="AQ137" s="458">
        <v>0</v>
      </c>
      <c r="AR137" s="458">
        <v>0</v>
      </c>
      <c r="AS137" s="458">
        <v>0</v>
      </c>
      <c r="AT137" s="458">
        <v>0</v>
      </c>
      <c r="AU137" s="459">
        <v>0</v>
      </c>
      <c r="AV137" s="458">
        <v>0</v>
      </c>
      <c r="AW137" s="458">
        <v>0</v>
      </c>
      <c r="AX137" s="458">
        <v>0</v>
      </c>
      <c r="AY137" s="458">
        <v>0</v>
      </c>
      <c r="AZ137" s="459">
        <v>0</v>
      </c>
      <c r="BA137" s="458">
        <v>0</v>
      </c>
      <c r="BB137" s="458">
        <v>0</v>
      </c>
      <c r="BC137" s="459">
        <v>0</v>
      </c>
      <c r="BE137" s="85">
        <v>0</v>
      </c>
      <c r="BF137" s="85">
        <v>0</v>
      </c>
      <c r="BG137" s="85">
        <v>0</v>
      </c>
      <c r="BH137" s="85">
        <v>0</v>
      </c>
      <c r="BI137" s="85">
        <v>0</v>
      </c>
      <c r="BJ137" s="85">
        <v>0</v>
      </c>
      <c r="BK137" s="85">
        <v>0</v>
      </c>
      <c r="BL137" s="85">
        <v>0</v>
      </c>
      <c r="BM137" s="85">
        <v>0</v>
      </c>
      <c r="BN137" s="85">
        <v>0</v>
      </c>
      <c r="BO137" s="85">
        <v>0</v>
      </c>
      <c r="BP137" s="85">
        <v>0</v>
      </c>
    </row>
    <row r="138" spans="2:68" ht="20.399999999999999" customHeight="1">
      <c r="B138" s="420" t="s">
        <v>441</v>
      </c>
      <c r="C138" s="457">
        <v>126.40429255000001</v>
      </c>
      <c r="D138" s="458">
        <v>0.18238876000000001</v>
      </c>
      <c r="E138" s="458">
        <v>0</v>
      </c>
      <c r="F138" s="458">
        <v>0</v>
      </c>
      <c r="G138" s="459">
        <v>0</v>
      </c>
      <c r="H138" s="458">
        <v>0</v>
      </c>
      <c r="I138" s="458">
        <v>0</v>
      </c>
      <c r="J138" s="458">
        <v>0</v>
      </c>
      <c r="K138" s="458">
        <v>0</v>
      </c>
      <c r="L138" s="459">
        <v>0</v>
      </c>
      <c r="M138" s="458">
        <v>108.70384893000001</v>
      </c>
      <c r="N138" s="458">
        <v>0</v>
      </c>
      <c r="O138" s="458">
        <v>0</v>
      </c>
      <c r="P138" s="458">
        <v>0</v>
      </c>
      <c r="Q138" s="459">
        <v>0</v>
      </c>
      <c r="R138" s="458">
        <v>0</v>
      </c>
      <c r="S138" s="458">
        <v>0</v>
      </c>
      <c r="T138" s="458">
        <v>17.518054859999999</v>
      </c>
      <c r="U138" s="458">
        <v>0</v>
      </c>
      <c r="V138" s="459">
        <v>0</v>
      </c>
      <c r="W138" s="458">
        <v>0</v>
      </c>
      <c r="X138" s="458">
        <v>0</v>
      </c>
      <c r="Y138" s="458">
        <v>0</v>
      </c>
      <c r="Z138" s="458">
        <v>0</v>
      </c>
      <c r="AA138" s="459">
        <v>0</v>
      </c>
      <c r="AB138" s="458">
        <v>0</v>
      </c>
      <c r="AC138" s="458">
        <v>0</v>
      </c>
      <c r="AD138" s="458">
        <v>0</v>
      </c>
      <c r="AE138" s="458">
        <v>0</v>
      </c>
      <c r="AF138" s="459">
        <v>0</v>
      </c>
      <c r="AG138" s="458">
        <v>0</v>
      </c>
      <c r="AH138" s="458">
        <v>0</v>
      </c>
      <c r="AI138" s="458">
        <v>0</v>
      </c>
      <c r="AJ138" s="458">
        <v>0</v>
      </c>
      <c r="AK138" s="459">
        <v>0</v>
      </c>
      <c r="AL138" s="458">
        <v>0</v>
      </c>
      <c r="AM138" s="458">
        <v>0</v>
      </c>
      <c r="AN138" s="458">
        <v>0</v>
      </c>
      <c r="AO138" s="458">
        <v>0</v>
      </c>
      <c r="AP138" s="459">
        <v>0</v>
      </c>
      <c r="AQ138" s="458">
        <v>0</v>
      </c>
      <c r="AR138" s="458">
        <v>0</v>
      </c>
      <c r="AS138" s="458">
        <v>0</v>
      </c>
      <c r="AT138" s="458">
        <v>0</v>
      </c>
      <c r="AU138" s="459">
        <v>0</v>
      </c>
      <c r="AV138" s="458">
        <v>0</v>
      </c>
      <c r="AW138" s="458">
        <v>0</v>
      </c>
      <c r="AX138" s="458">
        <v>0</v>
      </c>
      <c r="AY138" s="458">
        <v>0</v>
      </c>
      <c r="AZ138" s="459">
        <v>0</v>
      </c>
      <c r="BA138" s="458">
        <v>0</v>
      </c>
      <c r="BB138" s="458">
        <v>0</v>
      </c>
      <c r="BC138" s="459">
        <v>0</v>
      </c>
      <c r="BE138" s="85">
        <v>0</v>
      </c>
      <c r="BF138" s="85">
        <v>0</v>
      </c>
      <c r="BG138" s="85">
        <v>0</v>
      </c>
      <c r="BH138" s="85">
        <v>0</v>
      </c>
      <c r="BI138" s="85">
        <v>0</v>
      </c>
      <c r="BJ138" s="85">
        <v>0</v>
      </c>
      <c r="BK138" s="85">
        <v>0</v>
      </c>
      <c r="BL138" s="85">
        <v>0</v>
      </c>
      <c r="BM138" s="85">
        <v>0</v>
      </c>
      <c r="BN138" s="85">
        <v>0</v>
      </c>
      <c r="BO138" s="85">
        <v>0</v>
      </c>
      <c r="BP138" s="85">
        <v>0</v>
      </c>
    </row>
    <row r="139" spans="2:68" ht="21.75" customHeight="1">
      <c r="B139" s="421" t="s">
        <v>442</v>
      </c>
      <c r="C139" s="457">
        <v>1.7989630000000001</v>
      </c>
      <c r="D139" s="458">
        <v>0</v>
      </c>
      <c r="E139" s="458">
        <v>0</v>
      </c>
      <c r="F139" s="458">
        <v>0</v>
      </c>
      <c r="G139" s="459">
        <v>0</v>
      </c>
      <c r="H139" s="458">
        <v>0</v>
      </c>
      <c r="I139" s="458">
        <v>1.7989630000000001</v>
      </c>
      <c r="J139" s="458">
        <v>0</v>
      </c>
      <c r="K139" s="458">
        <v>0</v>
      </c>
      <c r="L139" s="459">
        <v>0</v>
      </c>
      <c r="M139" s="458">
        <v>0</v>
      </c>
      <c r="N139" s="458">
        <v>0</v>
      </c>
      <c r="O139" s="458">
        <v>0</v>
      </c>
      <c r="P139" s="458">
        <v>0</v>
      </c>
      <c r="Q139" s="459">
        <v>0</v>
      </c>
      <c r="R139" s="458">
        <v>0</v>
      </c>
      <c r="S139" s="458">
        <v>0</v>
      </c>
      <c r="T139" s="458">
        <v>0</v>
      </c>
      <c r="U139" s="458">
        <v>0</v>
      </c>
      <c r="V139" s="459">
        <v>0</v>
      </c>
      <c r="W139" s="458">
        <v>0</v>
      </c>
      <c r="X139" s="458">
        <v>0</v>
      </c>
      <c r="Y139" s="458">
        <v>0</v>
      </c>
      <c r="Z139" s="458">
        <v>0</v>
      </c>
      <c r="AA139" s="459">
        <v>0</v>
      </c>
      <c r="AB139" s="458">
        <v>0</v>
      </c>
      <c r="AC139" s="458">
        <v>0</v>
      </c>
      <c r="AD139" s="458">
        <v>0</v>
      </c>
      <c r="AE139" s="458">
        <v>0</v>
      </c>
      <c r="AF139" s="459">
        <v>0</v>
      </c>
      <c r="AG139" s="458">
        <v>0</v>
      </c>
      <c r="AH139" s="458">
        <v>0</v>
      </c>
      <c r="AI139" s="458">
        <v>0</v>
      </c>
      <c r="AJ139" s="458">
        <v>0</v>
      </c>
      <c r="AK139" s="459">
        <v>0</v>
      </c>
      <c r="AL139" s="458">
        <v>0</v>
      </c>
      <c r="AM139" s="458">
        <v>0</v>
      </c>
      <c r="AN139" s="458">
        <v>0</v>
      </c>
      <c r="AO139" s="458">
        <v>0</v>
      </c>
      <c r="AP139" s="459">
        <v>0</v>
      </c>
      <c r="AQ139" s="458">
        <v>0</v>
      </c>
      <c r="AR139" s="458">
        <v>0</v>
      </c>
      <c r="AS139" s="458">
        <v>0</v>
      </c>
      <c r="AT139" s="458">
        <v>0</v>
      </c>
      <c r="AU139" s="459">
        <v>0</v>
      </c>
      <c r="AV139" s="458">
        <v>0</v>
      </c>
      <c r="AW139" s="458">
        <v>0</v>
      </c>
      <c r="AX139" s="458">
        <v>0</v>
      </c>
      <c r="AY139" s="458">
        <v>0</v>
      </c>
      <c r="AZ139" s="459">
        <v>0</v>
      </c>
      <c r="BA139" s="458">
        <v>0</v>
      </c>
      <c r="BB139" s="458">
        <v>0</v>
      </c>
      <c r="BC139" s="459">
        <v>0</v>
      </c>
      <c r="BE139" s="85">
        <v>0</v>
      </c>
      <c r="BF139" s="85">
        <v>0</v>
      </c>
      <c r="BG139" s="85">
        <v>0</v>
      </c>
      <c r="BH139" s="85">
        <v>0</v>
      </c>
      <c r="BI139" s="85">
        <v>0</v>
      </c>
      <c r="BJ139" s="85">
        <v>0</v>
      </c>
      <c r="BK139" s="85">
        <v>0</v>
      </c>
      <c r="BL139" s="85">
        <v>0</v>
      </c>
      <c r="BM139" s="85">
        <v>0</v>
      </c>
      <c r="BN139" s="85">
        <v>0</v>
      </c>
      <c r="BO139" s="85">
        <v>0</v>
      </c>
      <c r="BP139" s="85">
        <v>0</v>
      </c>
    </row>
    <row r="140" spans="2:68" ht="41.25" customHeight="1">
      <c r="B140" s="422" t="s">
        <v>443</v>
      </c>
      <c r="C140" s="457">
        <v>467.13000333999997</v>
      </c>
      <c r="D140" s="458">
        <v>75.683154970000004</v>
      </c>
      <c r="E140" s="458">
        <v>49.711042999999997</v>
      </c>
      <c r="F140" s="458">
        <v>21.05328141</v>
      </c>
      <c r="G140" s="459">
        <v>0</v>
      </c>
      <c r="H140" s="458">
        <v>0</v>
      </c>
      <c r="I140" s="458">
        <v>0</v>
      </c>
      <c r="J140" s="458">
        <v>30.363683999999999</v>
      </c>
      <c r="K140" s="458">
        <v>290.31623995999996</v>
      </c>
      <c r="L140" s="459">
        <v>0</v>
      </c>
      <c r="M140" s="458">
        <v>0</v>
      </c>
      <c r="N140" s="458">
        <v>0</v>
      </c>
      <c r="O140" s="458">
        <v>0</v>
      </c>
      <c r="P140" s="458">
        <v>0</v>
      </c>
      <c r="Q140" s="459">
        <v>0</v>
      </c>
      <c r="R140" s="458">
        <v>0</v>
      </c>
      <c r="S140" s="458">
        <v>2.5999999999999999E-3</v>
      </c>
      <c r="T140" s="458">
        <v>0</v>
      </c>
      <c r="U140" s="458">
        <v>0</v>
      </c>
      <c r="V140" s="459">
        <v>0</v>
      </c>
      <c r="W140" s="458">
        <v>0</v>
      </c>
      <c r="X140" s="458">
        <v>0</v>
      </c>
      <c r="Y140" s="458">
        <v>0</v>
      </c>
      <c r="Z140" s="458">
        <v>0</v>
      </c>
      <c r="AA140" s="459">
        <v>0</v>
      </c>
      <c r="AB140" s="458">
        <v>0</v>
      </c>
      <c r="AC140" s="458">
        <v>0</v>
      </c>
      <c r="AD140" s="458">
        <v>0</v>
      </c>
      <c r="AE140" s="458">
        <v>0</v>
      </c>
      <c r="AF140" s="459">
        <v>0</v>
      </c>
      <c r="AG140" s="458">
        <v>0</v>
      </c>
      <c r="AH140" s="458">
        <v>0</v>
      </c>
      <c r="AI140" s="458">
        <v>0</v>
      </c>
      <c r="AJ140" s="458">
        <v>0</v>
      </c>
      <c r="AK140" s="459">
        <v>0</v>
      </c>
      <c r="AL140" s="458">
        <v>0</v>
      </c>
      <c r="AM140" s="458">
        <v>0</v>
      </c>
      <c r="AN140" s="458">
        <v>0</v>
      </c>
      <c r="AO140" s="458">
        <v>0</v>
      </c>
      <c r="AP140" s="459">
        <v>0</v>
      </c>
      <c r="AQ140" s="458">
        <v>0</v>
      </c>
      <c r="AR140" s="458">
        <v>0</v>
      </c>
      <c r="AS140" s="458">
        <v>0</v>
      </c>
      <c r="AT140" s="458">
        <v>0</v>
      </c>
      <c r="AU140" s="459">
        <v>0</v>
      </c>
      <c r="AV140" s="458">
        <v>0</v>
      </c>
      <c r="AW140" s="458">
        <v>0</v>
      </c>
      <c r="AX140" s="458">
        <v>0</v>
      </c>
      <c r="AY140" s="458">
        <v>0</v>
      </c>
      <c r="AZ140" s="459">
        <v>0</v>
      </c>
      <c r="BA140" s="458">
        <v>0</v>
      </c>
      <c r="BB140" s="458">
        <v>0</v>
      </c>
      <c r="BC140" s="459">
        <v>0</v>
      </c>
      <c r="BE140" s="85">
        <v>0</v>
      </c>
      <c r="BF140" s="85">
        <v>0</v>
      </c>
      <c r="BG140" s="85">
        <v>0</v>
      </c>
      <c r="BH140" s="85">
        <v>0</v>
      </c>
      <c r="BI140" s="85">
        <v>0</v>
      </c>
      <c r="BJ140" s="85">
        <v>0</v>
      </c>
      <c r="BK140" s="85">
        <v>0</v>
      </c>
      <c r="BL140" s="85">
        <v>0</v>
      </c>
      <c r="BM140" s="85">
        <v>0</v>
      </c>
      <c r="BN140" s="85">
        <v>0</v>
      </c>
      <c r="BO140" s="85">
        <v>0</v>
      </c>
      <c r="BP140" s="85">
        <v>0</v>
      </c>
    </row>
    <row r="141" spans="2:68" ht="20.399999999999999" customHeight="1">
      <c r="B141" s="420" t="s">
        <v>444</v>
      </c>
      <c r="C141" s="457">
        <v>16583.35290781</v>
      </c>
      <c r="D141" s="458">
        <v>34.684261840000005</v>
      </c>
      <c r="E141" s="458">
        <v>597.35830399999998</v>
      </c>
      <c r="F141" s="458">
        <v>0</v>
      </c>
      <c r="G141" s="459">
        <v>9104.4695370900008</v>
      </c>
      <c r="H141" s="458">
        <v>50.680886999999998</v>
      </c>
      <c r="I141" s="458">
        <v>0</v>
      </c>
      <c r="J141" s="458">
        <v>633.60162300000002</v>
      </c>
      <c r="K141" s="458">
        <v>486.53489232999999</v>
      </c>
      <c r="L141" s="459">
        <v>0</v>
      </c>
      <c r="M141" s="458">
        <v>0</v>
      </c>
      <c r="N141" s="458">
        <v>0</v>
      </c>
      <c r="O141" s="458">
        <v>51.726555759999997</v>
      </c>
      <c r="P141" s="458">
        <v>0.29415413000000001</v>
      </c>
      <c r="Q141" s="459">
        <v>0</v>
      </c>
      <c r="R141" s="458">
        <v>4866.5875619999997</v>
      </c>
      <c r="S141" s="458">
        <v>0</v>
      </c>
      <c r="T141" s="458">
        <v>0</v>
      </c>
      <c r="U141" s="458">
        <v>0</v>
      </c>
      <c r="V141" s="459">
        <v>0</v>
      </c>
      <c r="W141" s="458">
        <v>0</v>
      </c>
      <c r="X141" s="458">
        <v>0</v>
      </c>
      <c r="Y141" s="458">
        <v>34.245865999999999</v>
      </c>
      <c r="Z141" s="458">
        <v>-69.778836999999996</v>
      </c>
      <c r="AA141" s="459">
        <v>683.20151299999998</v>
      </c>
      <c r="AB141" s="458">
        <v>0</v>
      </c>
      <c r="AC141" s="458">
        <v>40.067051999999997</v>
      </c>
      <c r="AD141" s="458">
        <v>33.917721999999998</v>
      </c>
      <c r="AE141" s="458">
        <v>0</v>
      </c>
      <c r="AF141" s="459">
        <v>2.3827011600000003</v>
      </c>
      <c r="AG141" s="458">
        <v>0</v>
      </c>
      <c r="AH141" s="458">
        <v>0</v>
      </c>
      <c r="AI141" s="458">
        <v>0</v>
      </c>
      <c r="AJ141" s="458">
        <v>0.10169450999999999</v>
      </c>
      <c r="AK141" s="459">
        <v>0</v>
      </c>
      <c r="AL141" s="458">
        <v>0</v>
      </c>
      <c r="AM141" s="458">
        <v>0.82361984999999993</v>
      </c>
      <c r="AN141" s="458">
        <v>0.47928655999999997</v>
      </c>
      <c r="AO141" s="458">
        <v>0</v>
      </c>
      <c r="AP141" s="459">
        <v>26.85628058</v>
      </c>
      <c r="AQ141" s="458">
        <v>0</v>
      </c>
      <c r="AR141" s="458">
        <v>0</v>
      </c>
      <c r="AS141" s="458">
        <v>0</v>
      </c>
      <c r="AT141" s="458">
        <v>3.7777050000000001</v>
      </c>
      <c r="AU141" s="459">
        <v>0</v>
      </c>
      <c r="AV141" s="458">
        <v>0</v>
      </c>
      <c r="AW141" s="458">
        <v>1.340527</v>
      </c>
      <c r="AX141" s="458">
        <v>0</v>
      </c>
      <c r="AY141" s="458">
        <v>0</v>
      </c>
      <c r="AZ141" s="459">
        <v>0</v>
      </c>
      <c r="BA141" s="458">
        <v>0</v>
      </c>
      <c r="BB141" s="458">
        <v>0</v>
      </c>
      <c r="BC141" s="459">
        <v>0</v>
      </c>
      <c r="BE141" s="85">
        <v>0</v>
      </c>
      <c r="BF141" s="85">
        <v>0</v>
      </c>
      <c r="BG141" s="85">
        <v>0</v>
      </c>
      <c r="BH141" s="85">
        <v>0</v>
      </c>
      <c r="BI141" s="85">
        <v>0</v>
      </c>
      <c r="BJ141" s="85">
        <v>0</v>
      </c>
      <c r="BK141" s="85">
        <v>0</v>
      </c>
      <c r="BL141" s="85">
        <v>0</v>
      </c>
      <c r="BM141" s="85">
        <v>0</v>
      </c>
      <c r="BN141" s="85">
        <v>0</v>
      </c>
      <c r="BO141" s="85">
        <v>0</v>
      </c>
      <c r="BP141" s="85">
        <v>0</v>
      </c>
    </row>
    <row r="142" spans="2:68" ht="20.399999999999999" customHeight="1">
      <c r="B142" s="420" t="s">
        <v>445</v>
      </c>
      <c r="C142" s="457">
        <v>0</v>
      </c>
      <c r="D142" s="458">
        <v>0</v>
      </c>
      <c r="E142" s="458">
        <v>0</v>
      </c>
      <c r="F142" s="458">
        <v>0</v>
      </c>
      <c r="G142" s="459">
        <v>0</v>
      </c>
      <c r="H142" s="458">
        <v>0</v>
      </c>
      <c r="I142" s="458">
        <v>0</v>
      </c>
      <c r="J142" s="458">
        <v>0</v>
      </c>
      <c r="K142" s="458">
        <v>0</v>
      </c>
      <c r="L142" s="459">
        <v>0</v>
      </c>
      <c r="M142" s="458">
        <v>0</v>
      </c>
      <c r="N142" s="458">
        <v>0</v>
      </c>
      <c r="O142" s="458">
        <v>0</v>
      </c>
      <c r="P142" s="458">
        <v>0</v>
      </c>
      <c r="Q142" s="459">
        <v>0</v>
      </c>
      <c r="R142" s="458">
        <v>0</v>
      </c>
      <c r="S142" s="458">
        <v>0</v>
      </c>
      <c r="T142" s="458">
        <v>0</v>
      </c>
      <c r="U142" s="458">
        <v>0</v>
      </c>
      <c r="V142" s="459">
        <v>0</v>
      </c>
      <c r="W142" s="458">
        <v>0</v>
      </c>
      <c r="X142" s="458">
        <v>0</v>
      </c>
      <c r="Y142" s="458">
        <v>0</v>
      </c>
      <c r="Z142" s="458">
        <v>0</v>
      </c>
      <c r="AA142" s="459">
        <v>0</v>
      </c>
      <c r="AB142" s="458">
        <v>0</v>
      </c>
      <c r="AC142" s="458">
        <v>0</v>
      </c>
      <c r="AD142" s="458">
        <v>0</v>
      </c>
      <c r="AE142" s="458">
        <v>0</v>
      </c>
      <c r="AF142" s="459">
        <v>0</v>
      </c>
      <c r="AG142" s="458">
        <v>0</v>
      </c>
      <c r="AH142" s="458">
        <v>0</v>
      </c>
      <c r="AI142" s="458">
        <v>0</v>
      </c>
      <c r="AJ142" s="458">
        <v>0</v>
      </c>
      <c r="AK142" s="459">
        <v>0</v>
      </c>
      <c r="AL142" s="458">
        <v>0</v>
      </c>
      <c r="AM142" s="458">
        <v>0</v>
      </c>
      <c r="AN142" s="458">
        <v>0</v>
      </c>
      <c r="AO142" s="458">
        <v>0</v>
      </c>
      <c r="AP142" s="459">
        <v>0</v>
      </c>
      <c r="AQ142" s="458">
        <v>0</v>
      </c>
      <c r="AR142" s="458">
        <v>0</v>
      </c>
      <c r="AS142" s="458">
        <v>0</v>
      </c>
      <c r="AT142" s="458">
        <v>0</v>
      </c>
      <c r="AU142" s="459">
        <v>0</v>
      </c>
      <c r="AV142" s="458">
        <v>0</v>
      </c>
      <c r="AW142" s="458">
        <v>0</v>
      </c>
      <c r="AX142" s="458">
        <v>0</v>
      </c>
      <c r="AY142" s="458">
        <v>0</v>
      </c>
      <c r="AZ142" s="459">
        <v>0</v>
      </c>
      <c r="BA142" s="458">
        <v>0</v>
      </c>
      <c r="BB142" s="458">
        <v>0</v>
      </c>
      <c r="BC142" s="459">
        <v>0</v>
      </c>
      <c r="BE142" s="85">
        <v>0</v>
      </c>
      <c r="BF142" s="85">
        <v>0</v>
      </c>
      <c r="BG142" s="85">
        <v>0</v>
      </c>
      <c r="BH142" s="85">
        <v>0</v>
      </c>
      <c r="BI142" s="85">
        <v>0</v>
      </c>
      <c r="BJ142" s="85">
        <v>0</v>
      </c>
      <c r="BK142" s="85">
        <v>0</v>
      </c>
      <c r="BL142" s="85">
        <v>0</v>
      </c>
      <c r="BM142" s="85">
        <v>0</v>
      </c>
      <c r="BN142" s="85">
        <v>0</v>
      </c>
      <c r="BO142" s="85">
        <v>0</v>
      </c>
      <c r="BP142" s="85">
        <v>0</v>
      </c>
    </row>
    <row r="143" spans="2:68" ht="17.399999999999999">
      <c r="B143" s="104"/>
      <c r="C143" s="457"/>
      <c r="D143" s="458"/>
      <c r="E143" s="458"/>
      <c r="F143" s="458"/>
      <c r="G143" s="459"/>
      <c r="H143" s="458"/>
      <c r="I143" s="458"/>
      <c r="J143" s="458"/>
      <c r="K143" s="458"/>
      <c r="L143" s="459"/>
      <c r="M143" s="458"/>
      <c r="N143" s="458"/>
      <c r="O143" s="458"/>
      <c r="P143" s="458"/>
      <c r="Q143" s="459"/>
      <c r="R143" s="458"/>
      <c r="S143" s="458"/>
      <c r="T143" s="458"/>
      <c r="U143" s="458"/>
      <c r="V143" s="459"/>
      <c r="W143" s="458"/>
      <c r="X143" s="458"/>
      <c r="Y143" s="458"/>
      <c r="Z143" s="458"/>
      <c r="AA143" s="459"/>
      <c r="AB143" s="458"/>
      <c r="AC143" s="458"/>
      <c r="AD143" s="458"/>
      <c r="AE143" s="458"/>
      <c r="AF143" s="459"/>
      <c r="AG143" s="458"/>
      <c r="AH143" s="458"/>
      <c r="AI143" s="458"/>
      <c r="AJ143" s="458"/>
      <c r="AK143" s="459"/>
      <c r="AL143" s="458"/>
      <c r="AM143" s="458"/>
      <c r="AN143" s="458"/>
      <c r="AO143" s="458"/>
      <c r="AP143" s="459"/>
      <c r="AQ143" s="458"/>
      <c r="AR143" s="458"/>
      <c r="AS143" s="458"/>
      <c r="AT143" s="458"/>
      <c r="AU143" s="459"/>
      <c r="AV143" s="458"/>
      <c r="AW143" s="458"/>
      <c r="AX143" s="458"/>
      <c r="AY143" s="458"/>
      <c r="AZ143" s="459"/>
      <c r="BA143" s="458"/>
      <c r="BB143" s="458"/>
      <c r="BC143" s="459"/>
    </row>
    <row r="144" spans="2:68" ht="12" customHeight="1">
      <c r="B144" s="420"/>
      <c r="C144" s="457"/>
      <c r="D144" s="458"/>
      <c r="E144" s="458"/>
      <c r="F144" s="458"/>
      <c r="G144" s="459"/>
      <c r="H144" s="458"/>
      <c r="I144" s="458"/>
      <c r="J144" s="458"/>
      <c r="K144" s="458"/>
      <c r="L144" s="459"/>
      <c r="M144" s="458"/>
      <c r="N144" s="458"/>
      <c r="O144" s="458"/>
      <c r="P144" s="458"/>
      <c r="Q144" s="459"/>
      <c r="R144" s="458"/>
      <c r="S144" s="458"/>
      <c r="T144" s="458"/>
      <c r="U144" s="458"/>
      <c r="V144" s="459"/>
      <c r="W144" s="458"/>
      <c r="X144" s="458"/>
      <c r="Y144" s="458"/>
      <c r="Z144" s="458"/>
      <c r="AA144" s="459"/>
      <c r="AB144" s="458"/>
      <c r="AC144" s="458"/>
      <c r="AD144" s="458"/>
      <c r="AE144" s="458"/>
      <c r="AF144" s="459"/>
      <c r="AG144" s="458"/>
      <c r="AH144" s="458"/>
      <c r="AI144" s="458"/>
      <c r="AJ144" s="458"/>
      <c r="AK144" s="459"/>
      <c r="AL144" s="458"/>
      <c r="AM144" s="458"/>
      <c r="AN144" s="458"/>
      <c r="AO144" s="458"/>
      <c r="AP144" s="459"/>
      <c r="AQ144" s="458"/>
      <c r="AR144" s="458"/>
      <c r="AS144" s="458"/>
      <c r="AT144" s="458"/>
      <c r="AU144" s="459"/>
      <c r="AV144" s="458"/>
      <c r="AW144" s="458"/>
      <c r="AX144" s="458"/>
      <c r="AY144" s="458"/>
      <c r="AZ144" s="459"/>
      <c r="BA144" s="458"/>
      <c r="BB144" s="458"/>
      <c r="BC144" s="459"/>
    </row>
    <row r="145" spans="1:104" s="95" customFormat="1" ht="20.399999999999999" customHeight="1">
      <c r="A145" s="93"/>
      <c r="B145" s="419" t="s">
        <v>446</v>
      </c>
      <c r="C145" s="454">
        <v>615174.34684495011</v>
      </c>
      <c r="D145" s="455">
        <v>74188.539468620002</v>
      </c>
      <c r="E145" s="455">
        <v>67802.926823999995</v>
      </c>
      <c r="F145" s="455">
        <v>172372.18404339999</v>
      </c>
      <c r="G145" s="456">
        <v>23844.647604950002</v>
      </c>
      <c r="H145" s="455">
        <v>29498.504476999999</v>
      </c>
      <c r="I145" s="455">
        <v>30958.301237</v>
      </c>
      <c r="J145" s="455">
        <v>40767.656865999998</v>
      </c>
      <c r="K145" s="455">
        <v>18729.959539220003</v>
      </c>
      <c r="L145" s="456">
        <v>12417.35633807</v>
      </c>
      <c r="M145" s="455">
        <v>8174.2984260200001</v>
      </c>
      <c r="N145" s="455">
        <v>16742.951990000001</v>
      </c>
      <c r="O145" s="455">
        <v>10955.994708620001</v>
      </c>
      <c r="P145" s="455">
        <v>10476.400336430001</v>
      </c>
      <c r="Q145" s="456">
        <v>3611.1759419999998</v>
      </c>
      <c r="R145" s="455">
        <v>11273.018325999999</v>
      </c>
      <c r="S145" s="455">
        <v>12515.807158</v>
      </c>
      <c r="T145" s="455">
        <v>2196.81830296</v>
      </c>
      <c r="U145" s="455">
        <v>8146.980176</v>
      </c>
      <c r="V145" s="456">
        <v>7217.1174579999997</v>
      </c>
      <c r="W145" s="455">
        <v>3644.8062660000001</v>
      </c>
      <c r="X145" s="455">
        <v>7424.5552459999999</v>
      </c>
      <c r="Y145" s="455">
        <v>6343.8021600000002</v>
      </c>
      <c r="Z145" s="455">
        <v>4553.9194989999996</v>
      </c>
      <c r="AA145" s="456">
        <v>3115.6847200000002</v>
      </c>
      <c r="AB145" s="455">
        <v>2748.1311970000002</v>
      </c>
      <c r="AC145" s="455">
        <v>4778.0475900000001</v>
      </c>
      <c r="AD145" s="455">
        <v>4037.3825189999998</v>
      </c>
      <c r="AE145" s="455">
        <v>3167.0072970000001</v>
      </c>
      <c r="AF145" s="456">
        <v>2660.6053948200001</v>
      </c>
      <c r="AG145" s="455">
        <v>601.54103599999996</v>
      </c>
      <c r="AH145" s="455">
        <v>2238.350113</v>
      </c>
      <c r="AI145" s="455">
        <v>2171.4341850000001</v>
      </c>
      <c r="AJ145" s="455">
        <v>1039.00260314</v>
      </c>
      <c r="AK145" s="456">
        <v>673.68528800000001</v>
      </c>
      <c r="AL145" s="455">
        <v>434.31183399999998</v>
      </c>
      <c r="AM145" s="455">
        <v>971.83921375</v>
      </c>
      <c r="AN145" s="455">
        <v>367.27491473999999</v>
      </c>
      <c r="AO145" s="455">
        <v>163.243593</v>
      </c>
      <c r="AP145" s="456">
        <v>570.48337048999997</v>
      </c>
      <c r="AQ145" s="455">
        <v>82.302840000000003</v>
      </c>
      <c r="AR145" s="455">
        <v>270.65367400000002</v>
      </c>
      <c r="AS145" s="455">
        <v>286.12414054999999</v>
      </c>
      <c r="AT145" s="455">
        <v>168.68648999999999</v>
      </c>
      <c r="AU145" s="456">
        <v>429.405146</v>
      </c>
      <c r="AV145" s="455">
        <v>86.828551000000004</v>
      </c>
      <c r="AW145" s="455">
        <v>134.918035</v>
      </c>
      <c r="AX145" s="455">
        <v>0.83329417000000006</v>
      </c>
      <c r="AY145" s="455">
        <v>101.073536</v>
      </c>
      <c r="AZ145" s="456">
        <v>0.49742399999999998</v>
      </c>
      <c r="BA145" s="455">
        <v>0</v>
      </c>
      <c r="BB145" s="455">
        <v>0</v>
      </c>
      <c r="BC145" s="456">
        <v>17.276451999999999</v>
      </c>
      <c r="BD145" s="93"/>
      <c r="BE145" s="93">
        <v>0</v>
      </c>
      <c r="BF145" s="93">
        <v>0</v>
      </c>
      <c r="BG145" s="93">
        <v>0</v>
      </c>
      <c r="BH145" s="93">
        <v>0</v>
      </c>
      <c r="BI145" s="93">
        <v>0</v>
      </c>
      <c r="BJ145" s="93">
        <v>0</v>
      </c>
      <c r="BK145" s="93">
        <v>0</v>
      </c>
      <c r="BL145" s="93">
        <v>0</v>
      </c>
      <c r="BM145" s="93">
        <v>0</v>
      </c>
      <c r="BN145" s="93">
        <v>0</v>
      </c>
      <c r="BO145" s="93">
        <v>0</v>
      </c>
      <c r="BP145" s="93">
        <v>0</v>
      </c>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row>
    <row r="146" spans="1:104" ht="20.399999999999999" customHeight="1">
      <c r="B146" s="422" t="s">
        <v>447</v>
      </c>
      <c r="C146" s="457">
        <v>104095.25538135</v>
      </c>
      <c r="D146" s="458">
        <v>17313.015498419998</v>
      </c>
      <c r="E146" s="458">
        <v>11225.27936</v>
      </c>
      <c r="F146" s="458">
        <v>11581.488059709998</v>
      </c>
      <c r="G146" s="459">
        <v>3847.7540328200002</v>
      </c>
      <c r="H146" s="458">
        <v>8096.2304350000004</v>
      </c>
      <c r="I146" s="458">
        <v>9232.14984</v>
      </c>
      <c r="J146" s="458">
        <v>18251.132362</v>
      </c>
      <c r="K146" s="458">
        <v>5370.4293201599994</v>
      </c>
      <c r="L146" s="459">
        <v>2647.7342374</v>
      </c>
      <c r="M146" s="458">
        <v>2604.66543176</v>
      </c>
      <c r="N146" s="458">
        <v>817.09134900000004</v>
      </c>
      <c r="O146" s="458">
        <v>34.292179220000001</v>
      </c>
      <c r="P146" s="458">
        <v>848.87390249999999</v>
      </c>
      <c r="Q146" s="459">
        <v>1978.5435990000001</v>
      </c>
      <c r="R146" s="458">
        <v>890.60125300000004</v>
      </c>
      <c r="S146" s="458">
        <v>85.166456999999994</v>
      </c>
      <c r="T146" s="458">
        <v>1683.9537817799999</v>
      </c>
      <c r="U146" s="458">
        <v>1864.7797109999999</v>
      </c>
      <c r="V146" s="459">
        <v>839.19628499999999</v>
      </c>
      <c r="W146" s="458">
        <v>0</v>
      </c>
      <c r="X146" s="458">
        <v>203.27392699999999</v>
      </c>
      <c r="Y146" s="458">
        <v>1841.0417600000001</v>
      </c>
      <c r="Z146" s="458">
        <v>1671.548049</v>
      </c>
      <c r="AA146" s="459">
        <v>44.855642000000003</v>
      </c>
      <c r="AB146" s="458">
        <v>75.318254999999994</v>
      </c>
      <c r="AC146" s="458">
        <v>25.457874</v>
      </c>
      <c r="AD146" s="458">
        <v>18.316846000000002</v>
      </c>
      <c r="AE146" s="458">
        <v>4.4799999999999996E-3</v>
      </c>
      <c r="AF146" s="459">
        <v>139.07981841</v>
      </c>
      <c r="AG146" s="458">
        <v>8.6899049999999995</v>
      </c>
      <c r="AH146" s="458">
        <v>0.94878399999999996</v>
      </c>
      <c r="AI146" s="458">
        <v>94.628645000000006</v>
      </c>
      <c r="AJ146" s="458">
        <v>123.83875325</v>
      </c>
      <c r="AK146" s="459">
        <v>123.10221199999999</v>
      </c>
      <c r="AL146" s="458">
        <v>0</v>
      </c>
      <c r="AM146" s="458">
        <v>14.95756931</v>
      </c>
      <c r="AN146" s="458">
        <v>1.7197840200000001</v>
      </c>
      <c r="AO146" s="458">
        <v>19.136060000000001</v>
      </c>
      <c r="AP146" s="459">
        <v>0</v>
      </c>
      <c r="AQ146" s="458">
        <v>80.472026999999997</v>
      </c>
      <c r="AR146" s="458">
        <v>3.6640000000000002E-3</v>
      </c>
      <c r="AS146" s="458">
        <v>39.260649999999998</v>
      </c>
      <c r="AT146" s="458">
        <v>23.432075000000001</v>
      </c>
      <c r="AU146" s="459">
        <v>232.86045200000001</v>
      </c>
      <c r="AV146" s="458">
        <v>81.667131999999995</v>
      </c>
      <c r="AW146" s="458">
        <v>0</v>
      </c>
      <c r="AX146" s="458">
        <v>0.75202758999999997</v>
      </c>
      <c r="AY146" s="458">
        <v>18.511894999999999</v>
      </c>
      <c r="AZ146" s="459">
        <v>0</v>
      </c>
      <c r="BA146" s="458">
        <v>0</v>
      </c>
      <c r="BB146" s="458">
        <v>0</v>
      </c>
      <c r="BC146" s="459">
        <v>0</v>
      </c>
      <c r="BE146" s="85">
        <v>0</v>
      </c>
      <c r="BF146" s="85">
        <v>0</v>
      </c>
      <c r="BG146" s="85">
        <v>0</v>
      </c>
      <c r="BH146" s="85">
        <v>0</v>
      </c>
      <c r="BI146" s="85">
        <v>0</v>
      </c>
      <c r="BJ146" s="85">
        <v>0</v>
      </c>
      <c r="BK146" s="85">
        <v>0</v>
      </c>
      <c r="BL146" s="85">
        <v>0</v>
      </c>
      <c r="BM146" s="85">
        <v>0</v>
      </c>
      <c r="BN146" s="85">
        <v>0</v>
      </c>
      <c r="BO146" s="85">
        <v>0</v>
      </c>
      <c r="BP146" s="85">
        <v>0</v>
      </c>
    </row>
    <row r="147" spans="1:104" ht="20.399999999999999" customHeight="1">
      <c r="B147" s="422" t="s">
        <v>448</v>
      </c>
      <c r="C147" s="457">
        <v>131178.79742164997</v>
      </c>
      <c r="D147" s="458">
        <v>15450.78774752</v>
      </c>
      <c r="E147" s="458">
        <v>17183.025698000001</v>
      </c>
      <c r="F147" s="458">
        <v>17497.196782169998</v>
      </c>
      <c r="G147" s="459">
        <v>7991.8312734499996</v>
      </c>
      <c r="H147" s="458">
        <v>8667.6418959999992</v>
      </c>
      <c r="I147" s="458">
        <v>12717.928733999999</v>
      </c>
      <c r="J147" s="458">
        <v>3211.7768019999999</v>
      </c>
      <c r="K147" s="458">
        <v>3025.95411711</v>
      </c>
      <c r="L147" s="459">
        <v>6724.8060487000002</v>
      </c>
      <c r="M147" s="458">
        <v>2831.8825192300001</v>
      </c>
      <c r="N147" s="458">
        <v>2206.0388309999998</v>
      </c>
      <c r="O147" s="458">
        <v>1467.0957246800001</v>
      </c>
      <c r="P147" s="458">
        <v>5360.6672866499994</v>
      </c>
      <c r="Q147" s="459">
        <v>291.57211100000001</v>
      </c>
      <c r="R147" s="458">
        <v>3582.8925119999999</v>
      </c>
      <c r="S147" s="458">
        <v>2684.010679</v>
      </c>
      <c r="T147" s="458">
        <v>98.589843720000005</v>
      </c>
      <c r="U147" s="458">
        <v>2577.5824480000001</v>
      </c>
      <c r="V147" s="459">
        <v>2898.139983</v>
      </c>
      <c r="W147" s="458">
        <v>0</v>
      </c>
      <c r="X147" s="458">
        <v>855.34234700000002</v>
      </c>
      <c r="Y147" s="458">
        <v>1550.6651939999999</v>
      </c>
      <c r="Z147" s="458">
        <v>1155.2879600000001</v>
      </c>
      <c r="AA147" s="459">
        <v>894.15391599999998</v>
      </c>
      <c r="AB147" s="458">
        <v>1635.558315</v>
      </c>
      <c r="AC147" s="458">
        <v>1280.7429079999999</v>
      </c>
      <c r="AD147" s="458">
        <v>140.94040799999999</v>
      </c>
      <c r="AE147" s="458">
        <v>0</v>
      </c>
      <c r="AF147" s="459">
        <v>1887.1990438399998</v>
      </c>
      <c r="AG147" s="458">
        <v>486.19969800000001</v>
      </c>
      <c r="AH147" s="458">
        <v>1071.31557</v>
      </c>
      <c r="AI147" s="458">
        <v>635.07255699999996</v>
      </c>
      <c r="AJ147" s="458">
        <v>835.42005641999992</v>
      </c>
      <c r="AK147" s="459">
        <v>522.42680299999995</v>
      </c>
      <c r="AL147" s="458">
        <v>0</v>
      </c>
      <c r="AM147" s="458">
        <v>781.43209163999995</v>
      </c>
      <c r="AN147" s="458">
        <v>324.38281254000003</v>
      </c>
      <c r="AO147" s="458">
        <v>47.474007999999998</v>
      </c>
      <c r="AP147" s="459">
        <v>355.56138098000002</v>
      </c>
      <c r="AQ147" s="458">
        <v>0</v>
      </c>
      <c r="AR147" s="458">
        <v>0</v>
      </c>
      <c r="AS147" s="458">
        <v>0</v>
      </c>
      <c r="AT147" s="458">
        <v>9.2008460000000003</v>
      </c>
      <c r="AU147" s="459">
        <v>134.57834399999999</v>
      </c>
      <c r="AV147" s="458">
        <v>0</v>
      </c>
      <c r="AW147" s="458">
        <v>7.3236220000000003</v>
      </c>
      <c r="AX147" s="458">
        <v>0</v>
      </c>
      <c r="AY147" s="458">
        <v>82.314008000000001</v>
      </c>
      <c r="AZ147" s="459">
        <v>0</v>
      </c>
      <c r="BA147" s="458">
        <v>0</v>
      </c>
      <c r="BB147" s="458">
        <v>0</v>
      </c>
      <c r="BC147" s="459">
        <v>16.784495</v>
      </c>
      <c r="BE147" s="85">
        <v>0</v>
      </c>
      <c r="BF147" s="85">
        <v>0</v>
      </c>
      <c r="BG147" s="85">
        <v>0</v>
      </c>
      <c r="BH147" s="85">
        <v>0</v>
      </c>
      <c r="BI147" s="85">
        <v>0</v>
      </c>
      <c r="BJ147" s="85">
        <v>0</v>
      </c>
      <c r="BK147" s="85">
        <v>0</v>
      </c>
      <c r="BL147" s="85">
        <v>0</v>
      </c>
      <c r="BM147" s="85">
        <v>0</v>
      </c>
      <c r="BN147" s="85">
        <v>0</v>
      </c>
      <c r="BO147" s="85">
        <v>0</v>
      </c>
      <c r="BP147" s="85">
        <v>0</v>
      </c>
    </row>
    <row r="148" spans="1:104" ht="20.399999999999999" customHeight="1">
      <c r="B148" s="422" t="s">
        <v>449</v>
      </c>
      <c r="C148" s="457">
        <v>23946.096973870004</v>
      </c>
      <c r="D148" s="458">
        <v>936.64753820999999</v>
      </c>
      <c r="E148" s="458">
        <v>3089.2529450000002</v>
      </c>
      <c r="F148" s="458">
        <v>567.17445986999996</v>
      </c>
      <c r="G148" s="459">
        <v>1422.7438153399999</v>
      </c>
      <c r="H148" s="458">
        <v>705.82855500000005</v>
      </c>
      <c r="I148" s="458">
        <v>2168.5420079999999</v>
      </c>
      <c r="J148" s="458">
        <v>2012.0825139999999</v>
      </c>
      <c r="K148" s="458">
        <v>2083.4519589300003</v>
      </c>
      <c r="L148" s="459">
        <v>2520.09361863</v>
      </c>
      <c r="M148" s="458">
        <v>30.9564445</v>
      </c>
      <c r="N148" s="458">
        <v>115.91805600000001</v>
      </c>
      <c r="O148" s="458">
        <v>134.46287802000001</v>
      </c>
      <c r="P148" s="458">
        <v>190.86946227999999</v>
      </c>
      <c r="Q148" s="459">
        <v>287.23152499999998</v>
      </c>
      <c r="R148" s="458">
        <v>6.9453420000000001</v>
      </c>
      <c r="S148" s="458">
        <v>247.117862</v>
      </c>
      <c r="T148" s="458">
        <v>184.91310397000001</v>
      </c>
      <c r="U148" s="458">
        <v>704.34933999999998</v>
      </c>
      <c r="V148" s="459">
        <v>991.32616700000005</v>
      </c>
      <c r="W148" s="458">
        <v>6.3422689999999999</v>
      </c>
      <c r="X148" s="458">
        <v>7.5914060000000001</v>
      </c>
      <c r="Y148" s="458">
        <v>2152.9198070000002</v>
      </c>
      <c r="Z148" s="458">
        <v>218.77757600000001</v>
      </c>
      <c r="AA148" s="459">
        <v>4.943765</v>
      </c>
      <c r="AB148" s="458">
        <v>14.603618000000001</v>
      </c>
      <c r="AC148" s="458">
        <v>2.6474039999999999</v>
      </c>
      <c r="AD148" s="458">
        <v>1355.9722300000001</v>
      </c>
      <c r="AE148" s="458">
        <v>0</v>
      </c>
      <c r="AF148" s="459">
        <v>448.82060195999998</v>
      </c>
      <c r="AG148" s="458">
        <v>0.56040000000000001</v>
      </c>
      <c r="AH148" s="458">
        <v>266.815202</v>
      </c>
      <c r="AI148" s="458">
        <v>29.644624</v>
      </c>
      <c r="AJ148" s="458">
        <v>3.9176702400000001</v>
      </c>
      <c r="AK148" s="459">
        <v>2.1597189999999999</v>
      </c>
      <c r="AL148" s="458">
        <v>0.26446199999999997</v>
      </c>
      <c r="AM148" s="458">
        <v>113.53000139</v>
      </c>
      <c r="AN148" s="458">
        <v>40.031383159999997</v>
      </c>
      <c r="AO148" s="458">
        <v>50.351230000000001</v>
      </c>
      <c r="AP148" s="459">
        <v>178.28162302999999</v>
      </c>
      <c r="AQ148" s="458">
        <v>0</v>
      </c>
      <c r="AR148" s="458">
        <v>247.49314899999999</v>
      </c>
      <c r="AS148" s="458">
        <v>173.85929634000001</v>
      </c>
      <c r="AT148" s="458">
        <v>97.850684999999999</v>
      </c>
      <c r="AU148" s="459">
        <v>0</v>
      </c>
      <c r="AV148" s="458">
        <v>4.4291919999999996</v>
      </c>
      <c r="AW148" s="458">
        <v>124.38206599999999</v>
      </c>
      <c r="AX148" s="458">
        <v>0</v>
      </c>
      <c r="AY148" s="458">
        <v>0</v>
      </c>
      <c r="AZ148" s="459">
        <v>0</v>
      </c>
      <c r="BA148" s="458">
        <v>0</v>
      </c>
      <c r="BB148" s="458">
        <v>0</v>
      </c>
      <c r="BC148" s="459">
        <v>0</v>
      </c>
      <c r="BE148" s="85">
        <v>0</v>
      </c>
      <c r="BF148" s="85">
        <v>0</v>
      </c>
      <c r="BG148" s="85">
        <v>0</v>
      </c>
      <c r="BH148" s="85">
        <v>0</v>
      </c>
      <c r="BI148" s="85">
        <v>0</v>
      </c>
      <c r="BJ148" s="85">
        <v>0</v>
      </c>
      <c r="BK148" s="85">
        <v>0</v>
      </c>
      <c r="BL148" s="85">
        <v>0</v>
      </c>
      <c r="BM148" s="85">
        <v>0</v>
      </c>
      <c r="BN148" s="85">
        <v>0</v>
      </c>
      <c r="BO148" s="85">
        <v>0</v>
      </c>
      <c r="BP148" s="85">
        <v>0</v>
      </c>
    </row>
    <row r="149" spans="1:104" ht="20.399999999999999" customHeight="1">
      <c r="B149" s="422" t="s">
        <v>450</v>
      </c>
      <c r="C149" s="457">
        <v>31889.602654699996</v>
      </c>
      <c r="D149" s="458">
        <v>11467.164875</v>
      </c>
      <c r="E149" s="458">
        <v>7863.499699</v>
      </c>
      <c r="F149" s="458">
        <v>1960.7355892999999</v>
      </c>
      <c r="G149" s="459">
        <v>0</v>
      </c>
      <c r="H149" s="458">
        <v>3417.3732650000002</v>
      </c>
      <c r="I149" s="458">
        <v>2071.874851</v>
      </c>
      <c r="J149" s="458">
        <v>1190.529225</v>
      </c>
      <c r="K149" s="458">
        <v>195.51261034000001</v>
      </c>
      <c r="L149" s="459">
        <v>0</v>
      </c>
      <c r="M149" s="458">
        <v>0</v>
      </c>
      <c r="N149" s="458">
        <v>346.02689800000002</v>
      </c>
      <c r="O149" s="458">
        <v>270.51400221</v>
      </c>
      <c r="P149" s="458">
        <v>290.15437505</v>
      </c>
      <c r="Q149" s="459">
        <v>0</v>
      </c>
      <c r="R149" s="458">
        <v>0</v>
      </c>
      <c r="S149" s="458">
        <v>8.2966850000000001</v>
      </c>
      <c r="T149" s="458">
        <v>0</v>
      </c>
      <c r="U149" s="458">
        <v>103.660971</v>
      </c>
      <c r="V149" s="459">
        <v>118.062592</v>
      </c>
      <c r="W149" s="458">
        <v>0</v>
      </c>
      <c r="X149" s="458">
        <v>2.3261259999999999</v>
      </c>
      <c r="Y149" s="458">
        <v>2.0051939999999999</v>
      </c>
      <c r="Z149" s="458">
        <v>0</v>
      </c>
      <c r="AA149" s="459">
        <v>812.13149299999998</v>
      </c>
      <c r="AB149" s="458">
        <v>0</v>
      </c>
      <c r="AC149" s="458">
        <v>31.936588</v>
      </c>
      <c r="AD149" s="458">
        <v>870.85254399999997</v>
      </c>
      <c r="AE149" s="458">
        <v>41.766786000000003</v>
      </c>
      <c r="AF149" s="459">
        <v>110.46459706</v>
      </c>
      <c r="AG149" s="458">
        <v>0</v>
      </c>
      <c r="AH149" s="458">
        <v>625.563624</v>
      </c>
      <c r="AI149" s="458">
        <v>0</v>
      </c>
      <c r="AJ149" s="458">
        <v>0</v>
      </c>
      <c r="AK149" s="459">
        <v>0</v>
      </c>
      <c r="AL149" s="458">
        <v>0</v>
      </c>
      <c r="AM149" s="458">
        <v>53.785903740000002</v>
      </c>
      <c r="AN149" s="458">
        <v>0</v>
      </c>
      <c r="AO149" s="458">
        <v>35.353211000000002</v>
      </c>
      <c r="AP149" s="459">
        <v>0</v>
      </c>
      <c r="AQ149" s="458">
        <v>0</v>
      </c>
      <c r="AR149" s="458">
        <v>1.095E-2</v>
      </c>
      <c r="AS149" s="458">
        <v>0</v>
      </c>
      <c r="AT149" s="458">
        <v>0</v>
      </c>
      <c r="AU149" s="459">
        <v>0</v>
      </c>
      <c r="AV149" s="458">
        <v>0</v>
      </c>
      <c r="AW149" s="458">
        <v>0</v>
      </c>
      <c r="AX149" s="458">
        <v>0</v>
      </c>
      <c r="AY149" s="458">
        <v>0</v>
      </c>
      <c r="AZ149" s="459">
        <v>0</v>
      </c>
      <c r="BA149" s="458">
        <v>0</v>
      </c>
      <c r="BB149" s="458">
        <v>0</v>
      </c>
      <c r="BC149" s="459">
        <v>0</v>
      </c>
      <c r="BE149" s="85">
        <v>0</v>
      </c>
      <c r="BF149" s="85">
        <v>0</v>
      </c>
      <c r="BG149" s="85">
        <v>0</v>
      </c>
      <c r="BH149" s="85">
        <v>0</v>
      </c>
      <c r="BI149" s="85">
        <v>0</v>
      </c>
      <c r="BJ149" s="85">
        <v>0</v>
      </c>
      <c r="BK149" s="85">
        <v>0</v>
      </c>
      <c r="BL149" s="85">
        <v>0</v>
      </c>
      <c r="BM149" s="85">
        <v>0</v>
      </c>
      <c r="BN149" s="85">
        <v>0</v>
      </c>
      <c r="BO149" s="85">
        <v>0</v>
      </c>
      <c r="BP149" s="85">
        <v>0</v>
      </c>
    </row>
    <row r="150" spans="1:104" ht="20.399999999999999" customHeight="1">
      <c r="B150" s="422" t="s">
        <v>451</v>
      </c>
      <c r="C150" s="457">
        <v>1874.1633925299998</v>
      </c>
      <c r="D150" s="458">
        <v>97.877430360000005</v>
      </c>
      <c r="E150" s="458">
        <v>318.874978</v>
      </c>
      <c r="F150" s="458">
        <v>169.25926217</v>
      </c>
      <c r="G150" s="459">
        <v>37.060829570000003</v>
      </c>
      <c r="H150" s="458">
        <v>0</v>
      </c>
      <c r="I150" s="458">
        <v>37.781666999999999</v>
      </c>
      <c r="J150" s="458">
        <v>25.9496</v>
      </c>
      <c r="K150" s="458">
        <v>391.54060461</v>
      </c>
      <c r="L150" s="459">
        <v>0</v>
      </c>
      <c r="M150" s="458">
        <v>0</v>
      </c>
      <c r="N150" s="458">
        <v>0</v>
      </c>
      <c r="O150" s="458">
        <v>0</v>
      </c>
      <c r="P150" s="458">
        <v>4.0791888500000004</v>
      </c>
      <c r="Q150" s="459">
        <v>30.428447999999999</v>
      </c>
      <c r="R150" s="458">
        <v>342.62188500000002</v>
      </c>
      <c r="S150" s="458">
        <v>22.131274999999999</v>
      </c>
      <c r="T150" s="458">
        <v>0</v>
      </c>
      <c r="U150" s="458">
        <v>1.8825970000000001</v>
      </c>
      <c r="V150" s="459">
        <v>5.4422709999999999</v>
      </c>
      <c r="W150" s="458">
        <v>64.997100000000003</v>
      </c>
      <c r="X150" s="458">
        <v>27.025402</v>
      </c>
      <c r="Y150" s="458">
        <v>9.0516860000000001</v>
      </c>
      <c r="Z150" s="458">
        <v>0</v>
      </c>
      <c r="AA150" s="459">
        <v>2.051183</v>
      </c>
      <c r="AB150" s="458">
        <v>0</v>
      </c>
      <c r="AC150" s="458">
        <v>0.77291100000000001</v>
      </c>
      <c r="AD150" s="458">
        <v>0</v>
      </c>
      <c r="AE150" s="458">
        <v>0</v>
      </c>
      <c r="AF150" s="459">
        <v>0</v>
      </c>
      <c r="AG150" s="458">
        <v>86.024759000000003</v>
      </c>
      <c r="AH150" s="458">
        <v>0</v>
      </c>
      <c r="AI150" s="458">
        <v>7.9637229999999999</v>
      </c>
      <c r="AJ150" s="458">
        <v>0</v>
      </c>
      <c r="AK150" s="459">
        <v>0</v>
      </c>
      <c r="AL150" s="458">
        <v>191.24682899999999</v>
      </c>
      <c r="AM150" s="458">
        <v>0</v>
      </c>
      <c r="AN150" s="458">
        <v>9.9762970000000006E-2</v>
      </c>
      <c r="AO150" s="458">
        <v>0</v>
      </c>
      <c r="AP150" s="459">
        <v>0</v>
      </c>
      <c r="AQ150" s="458">
        <v>0</v>
      </c>
      <c r="AR150" s="458">
        <v>0</v>
      </c>
      <c r="AS150" s="458">
        <v>0</v>
      </c>
      <c r="AT150" s="458">
        <v>0</v>
      </c>
      <c r="AU150" s="459">
        <v>0</v>
      </c>
      <c r="AV150" s="458">
        <v>0</v>
      </c>
      <c r="AW150" s="458">
        <v>0</v>
      </c>
      <c r="AX150" s="458">
        <v>0</v>
      </c>
      <c r="AY150" s="458">
        <v>0</v>
      </c>
      <c r="AZ150" s="459">
        <v>0</v>
      </c>
      <c r="BA150" s="458">
        <v>0</v>
      </c>
      <c r="BB150" s="458">
        <v>0</v>
      </c>
      <c r="BC150" s="459">
        <v>0</v>
      </c>
      <c r="BE150" s="85">
        <v>0</v>
      </c>
      <c r="BF150" s="85">
        <v>0</v>
      </c>
      <c r="BG150" s="85">
        <v>0</v>
      </c>
      <c r="BH150" s="85">
        <v>0</v>
      </c>
      <c r="BI150" s="85">
        <v>0</v>
      </c>
      <c r="BJ150" s="85">
        <v>0</v>
      </c>
      <c r="BK150" s="85">
        <v>0</v>
      </c>
      <c r="BL150" s="85">
        <v>0</v>
      </c>
      <c r="BM150" s="85">
        <v>0</v>
      </c>
      <c r="BN150" s="85">
        <v>0</v>
      </c>
      <c r="BO150" s="85">
        <v>0</v>
      </c>
      <c r="BP150" s="85">
        <v>0</v>
      </c>
    </row>
    <row r="151" spans="1:104" ht="20.399999999999999" customHeight="1">
      <c r="B151" s="422" t="s">
        <v>452</v>
      </c>
      <c r="C151" s="457">
        <v>0</v>
      </c>
      <c r="D151" s="458">
        <v>0</v>
      </c>
      <c r="E151" s="458">
        <v>0</v>
      </c>
      <c r="F151" s="458">
        <v>0</v>
      </c>
      <c r="G151" s="459">
        <v>0</v>
      </c>
      <c r="H151" s="458">
        <v>0</v>
      </c>
      <c r="I151" s="458">
        <v>0</v>
      </c>
      <c r="J151" s="458">
        <v>0</v>
      </c>
      <c r="K151" s="458">
        <v>0</v>
      </c>
      <c r="L151" s="459">
        <v>0</v>
      </c>
      <c r="M151" s="458">
        <v>0</v>
      </c>
      <c r="N151" s="458">
        <v>0</v>
      </c>
      <c r="O151" s="458">
        <v>0</v>
      </c>
      <c r="P151" s="458">
        <v>0</v>
      </c>
      <c r="Q151" s="459">
        <v>0</v>
      </c>
      <c r="R151" s="458">
        <v>0</v>
      </c>
      <c r="S151" s="458">
        <v>0</v>
      </c>
      <c r="T151" s="458">
        <v>0</v>
      </c>
      <c r="U151" s="458">
        <v>0</v>
      </c>
      <c r="V151" s="459">
        <v>0</v>
      </c>
      <c r="W151" s="458">
        <v>0</v>
      </c>
      <c r="X151" s="458">
        <v>0</v>
      </c>
      <c r="Y151" s="458">
        <v>0</v>
      </c>
      <c r="Z151" s="458">
        <v>0</v>
      </c>
      <c r="AA151" s="459">
        <v>0</v>
      </c>
      <c r="AB151" s="458">
        <v>0</v>
      </c>
      <c r="AC151" s="458">
        <v>0</v>
      </c>
      <c r="AD151" s="458">
        <v>0</v>
      </c>
      <c r="AE151" s="458">
        <v>0</v>
      </c>
      <c r="AF151" s="459">
        <v>0</v>
      </c>
      <c r="AG151" s="458">
        <v>0</v>
      </c>
      <c r="AH151" s="458">
        <v>0</v>
      </c>
      <c r="AI151" s="458">
        <v>0</v>
      </c>
      <c r="AJ151" s="458">
        <v>0</v>
      </c>
      <c r="AK151" s="459">
        <v>0</v>
      </c>
      <c r="AL151" s="458">
        <v>0</v>
      </c>
      <c r="AM151" s="458">
        <v>0</v>
      </c>
      <c r="AN151" s="458">
        <v>0</v>
      </c>
      <c r="AO151" s="458">
        <v>0</v>
      </c>
      <c r="AP151" s="459">
        <v>0</v>
      </c>
      <c r="AQ151" s="458">
        <v>0</v>
      </c>
      <c r="AR151" s="458">
        <v>0</v>
      </c>
      <c r="AS151" s="458">
        <v>0</v>
      </c>
      <c r="AT151" s="458">
        <v>0</v>
      </c>
      <c r="AU151" s="459">
        <v>0</v>
      </c>
      <c r="AV151" s="458">
        <v>0</v>
      </c>
      <c r="AW151" s="458">
        <v>0</v>
      </c>
      <c r="AX151" s="458">
        <v>0</v>
      </c>
      <c r="AY151" s="458">
        <v>0</v>
      </c>
      <c r="AZ151" s="459">
        <v>0</v>
      </c>
      <c r="BA151" s="458">
        <v>0</v>
      </c>
      <c r="BB151" s="458">
        <v>0</v>
      </c>
      <c r="BC151" s="459">
        <v>0</v>
      </c>
      <c r="BE151" s="85">
        <v>0</v>
      </c>
      <c r="BF151" s="85">
        <v>0</v>
      </c>
      <c r="BG151" s="85">
        <v>0</v>
      </c>
      <c r="BH151" s="85">
        <v>0</v>
      </c>
      <c r="BI151" s="85">
        <v>0</v>
      </c>
      <c r="BJ151" s="85">
        <v>0</v>
      </c>
      <c r="BK151" s="85">
        <v>0</v>
      </c>
      <c r="BL151" s="85">
        <v>0</v>
      </c>
      <c r="BM151" s="85">
        <v>0</v>
      </c>
      <c r="BN151" s="85">
        <v>0</v>
      </c>
      <c r="BO151" s="85">
        <v>0</v>
      </c>
      <c r="BP151" s="85">
        <v>0</v>
      </c>
    </row>
    <row r="152" spans="1:104" ht="20.399999999999999" customHeight="1">
      <c r="B152" s="422" t="s">
        <v>453</v>
      </c>
      <c r="C152" s="457">
        <v>147939.24428468998</v>
      </c>
      <c r="D152" s="458">
        <v>22017.491407090001</v>
      </c>
      <c r="E152" s="458">
        <v>24937.260062000001</v>
      </c>
      <c r="F152" s="458">
        <v>22076.165312699999</v>
      </c>
      <c r="G152" s="459">
        <v>4551.4820131699998</v>
      </c>
      <c r="H152" s="458">
        <v>7180.9651949999998</v>
      </c>
      <c r="I152" s="458">
        <v>3648.781688</v>
      </c>
      <c r="J152" s="458">
        <v>219.554631</v>
      </c>
      <c r="K152" s="458">
        <v>3403.1230286499999</v>
      </c>
      <c r="L152" s="459">
        <v>302.88886673000002</v>
      </c>
      <c r="M152" s="458">
        <v>1738.7948592600001</v>
      </c>
      <c r="N152" s="458">
        <v>12833.594583</v>
      </c>
      <c r="O152" s="458">
        <v>9027.6884937499999</v>
      </c>
      <c r="P152" s="458">
        <v>1726.81934993</v>
      </c>
      <c r="Q152" s="459">
        <v>339.64525600000002</v>
      </c>
      <c r="R152" s="458">
        <v>132.54484600000001</v>
      </c>
      <c r="S152" s="458">
        <v>7395.8045709999997</v>
      </c>
      <c r="T152" s="458">
        <v>6.4123010000000008E-2</v>
      </c>
      <c r="U152" s="458">
        <v>2682.3720490000001</v>
      </c>
      <c r="V152" s="459">
        <v>2339.6656739999999</v>
      </c>
      <c r="W152" s="458">
        <v>3547.6204200000002</v>
      </c>
      <c r="X152" s="458">
        <v>6183.8990309999999</v>
      </c>
      <c r="Y152" s="458">
        <v>596.39074900000003</v>
      </c>
      <c r="Z152" s="458">
        <v>1430.6911950000001</v>
      </c>
      <c r="AA152" s="459">
        <v>505.30854900000003</v>
      </c>
      <c r="AB152" s="458">
        <v>1022.651009</v>
      </c>
      <c r="AC152" s="458">
        <v>3304.7390169999999</v>
      </c>
      <c r="AD152" s="458">
        <v>0</v>
      </c>
      <c r="AE152" s="458">
        <v>3120.7734009999999</v>
      </c>
      <c r="AF152" s="459">
        <v>0</v>
      </c>
      <c r="AG152" s="458">
        <v>11.462089000000001</v>
      </c>
      <c r="AH152" s="458">
        <v>19.311216999999999</v>
      </c>
      <c r="AI152" s="458">
        <v>1385.28217</v>
      </c>
      <c r="AJ152" s="458">
        <v>5.4281364000000005</v>
      </c>
      <c r="AK152" s="459">
        <v>9.0268870000000003</v>
      </c>
      <c r="AL152" s="458">
        <v>241.706772</v>
      </c>
      <c r="AM152" s="458">
        <v>0</v>
      </c>
      <c r="AN152" s="458">
        <v>0</v>
      </c>
      <c r="AO152" s="458">
        <v>0</v>
      </c>
      <c r="AP152" s="459">
        <v>0</v>
      </c>
      <c r="AQ152" s="458">
        <v>0</v>
      </c>
      <c r="AR152" s="458">
        <v>0</v>
      </c>
      <c r="AS152" s="458">
        <v>0</v>
      </c>
      <c r="AT152" s="458">
        <v>0</v>
      </c>
      <c r="AU152" s="459">
        <v>0</v>
      </c>
      <c r="AV152" s="458">
        <v>0</v>
      </c>
      <c r="AW152" s="458">
        <v>0</v>
      </c>
      <c r="AX152" s="458">
        <v>0</v>
      </c>
      <c r="AY152" s="458">
        <v>0.24763299999999999</v>
      </c>
      <c r="AZ152" s="459">
        <v>0</v>
      </c>
      <c r="BA152" s="458">
        <v>0</v>
      </c>
      <c r="BB152" s="458">
        <v>0</v>
      </c>
      <c r="BC152" s="459">
        <v>0</v>
      </c>
      <c r="BE152" s="85">
        <v>0</v>
      </c>
      <c r="BF152" s="85">
        <v>0</v>
      </c>
      <c r="BG152" s="85">
        <v>0</v>
      </c>
      <c r="BH152" s="85">
        <v>0</v>
      </c>
      <c r="BI152" s="85">
        <v>0</v>
      </c>
      <c r="BJ152" s="85">
        <v>0</v>
      </c>
      <c r="BK152" s="85">
        <v>0</v>
      </c>
      <c r="BL152" s="85">
        <v>0</v>
      </c>
      <c r="BM152" s="85">
        <v>0</v>
      </c>
      <c r="BN152" s="85">
        <v>0</v>
      </c>
      <c r="BO152" s="85">
        <v>0</v>
      </c>
      <c r="BP152" s="85">
        <v>0</v>
      </c>
    </row>
    <row r="153" spans="1:104" ht="20.399999999999999" customHeight="1">
      <c r="B153" s="422" t="s">
        <v>454</v>
      </c>
      <c r="C153" s="457">
        <v>15022.606931810002</v>
      </c>
      <c r="D153" s="458">
        <v>1414.8517607599999</v>
      </c>
      <c r="E153" s="458">
        <v>463.153975</v>
      </c>
      <c r="F153" s="458">
        <v>3401.6936440300001</v>
      </c>
      <c r="G153" s="459">
        <v>0</v>
      </c>
      <c r="H153" s="458">
        <v>27.413022999999999</v>
      </c>
      <c r="I153" s="458">
        <v>0</v>
      </c>
      <c r="J153" s="458">
        <v>9005.4733579999993</v>
      </c>
      <c r="K153" s="458">
        <v>0</v>
      </c>
      <c r="L153" s="459">
        <v>0.89341477000000002</v>
      </c>
      <c r="M153" s="458">
        <v>544.62568094000005</v>
      </c>
      <c r="N153" s="458">
        <v>10.225299</v>
      </c>
      <c r="O153" s="458">
        <v>0</v>
      </c>
      <c r="P153" s="458">
        <v>151.36566441999997</v>
      </c>
      <c r="Q153" s="459">
        <v>0</v>
      </c>
      <c r="R153" s="458">
        <v>0</v>
      </c>
      <c r="S153" s="458">
        <v>0.26935799999999999</v>
      </c>
      <c r="T153" s="458">
        <v>5.4553890000000001E-2</v>
      </c>
      <c r="U153" s="458">
        <v>0</v>
      </c>
      <c r="V153" s="459">
        <v>0</v>
      </c>
      <c r="W153" s="458">
        <v>0</v>
      </c>
      <c r="X153" s="458">
        <v>0</v>
      </c>
      <c r="Y153" s="458">
        <v>0</v>
      </c>
      <c r="Z153" s="458">
        <v>0</v>
      </c>
      <c r="AA153" s="459">
        <v>0</v>
      </c>
      <c r="AB153" s="458">
        <v>0</v>
      </c>
      <c r="AC153" s="458">
        <v>0</v>
      </c>
      <c r="AD153" s="458">
        <v>0</v>
      </c>
      <c r="AE153" s="458">
        <v>2.5872000000000002</v>
      </c>
      <c r="AF153" s="459">
        <v>0</v>
      </c>
      <c r="AG153" s="458">
        <v>0</v>
      </c>
      <c r="AH153" s="458">
        <v>0</v>
      </c>
      <c r="AI153" s="458">
        <v>0</v>
      </c>
      <c r="AJ153" s="458">
        <v>0</v>
      </c>
      <c r="AK153" s="459">
        <v>0</v>
      </c>
      <c r="AL153" s="458">
        <v>0</v>
      </c>
      <c r="AM153" s="458">
        <v>0</v>
      </c>
      <c r="AN153" s="458">
        <v>0</v>
      </c>
      <c r="AO153" s="458">
        <v>0</v>
      </c>
      <c r="AP153" s="459">
        <v>0</v>
      </c>
      <c r="AQ153" s="458">
        <v>0</v>
      </c>
      <c r="AR153" s="458">
        <v>0</v>
      </c>
      <c r="AS153" s="458">
        <v>0</v>
      </c>
      <c r="AT153" s="458">
        <v>0</v>
      </c>
      <c r="AU153" s="459">
        <v>0</v>
      </c>
      <c r="AV153" s="458">
        <v>0</v>
      </c>
      <c r="AW153" s="458">
        <v>0</v>
      </c>
      <c r="AX153" s="458">
        <v>0</v>
      </c>
      <c r="AY153" s="458">
        <v>0</v>
      </c>
      <c r="AZ153" s="459">
        <v>0</v>
      </c>
      <c r="BA153" s="458">
        <v>0</v>
      </c>
      <c r="BB153" s="458">
        <v>0</v>
      </c>
      <c r="BC153" s="459">
        <v>0</v>
      </c>
      <c r="BE153" s="85">
        <v>0</v>
      </c>
      <c r="BF153" s="85">
        <v>0</v>
      </c>
      <c r="BG153" s="85">
        <v>0</v>
      </c>
      <c r="BH153" s="85">
        <v>0</v>
      </c>
      <c r="BI153" s="85">
        <v>0</v>
      </c>
      <c r="BJ153" s="85">
        <v>0</v>
      </c>
      <c r="BK153" s="85">
        <v>0</v>
      </c>
      <c r="BL153" s="85">
        <v>0</v>
      </c>
      <c r="BM153" s="85">
        <v>0</v>
      </c>
      <c r="BN153" s="85">
        <v>0</v>
      </c>
      <c r="BO153" s="85">
        <v>0</v>
      </c>
      <c r="BP153" s="85">
        <v>0</v>
      </c>
    </row>
    <row r="154" spans="1:104" ht="20.399999999999999" customHeight="1">
      <c r="B154" s="422" t="s">
        <v>455</v>
      </c>
      <c r="C154" s="457">
        <v>120847.68630147999</v>
      </c>
      <c r="D154" s="458">
        <v>1783.70816737</v>
      </c>
      <c r="E154" s="458">
        <v>0</v>
      </c>
      <c r="F154" s="458">
        <v>111210.39197094001</v>
      </c>
      <c r="G154" s="459">
        <v>0</v>
      </c>
      <c r="H154" s="458">
        <v>0</v>
      </c>
      <c r="I154" s="458">
        <v>0</v>
      </c>
      <c r="J154" s="458">
        <v>5375.6994409999998</v>
      </c>
      <c r="K154" s="458">
        <v>0</v>
      </c>
      <c r="L154" s="459">
        <v>0</v>
      </c>
      <c r="M154" s="458">
        <v>0</v>
      </c>
      <c r="N154" s="458">
        <v>187.84353899999999</v>
      </c>
      <c r="O154" s="458">
        <v>0</v>
      </c>
      <c r="P154" s="458">
        <v>997.57059416999994</v>
      </c>
      <c r="Q154" s="459">
        <v>0</v>
      </c>
      <c r="R154" s="458">
        <v>0</v>
      </c>
      <c r="S154" s="458">
        <v>1149.3406219999999</v>
      </c>
      <c r="T154" s="458">
        <v>0</v>
      </c>
      <c r="U154" s="458">
        <v>0</v>
      </c>
      <c r="V154" s="459">
        <v>0</v>
      </c>
      <c r="W154" s="458">
        <v>21.807182000000001</v>
      </c>
      <c r="X154" s="458">
        <v>4.4750220000000001</v>
      </c>
      <c r="Y154" s="458">
        <v>114.974333</v>
      </c>
      <c r="Z154" s="458">
        <v>0</v>
      </c>
      <c r="AA154" s="459">
        <v>0</v>
      </c>
      <c r="AB154" s="458">
        <v>0</v>
      </c>
      <c r="AC154" s="458">
        <v>0</v>
      </c>
      <c r="AD154" s="458">
        <v>0</v>
      </c>
      <c r="AE154" s="458">
        <v>1.8754299999999999</v>
      </c>
      <c r="AF154" s="459">
        <v>0</v>
      </c>
      <c r="AG154" s="458">
        <v>0</v>
      </c>
      <c r="AH154" s="458">
        <v>0</v>
      </c>
      <c r="AI154" s="458">
        <v>0</v>
      </c>
      <c r="AJ154" s="458">
        <v>0</v>
      </c>
      <c r="AK154" s="459">
        <v>0</v>
      </c>
      <c r="AL154" s="458">
        <v>0</v>
      </c>
      <c r="AM154" s="458">
        <v>0</v>
      </c>
      <c r="AN154" s="458">
        <v>0</v>
      </c>
      <c r="AO154" s="458">
        <v>0</v>
      </c>
      <c r="AP154" s="459">
        <v>0</v>
      </c>
      <c r="AQ154" s="458">
        <v>0</v>
      </c>
      <c r="AR154" s="458">
        <v>0</v>
      </c>
      <c r="AS154" s="458">
        <v>0</v>
      </c>
      <c r="AT154" s="458">
        <v>0</v>
      </c>
      <c r="AU154" s="459">
        <v>0</v>
      </c>
      <c r="AV154" s="458">
        <v>0</v>
      </c>
      <c r="AW154" s="458">
        <v>0</v>
      </c>
      <c r="AX154" s="458">
        <v>0</v>
      </c>
      <c r="AY154" s="458">
        <v>0</v>
      </c>
      <c r="AZ154" s="459">
        <v>0</v>
      </c>
      <c r="BA154" s="458">
        <v>0</v>
      </c>
      <c r="BB154" s="458">
        <v>0</v>
      </c>
      <c r="BC154" s="459">
        <v>0</v>
      </c>
      <c r="BE154" s="85">
        <v>0</v>
      </c>
      <c r="BF154" s="85">
        <v>0</v>
      </c>
      <c r="BG154" s="85">
        <v>0</v>
      </c>
      <c r="BH154" s="85">
        <v>0</v>
      </c>
      <c r="BI154" s="85">
        <v>0</v>
      </c>
      <c r="BJ154" s="85">
        <v>0</v>
      </c>
      <c r="BK154" s="85">
        <v>0</v>
      </c>
      <c r="BL154" s="85">
        <v>0</v>
      </c>
      <c r="BM154" s="85">
        <v>0</v>
      </c>
      <c r="BN154" s="85">
        <v>0</v>
      </c>
      <c r="BO154" s="85">
        <v>0</v>
      </c>
      <c r="BP154" s="85">
        <v>0</v>
      </c>
    </row>
    <row r="155" spans="1:104" ht="20.399999999999999" customHeight="1">
      <c r="B155" s="422" t="s">
        <v>456</v>
      </c>
      <c r="C155" s="457">
        <v>3265.0297031199998</v>
      </c>
      <c r="D155" s="458">
        <v>238.93576233000002</v>
      </c>
      <c r="E155" s="458">
        <v>1424.3208999999999</v>
      </c>
      <c r="F155" s="458">
        <v>0</v>
      </c>
      <c r="G155" s="459">
        <v>0</v>
      </c>
      <c r="H155" s="458">
        <v>0</v>
      </c>
      <c r="I155" s="458">
        <v>1.099429</v>
      </c>
      <c r="J155" s="458">
        <v>0</v>
      </c>
      <c r="K155" s="458">
        <v>904.85046078999994</v>
      </c>
      <c r="L155" s="459">
        <v>0</v>
      </c>
      <c r="M155" s="458">
        <v>0</v>
      </c>
      <c r="N155" s="458">
        <v>0</v>
      </c>
      <c r="O155" s="458">
        <v>0</v>
      </c>
      <c r="P155" s="458">
        <v>0</v>
      </c>
      <c r="Q155" s="459">
        <v>677.04410700000005</v>
      </c>
      <c r="R155" s="458">
        <v>14.888737000000001</v>
      </c>
      <c r="S155" s="458">
        <v>6.5200000000000002E-4</v>
      </c>
      <c r="T155" s="458">
        <v>0</v>
      </c>
      <c r="U155" s="458">
        <v>0</v>
      </c>
      <c r="V155" s="459">
        <v>0</v>
      </c>
      <c r="W155" s="458">
        <v>3.8896549999999999</v>
      </c>
      <c r="X155" s="458">
        <v>0</v>
      </c>
      <c r="Y155" s="458">
        <v>0</v>
      </c>
      <c r="Z155" s="458">
        <v>0</v>
      </c>
      <c r="AA155" s="459">
        <v>0</v>
      </c>
      <c r="AB155" s="458">
        <v>0</v>
      </c>
      <c r="AC155" s="458">
        <v>0</v>
      </c>
      <c r="AD155" s="458">
        <v>0</v>
      </c>
      <c r="AE155" s="458">
        <v>0</v>
      </c>
      <c r="AF155" s="459">
        <v>0</v>
      </c>
      <c r="AG155" s="458">
        <v>0</v>
      </c>
      <c r="AH155" s="458">
        <v>0</v>
      </c>
      <c r="AI155" s="458">
        <v>0</v>
      </c>
      <c r="AJ155" s="458">
        <v>0</v>
      </c>
      <c r="AK155" s="459">
        <v>0</v>
      </c>
      <c r="AL155" s="458">
        <v>0</v>
      </c>
      <c r="AM155" s="458">
        <v>0</v>
      </c>
      <c r="AN155" s="458">
        <v>0</v>
      </c>
      <c r="AO155" s="458">
        <v>0</v>
      </c>
      <c r="AP155" s="459">
        <v>0</v>
      </c>
      <c r="AQ155" s="458">
        <v>0</v>
      </c>
      <c r="AR155" s="458">
        <v>0</v>
      </c>
      <c r="AS155" s="458">
        <v>0</v>
      </c>
      <c r="AT155" s="458">
        <v>0</v>
      </c>
      <c r="AU155" s="459">
        <v>0</v>
      </c>
      <c r="AV155" s="458">
        <v>0</v>
      </c>
      <c r="AW155" s="458">
        <v>0</v>
      </c>
      <c r="AX155" s="458">
        <v>0</v>
      </c>
      <c r="AY155" s="458">
        <v>0</v>
      </c>
      <c r="AZ155" s="459">
        <v>0</v>
      </c>
      <c r="BA155" s="458">
        <v>0</v>
      </c>
      <c r="BB155" s="458">
        <v>0</v>
      </c>
      <c r="BC155" s="459">
        <v>0</v>
      </c>
      <c r="BE155" s="85">
        <v>0</v>
      </c>
      <c r="BF155" s="85">
        <v>0</v>
      </c>
      <c r="BG155" s="85">
        <v>0</v>
      </c>
      <c r="BH155" s="85">
        <v>0</v>
      </c>
      <c r="BI155" s="85">
        <v>0</v>
      </c>
      <c r="BJ155" s="85">
        <v>0</v>
      </c>
      <c r="BK155" s="85">
        <v>0</v>
      </c>
      <c r="BL155" s="85">
        <v>0</v>
      </c>
      <c r="BM155" s="85">
        <v>0</v>
      </c>
      <c r="BN155" s="85">
        <v>0</v>
      </c>
      <c r="BO155" s="85">
        <v>0</v>
      </c>
      <c r="BP155" s="85">
        <v>0</v>
      </c>
    </row>
    <row r="156" spans="1:104" ht="20.399999999999999" customHeight="1">
      <c r="B156" s="422" t="s">
        <v>440</v>
      </c>
      <c r="C156" s="457">
        <v>2165.3165729000002</v>
      </c>
      <c r="D156" s="458">
        <v>698.16439544000002</v>
      </c>
      <c r="E156" s="458">
        <v>0</v>
      </c>
      <c r="F156" s="458">
        <v>417.96413939999997</v>
      </c>
      <c r="G156" s="459">
        <v>29.390948059999999</v>
      </c>
      <c r="H156" s="458">
        <v>0</v>
      </c>
      <c r="I156" s="458">
        <v>0</v>
      </c>
      <c r="J156" s="458">
        <v>857.33873400000004</v>
      </c>
      <c r="K156" s="458">
        <v>0</v>
      </c>
      <c r="L156" s="459">
        <v>0</v>
      </c>
      <c r="M156" s="458">
        <v>0</v>
      </c>
      <c r="N156" s="458">
        <v>0</v>
      </c>
      <c r="O156" s="458">
        <v>0</v>
      </c>
      <c r="P156" s="458">
        <v>0</v>
      </c>
      <c r="Q156" s="459">
        <v>0</v>
      </c>
      <c r="R156" s="458">
        <v>0</v>
      </c>
      <c r="S156" s="458">
        <v>0</v>
      </c>
      <c r="T156" s="458">
        <v>0</v>
      </c>
      <c r="U156" s="458">
        <v>0</v>
      </c>
      <c r="V156" s="459">
        <v>0</v>
      </c>
      <c r="W156" s="458">
        <v>0</v>
      </c>
      <c r="X156" s="458">
        <v>0</v>
      </c>
      <c r="Y156" s="458">
        <v>0</v>
      </c>
      <c r="Z156" s="458">
        <v>0</v>
      </c>
      <c r="AA156" s="459">
        <v>0</v>
      </c>
      <c r="AB156" s="458">
        <v>0</v>
      </c>
      <c r="AC156" s="458">
        <v>4.4320000000000002E-3</v>
      </c>
      <c r="AD156" s="458">
        <v>152.11813100000001</v>
      </c>
      <c r="AE156" s="458">
        <v>0</v>
      </c>
      <c r="AF156" s="459">
        <v>0</v>
      </c>
      <c r="AG156" s="458">
        <v>0</v>
      </c>
      <c r="AH156" s="458">
        <v>0.29300300000000001</v>
      </c>
      <c r="AI156" s="458">
        <v>0</v>
      </c>
      <c r="AJ156" s="458">
        <v>0</v>
      </c>
      <c r="AK156" s="459">
        <v>0</v>
      </c>
      <c r="AL156" s="458">
        <v>0</v>
      </c>
      <c r="AM156" s="458">
        <v>0</v>
      </c>
      <c r="AN156" s="458">
        <v>0</v>
      </c>
      <c r="AO156" s="458">
        <v>10.04279</v>
      </c>
      <c r="AP156" s="459">
        <v>0</v>
      </c>
      <c r="AQ156" s="458">
        <v>0</v>
      </c>
      <c r="AR156" s="458">
        <v>0</v>
      </c>
      <c r="AS156" s="458">
        <v>0</v>
      </c>
      <c r="AT156" s="458">
        <v>0</v>
      </c>
      <c r="AU156" s="459">
        <v>0</v>
      </c>
      <c r="AV156" s="458">
        <v>0</v>
      </c>
      <c r="AW156" s="458">
        <v>0</v>
      </c>
      <c r="AX156" s="458">
        <v>0</v>
      </c>
      <c r="AY156" s="458">
        <v>0</v>
      </c>
      <c r="AZ156" s="459">
        <v>0</v>
      </c>
      <c r="BA156" s="458">
        <v>0</v>
      </c>
      <c r="BB156" s="458">
        <v>0</v>
      </c>
      <c r="BC156" s="459">
        <v>0</v>
      </c>
      <c r="BE156" s="85">
        <v>0</v>
      </c>
      <c r="BF156" s="85">
        <v>0</v>
      </c>
      <c r="BG156" s="85">
        <v>0</v>
      </c>
      <c r="BH156" s="85">
        <v>0</v>
      </c>
      <c r="BI156" s="85">
        <v>0</v>
      </c>
      <c r="BJ156" s="85">
        <v>0</v>
      </c>
      <c r="BK156" s="85">
        <v>0</v>
      </c>
      <c r="BL156" s="85">
        <v>0</v>
      </c>
      <c r="BM156" s="85">
        <v>0</v>
      </c>
      <c r="BN156" s="85">
        <v>0</v>
      </c>
      <c r="BO156" s="85">
        <v>0</v>
      </c>
      <c r="BP156" s="85">
        <v>0</v>
      </c>
    </row>
    <row r="157" spans="1:104" ht="20.399999999999999" customHeight="1">
      <c r="B157" s="422" t="s">
        <v>457</v>
      </c>
      <c r="C157" s="457">
        <v>11297.26897981</v>
      </c>
      <c r="D157" s="458">
        <v>1894.4388191199998</v>
      </c>
      <c r="E157" s="458">
        <v>738.23693900000001</v>
      </c>
      <c r="F157" s="458">
        <v>2208.3640095400001</v>
      </c>
      <c r="G157" s="459">
        <v>1220.4858217200001</v>
      </c>
      <c r="H157" s="458">
        <v>1001.749201</v>
      </c>
      <c r="I157" s="458">
        <v>960.47278400000005</v>
      </c>
      <c r="J157" s="458">
        <v>14.467390999999999</v>
      </c>
      <c r="K157" s="458">
        <v>64.538228799999999</v>
      </c>
      <c r="L157" s="459">
        <v>0</v>
      </c>
      <c r="M157" s="458">
        <v>0</v>
      </c>
      <c r="N157" s="458">
        <v>135.64631600000001</v>
      </c>
      <c r="O157" s="458">
        <v>0</v>
      </c>
      <c r="P157" s="458">
        <v>741.06482467000001</v>
      </c>
      <c r="Q157" s="459">
        <v>0</v>
      </c>
      <c r="R157" s="458">
        <v>0</v>
      </c>
      <c r="S157" s="458">
        <v>4.2851299999999997</v>
      </c>
      <c r="T157" s="458">
        <v>100.14612395</v>
      </c>
      <c r="U157" s="458">
        <v>180.381314</v>
      </c>
      <c r="V157" s="459">
        <v>0</v>
      </c>
      <c r="W157" s="458">
        <v>0</v>
      </c>
      <c r="X157" s="458">
        <v>17.212019000000002</v>
      </c>
      <c r="Y157" s="458">
        <v>1.0838620000000001</v>
      </c>
      <c r="Z157" s="458">
        <v>82.589870000000005</v>
      </c>
      <c r="AA157" s="459">
        <v>0</v>
      </c>
      <c r="AB157" s="458">
        <v>0</v>
      </c>
      <c r="AC157" s="458">
        <v>0</v>
      </c>
      <c r="AD157" s="458">
        <v>1459.0385859999999</v>
      </c>
      <c r="AE157" s="458">
        <v>0</v>
      </c>
      <c r="AF157" s="459">
        <v>75.04133354999999</v>
      </c>
      <c r="AG157" s="458">
        <v>4.0415979999999996</v>
      </c>
      <c r="AH157" s="458">
        <v>254.10271299999999</v>
      </c>
      <c r="AI157" s="458">
        <v>0</v>
      </c>
      <c r="AJ157" s="458">
        <v>54.714415549999998</v>
      </c>
      <c r="AK157" s="459">
        <v>0</v>
      </c>
      <c r="AL157" s="458">
        <v>0</v>
      </c>
      <c r="AM157" s="458">
        <v>0</v>
      </c>
      <c r="AN157" s="458">
        <v>0.38869990999999998</v>
      </c>
      <c r="AO157" s="458">
        <v>1.753E-2</v>
      </c>
      <c r="AP157" s="459">
        <v>0</v>
      </c>
      <c r="AQ157" s="458">
        <v>0</v>
      </c>
      <c r="AR157" s="458">
        <v>23.137450000000001</v>
      </c>
      <c r="AS157" s="458">
        <v>0</v>
      </c>
      <c r="AT157" s="458">
        <v>0</v>
      </c>
      <c r="AU157" s="459">
        <v>61.624000000000002</v>
      </c>
      <c r="AV157" s="458">
        <v>0</v>
      </c>
      <c r="AW157" s="458">
        <v>0</v>
      </c>
      <c r="AX157" s="458">
        <v>0</v>
      </c>
      <c r="AY157" s="458">
        <v>0</v>
      </c>
      <c r="AZ157" s="459">
        <v>0</v>
      </c>
      <c r="BA157" s="458">
        <v>0</v>
      </c>
      <c r="BB157" s="458">
        <v>0</v>
      </c>
      <c r="BC157" s="459">
        <v>0</v>
      </c>
      <c r="BE157" s="85">
        <v>0</v>
      </c>
      <c r="BF157" s="85">
        <v>0</v>
      </c>
      <c r="BG157" s="85">
        <v>0</v>
      </c>
      <c r="BH157" s="85">
        <v>0</v>
      </c>
      <c r="BI157" s="85">
        <v>0</v>
      </c>
      <c r="BJ157" s="85">
        <v>0</v>
      </c>
      <c r="BK157" s="85">
        <v>0</v>
      </c>
      <c r="BL157" s="85">
        <v>0</v>
      </c>
      <c r="BM157" s="85">
        <v>0</v>
      </c>
      <c r="BN157" s="85">
        <v>0</v>
      </c>
      <c r="BO157" s="85">
        <v>0</v>
      </c>
      <c r="BP157" s="85">
        <v>0</v>
      </c>
    </row>
    <row r="158" spans="1:104" ht="20.399999999999999" customHeight="1">
      <c r="B158" s="422" t="s">
        <v>458</v>
      </c>
      <c r="C158" s="457">
        <v>17816.992877590001</v>
      </c>
      <c r="D158" s="458">
        <v>455.68784762000001</v>
      </c>
      <c r="E158" s="458">
        <v>0</v>
      </c>
      <c r="F158" s="458">
        <v>925.63285035000001</v>
      </c>
      <c r="G158" s="459">
        <v>4045.2797658600002</v>
      </c>
      <c r="H158" s="458">
        <v>0</v>
      </c>
      <c r="I158" s="458">
        <v>0</v>
      </c>
      <c r="J158" s="458">
        <v>592.54170999999997</v>
      </c>
      <c r="K158" s="458">
        <v>3239.3846401300002</v>
      </c>
      <c r="L158" s="459">
        <v>59.937354380000002</v>
      </c>
      <c r="M158" s="458">
        <v>0</v>
      </c>
      <c r="N158" s="458">
        <v>0</v>
      </c>
      <c r="O158" s="458">
        <v>1.26959486</v>
      </c>
      <c r="P158" s="458">
        <v>0</v>
      </c>
      <c r="Q158" s="459">
        <v>0</v>
      </c>
      <c r="R158" s="458">
        <v>6301.7414010000002</v>
      </c>
      <c r="S158" s="458">
        <v>906.01310100000001</v>
      </c>
      <c r="T158" s="458">
        <v>28.767799239999999</v>
      </c>
      <c r="U158" s="458">
        <v>0</v>
      </c>
      <c r="V158" s="459">
        <v>0</v>
      </c>
      <c r="W158" s="458">
        <v>0</v>
      </c>
      <c r="X158" s="458">
        <v>120.0373</v>
      </c>
      <c r="Y158" s="458">
        <v>70.762186999999997</v>
      </c>
      <c r="Z158" s="458">
        <v>-12.811901000000001</v>
      </c>
      <c r="AA158" s="459">
        <v>835.379774</v>
      </c>
      <c r="AB158" s="458">
        <v>0</v>
      </c>
      <c r="AC158" s="458">
        <v>81.719598000000005</v>
      </c>
      <c r="AD158" s="458">
        <v>0</v>
      </c>
      <c r="AE158" s="458">
        <v>0</v>
      </c>
      <c r="AF158" s="459">
        <v>0</v>
      </c>
      <c r="AG158" s="458">
        <v>0</v>
      </c>
      <c r="AH158" s="458">
        <v>0</v>
      </c>
      <c r="AI158" s="458">
        <v>0</v>
      </c>
      <c r="AJ158" s="458">
        <v>15.683571279999999</v>
      </c>
      <c r="AK158" s="459">
        <v>0</v>
      </c>
      <c r="AL158" s="458">
        <v>0</v>
      </c>
      <c r="AM158" s="458">
        <v>0.83594100000000005</v>
      </c>
      <c r="AN158" s="458">
        <v>0.40652269000000002</v>
      </c>
      <c r="AO158" s="458">
        <v>0</v>
      </c>
      <c r="AP158" s="459">
        <v>36.640366479999997</v>
      </c>
      <c r="AQ158" s="458">
        <v>0</v>
      </c>
      <c r="AR158" s="458">
        <v>0</v>
      </c>
      <c r="AS158" s="458">
        <v>71.787584120000005</v>
      </c>
      <c r="AT158" s="458">
        <v>37.710680000000004</v>
      </c>
      <c r="AU158" s="459">
        <v>0</v>
      </c>
      <c r="AV158" s="458">
        <v>0</v>
      </c>
      <c r="AW158" s="458">
        <v>2.5039229999999999</v>
      </c>
      <c r="AX158" s="458">
        <v>8.1266580000000005E-2</v>
      </c>
      <c r="AY158" s="458">
        <v>0</v>
      </c>
      <c r="AZ158" s="459">
        <v>0</v>
      </c>
      <c r="BA158" s="458">
        <v>0</v>
      </c>
      <c r="BB158" s="458">
        <v>0</v>
      </c>
      <c r="BC158" s="459">
        <v>0</v>
      </c>
      <c r="BE158" s="85">
        <v>0</v>
      </c>
      <c r="BF158" s="85">
        <v>0</v>
      </c>
      <c r="BG158" s="85">
        <v>0</v>
      </c>
      <c r="BH158" s="85">
        <v>0</v>
      </c>
      <c r="BI158" s="85">
        <v>0</v>
      </c>
      <c r="BJ158" s="85">
        <v>0</v>
      </c>
      <c r="BK158" s="85">
        <v>0</v>
      </c>
      <c r="BL158" s="85">
        <v>0</v>
      </c>
      <c r="BM158" s="85">
        <v>0</v>
      </c>
      <c r="BN158" s="85">
        <v>0</v>
      </c>
      <c r="BO158" s="85">
        <v>0</v>
      </c>
      <c r="BP158" s="85">
        <v>0</v>
      </c>
    </row>
    <row r="159" spans="1:104" ht="20.399999999999999" customHeight="1">
      <c r="B159" s="422" t="s">
        <v>459</v>
      </c>
      <c r="C159" s="457">
        <v>617.36396839999998</v>
      </c>
      <c r="D159" s="458">
        <v>116.95928393999999</v>
      </c>
      <c r="E159" s="458">
        <v>50.194101000000003</v>
      </c>
      <c r="F159" s="458">
        <v>107.61637483</v>
      </c>
      <c r="G159" s="459">
        <v>203.53889458</v>
      </c>
      <c r="H159" s="458">
        <v>60.86289</v>
      </c>
      <c r="I159" s="458">
        <v>38.171380999999997</v>
      </c>
      <c r="J159" s="458">
        <v>12.248120999999999</v>
      </c>
      <c r="K159" s="458">
        <v>0.93372028000000007</v>
      </c>
      <c r="L159" s="459">
        <v>4.8733756500000007</v>
      </c>
      <c r="M159" s="458">
        <v>0</v>
      </c>
      <c r="N159" s="458">
        <v>0</v>
      </c>
      <c r="O159" s="458">
        <v>5.5976650000000003E-2</v>
      </c>
      <c r="P159" s="458">
        <v>1.2526268200000001</v>
      </c>
      <c r="Q159" s="459">
        <v>0</v>
      </c>
      <c r="R159" s="458">
        <v>0</v>
      </c>
      <c r="S159" s="458">
        <v>0</v>
      </c>
      <c r="T159" s="458">
        <v>13.388281750000001</v>
      </c>
      <c r="U159" s="458">
        <v>0.92495400000000005</v>
      </c>
      <c r="V159" s="459">
        <v>2.8E-5</v>
      </c>
      <c r="W159" s="458">
        <v>0</v>
      </c>
      <c r="X159" s="458">
        <v>0.79589699999999997</v>
      </c>
      <c r="Y159" s="458">
        <v>1.6299999999999999E-3</v>
      </c>
      <c r="Z159" s="458">
        <v>0.59217799999999998</v>
      </c>
      <c r="AA159" s="459">
        <v>0.88467399999999996</v>
      </c>
      <c r="AB159" s="458">
        <v>0</v>
      </c>
      <c r="AC159" s="458">
        <v>2.3694929999999998</v>
      </c>
      <c r="AD159" s="458">
        <v>0</v>
      </c>
      <c r="AE159" s="458">
        <v>0</v>
      </c>
      <c r="AF159" s="459">
        <v>0</v>
      </c>
      <c r="AG159" s="458">
        <v>0</v>
      </c>
      <c r="AH159" s="458">
        <v>0</v>
      </c>
      <c r="AI159" s="458">
        <v>1.6862060000000001</v>
      </c>
      <c r="AJ159" s="458">
        <v>0</v>
      </c>
      <c r="AK159" s="459">
        <v>0</v>
      </c>
      <c r="AL159" s="458">
        <v>0</v>
      </c>
      <c r="AM159" s="458">
        <v>9.4390000000000001E-4</v>
      </c>
      <c r="AN159" s="458">
        <v>0</v>
      </c>
      <c r="AO159" s="458">
        <v>0</v>
      </c>
      <c r="AP159" s="459">
        <v>0</v>
      </c>
      <c r="AQ159" s="458">
        <v>0</v>
      </c>
      <c r="AR159" s="458">
        <v>8.4609999999999998E-3</v>
      </c>
      <c r="AS159" s="458">
        <v>0</v>
      </c>
      <c r="AT159" s="458">
        <v>4.4759999999999999E-3</v>
      </c>
      <c r="AU159" s="459">
        <v>0</v>
      </c>
      <c r="AV159" s="458">
        <v>0</v>
      </c>
      <c r="AW159" s="458">
        <v>0</v>
      </c>
      <c r="AX159" s="458">
        <v>0</v>
      </c>
      <c r="AY159" s="458">
        <v>0</v>
      </c>
      <c r="AZ159" s="459">
        <v>0</v>
      </c>
      <c r="BA159" s="458">
        <v>0</v>
      </c>
      <c r="BB159" s="458">
        <v>0</v>
      </c>
      <c r="BC159" s="459">
        <v>0</v>
      </c>
      <c r="BE159" s="85">
        <v>0</v>
      </c>
      <c r="BF159" s="85">
        <v>0</v>
      </c>
      <c r="BG159" s="85">
        <v>0</v>
      </c>
      <c r="BH159" s="85">
        <v>0</v>
      </c>
      <c r="BI159" s="85">
        <v>0</v>
      </c>
      <c r="BJ159" s="85">
        <v>0</v>
      </c>
      <c r="BK159" s="85">
        <v>0</v>
      </c>
      <c r="BL159" s="85">
        <v>0</v>
      </c>
      <c r="BM159" s="85">
        <v>0</v>
      </c>
      <c r="BN159" s="85">
        <v>0</v>
      </c>
      <c r="BO159" s="85">
        <v>0</v>
      </c>
      <c r="BP159" s="85">
        <v>0</v>
      </c>
    </row>
    <row r="160" spans="1:104" ht="20.399999999999999" customHeight="1">
      <c r="B160" s="422" t="s">
        <v>460</v>
      </c>
      <c r="C160" s="457">
        <v>3218.9214010499995</v>
      </c>
      <c r="D160" s="458">
        <v>302.80893543999997</v>
      </c>
      <c r="E160" s="458">
        <v>509.82816700000001</v>
      </c>
      <c r="F160" s="458">
        <v>248.50158838999999</v>
      </c>
      <c r="G160" s="459">
        <v>495.08021037999998</v>
      </c>
      <c r="H160" s="458">
        <v>340.44001700000001</v>
      </c>
      <c r="I160" s="458">
        <v>81.498855000000006</v>
      </c>
      <c r="J160" s="458">
        <v>-1.1370229999999999</v>
      </c>
      <c r="K160" s="458">
        <v>50.240849420000004</v>
      </c>
      <c r="L160" s="459">
        <v>156.12942181</v>
      </c>
      <c r="M160" s="458">
        <v>423.37349032999998</v>
      </c>
      <c r="N160" s="458">
        <v>90.567119000000005</v>
      </c>
      <c r="O160" s="458">
        <v>20.615859230000002</v>
      </c>
      <c r="P160" s="458">
        <v>163.68306109</v>
      </c>
      <c r="Q160" s="459">
        <v>6.710896</v>
      </c>
      <c r="R160" s="458">
        <v>0.78234999999999999</v>
      </c>
      <c r="S160" s="458">
        <v>13.370766</v>
      </c>
      <c r="T160" s="458">
        <v>86.940691650000005</v>
      </c>
      <c r="U160" s="458">
        <v>31.046792</v>
      </c>
      <c r="V160" s="459">
        <v>25.284458000000001</v>
      </c>
      <c r="W160" s="458">
        <v>0.14964</v>
      </c>
      <c r="X160" s="458">
        <v>2.5767690000000001</v>
      </c>
      <c r="Y160" s="458">
        <v>4.9057579999999996</v>
      </c>
      <c r="Z160" s="458">
        <v>7.2445719999999998</v>
      </c>
      <c r="AA160" s="459">
        <v>15.975724</v>
      </c>
      <c r="AB160" s="458">
        <v>0</v>
      </c>
      <c r="AC160" s="458">
        <v>47.657364999999999</v>
      </c>
      <c r="AD160" s="458">
        <v>40.143774000000001</v>
      </c>
      <c r="AE160" s="458">
        <v>0</v>
      </c>
      <c r="AF160" s="459">
        <v>0</v>
      </c>
      <c r="AG160" s="458">
        <v>4.5625869999999997</v>
      </c>
      <c r="AH160" s="458">
        <v>0</v>
      </c>
      <c r="AI160" s="458">
        <v>17.15626</v>
      </c>
      <c r="AJ160" s="458">
        <v>0</v>
      </c>
      <c r="AK160" s="459">
        <v>16.969667000000001</v>
      </c>
      <c r="AL160" s="458">
        <v>1.093771</v>
      </c>
      <c r="AM160" s="458">
        <v>7.29676277</v>
      </c>
      <c r="AN160" s="458">
        <v>0.24594945000000001</v>
      </c>
      <c r="AO160" s="458">
        <v>0.86876399999999998</v>
      </c>
      <c r="AP160" s="459">
        <v>0</v>
      </c>
      <c r="AQ160" s="458">
        <v>1.830813</v>
      </c>
      <c r="AR160" s="458">
        <v>0</v>
      </c>
      <c r="AS160" s="458">
        <v>1.2166100900000001</v>
      </c>
      <c r="AT160" s="458">
        <v>0.48772799999999999</v>
      </c>
      <c r="AU160" s="459">
        <v>0.34234999999999999</v>
      </c>
      <c r="AV160" s="458">
        <v>0.73222699999999996</v>
      </c>
      <c r="AW160" s="458">
        <v>0.70842400000000005</v>
      </c>
      <c r="AX160" s="458">
        <v>0</v>
      </c>
      <c r="AY160" s="458">
        <v>0</v>
      </c>
      <c r="AZ160" s="459">
        <v>0.49742399999999998</v>
      </c>
      <c r="BA160" s="458">
        <v>0</v>
      </c>
      <c r="BB160" s="458">
        <v>0</v>
      </c>
      <c r="BC160" s="459">
        <v>0.49195699999999998</v>
      </c>
      <c r="BE160" s="85">
        <v>0</v>
      </c>
      <c r="BF160" s="85">
        <v>0</v>
      </c>
      <c r="BG160" s="85">
        <v>0</v>
      </c>
      <c r="BH160" s="85">
        <v>0</v>
      </c>
      <c r="BI160" s="85">
        <v>0</v>
      </c>
      <c r="BJ160" s="85">
        <v>0</v>
      </c>
      <c r="BK160" s="85">
        <v>0</v>
      </c>
      <c r="BL160" s="85">
        <v>0</v>
      </c>
      <c r="BM160" s="85">
        <v>0</v>
      </c>
      <c r="BN160" s="85">
        <v>0</v>
      </c>
      <c r="BO160" s="85">
        <v>0</v>
      </c>
      <c r="BP160" s="85">
        <v>0</v>
      </c>
    </row>
    <row r="161" spans="1:104" ht="20.399999999999999" customHeight="1">
      <c r="B161" s="422" t="s">
        <v>461</v>
      </c>
      <c r="C161" s="457">
        <v>0</v>
      </c>
      <c r="D161" s="458">
        <v>0</v>
      </c>
      <c r="E161" s="458">
        <v>0</v>
      </c>
      <c r="F161" s="458">
        <v>0</v>
      </c>
      <c r="G161" s="459">
        <v>0</v>
      </c>
      <c r="H161" s="458">
        <v>0</v>
      </c>
      <c r="I161" s="458">
        <v>0</v>
      </c>
      <c r="J161" s="458">
        <v>0</v>
      </c>
      <c r="K161" s="458">
        <v>0</v>
      </c>
      <c r="L161" s="459">
        <v>0</v>
      </c>
      <c r="M161" s="458">
        <v>0</v>
      </c>
      <c r="N161" s="458">
        <v>0</v>
      </c>
      <c r="O161" s="458">
        <v>0</v>
      </c>
      <c r="P161" s="458">
        <v>0</v>
      </c>
      <c r="Q161" s="459">
        <v>0</v>
      </c>
      <c r="R161" s="458">
        <v>0</v>
      </c>
      <c r="S161" s="458">
        <v>0</v>
      </c>
      <c r="T161" s="458">
        <v>0</v>
      </c>
      <c r="U161" s="458">
        <v>0</v>
      </c>
      <c r="V161" s="459">
        <v>0</v>
      </c>
      <c r="W161" s="458">
        <v>0</v>
      </c>
      <c r="X161" s="458">
        <v>0</v>
      </c>
      <c r="Y161" s="458">
        <v>0</v>
      </c>
      <c r="Z161" s="458">
        <v>0</v>
      </c>
      <c r="AA161" s="459">
        <v>0</v>
      </c>
      <c r="AB161" s="458">
        <v>0</v>
      </c>
      <c r="AC161" s="458">
        <v>0</v>
      </c>
      <c r="AD161" s="458">
        <v>0</v>
      </c>
      <c r="AE161" s="458">
        <v>0</v>
      </c>
      <c r="AF161" s="459">
        <v>0</v>
      </c>
      <c r="AG161" s="458">
        <v>0</v>
      </c>
      <c r="AH161" s="458">
        <v>0</v>
      </c>
      <c r="AI161" s="458">
        <v>0</v>
      </c>
      <c r="AJ161" s="458">
        <v>0</v>
      </c>
      <c r="AK161" s="459">
        <v>0</v>
      </c>
      <c r="AL161" s="458">
        <v>0</v>
      </c>
      <c r="AM161" s="458">
        <v>0</v>
      </c>
      <c r="AN161" s="458">
        <v>0</v>
      </c>
      <c r="AO161" s="458">
        <v>0</v>
      </c>
      <c r="AP161" s="459">
        <v>0</v>
      </c>
      <c r="AQ161" s="458">
        <v>0</v>
      </c>
      <c r="AR161" s="458">
        <v>0</v>
      </c>
      <c r="AS161" s="458">
        <v>0</v>
      </c>
      <c r="AT161" s="458">
        <v>0</v>
      </c>
      <c r="AU161" s="459">
        <v>0</v>
      </c>
      <c r="AV161" s="458">
        <v>0</v>
      </c>
      <c r="AW161" s="458">
        <v>0</v>
      </c>
      <c r="AX161" s="458">
        <v>0</v>
      </c>
      <c r="AY161" s="458">
        <v>0</v>
      </c>
      <c r="AZ161" s="459">
        <v>0</v>
      </c>
      <c r="BA161" s="458">
        <v>0</v>
      </c>
      <c r="BB161" s="458">
        <v>0</v>
      </c>
      <c r="BC161" s="459">
        <v>0</v>
      </c>
      <c r="BE161" s="85">
        <v>0</v>
      </c>
      <c r="BF161" s="85">
        <v>0</v>
      </c>
      <c r="BG161" s="85">
        <v>0</v>
      </c>
      <c r="BH161" s="85">
        <v>0</v>
      </c>
      <c r="BI161" s="85">
        <v>0</v>
      </c>
      <c r="BJ161" s="85">
        <v>0</v>
      </c>
      <c r="BK161" s="85">
        <v>0</v>
      </c>
      <c r="BL161" s="85">
        <v>0</v>
      </c>
      <c r="BM161" s="85">
        <v>0</v>
      </c>
      <c r="BN161" s="85">
        <v>0</v>
      </c>
      <c r="BO161" s="85">
        <v>0</v>
      </c>
      <c r="BP161" s="85">
        <v>0</v>
      </c>
    </row>
    <row r="162" spans="1:104" ht="19.5" customHeight="1">
      <c r="B162" s="422" t="s">
        <v>462</v>
      </c>
      <c r="C162" s="457">
        <v>0</v>
      </c>
      <c r="D162" s="458">
        <v>0</v>
      </c>
      <c r="E162" s="458">
        <v>0</v>
      </c>
      <c r="F162" s="458">
        <v>0</v>
      </c>
      <c r="G162" s="459">
        <v>0</v>
      </c>
      <c r="H162" s="458">
        <v>0</v>
      </c>
      <c r="I162" s="458">
        <v>0</v>
      </c>
      <c r="J162" s="458">
        <v>0</v>
      </c>
      <c r="K162" s="458">
        <v>0</v>
      </c>
      <c r="L162" s="459">
        <v>0</v>
      </c>
      <c r="M162" s="458">
        <v>0</v>
      </c>
      <c r="N162" s="458">
        <v>0</v>
      </c>
      <c r="O162" s="458">
        <v>0</v>
      </c>
      <c r="P162" s="458">
        <v>0</v>
      </c>
      <c r="Q162" s="459">
        <v>0</v>
      </c>
      <c r="R162" s="458">
        <v>0</v>
      </c>
      <c r="S162" s="458">
        <v>0</v>
      </c>
      <c r="T162" s="458">
        <v>0</v>
      </c>
      <c r="U162" s="458">
        <v>0</v>
      </c>
      <c r="V162" s="459">
        <v>0</v>
      </c>
      <c r="W162" s="458">
        <v>0</v>
      </c>
      <c r="X162" s="458">
        <v>0</v>
      </c>
      <c r="Y162" s="458">
        <v>0</v>
      </c>
      <c r="Z162" s="458">
        <v>0</v>
      </c>
      <c r="AA162" s="459">
        <v>0</v>
      </c>
      <c r="AB162" s="458">
        <v>0</v>
      </c>
      <c r="AC162" s="458">
        <v>0</v>
      </c>
      <c r="AD162" s="458">
        <v>0</v>
      </c>
      <c r="AE162" s="458">
        <v>0</v>
      </c>
      <c r="AF162" s="459">
        <v>0</v>
      </c>
      <c r="AG162" s="458">
        <v>0</v>
      </c>
      <c r="AH162" s="458">
        <v>0</v>
      </c>
      <c r="AI162" s="458">
        <v>0</v>
      </c>
      <c r="AJ162" s="458">
        <v>0</v>
      </c>
      <c r="AK162" s="459">
        <v>0</v>
      </c>
      <c r="AL162" s="458">
        <v>0</v>
      </c>
      <c r="AM162" s="458">
        <v>0</v>
      </c>
      <c r="AN162" s="458">
        <v>0</v>
      </c>
      <c r="AO162" s="458">
        <v>0</v>
      </c>
      <c r="AP162" s="459">
        <v>0</v>
      </c>
      <c r="AQ162" s="458">
        <v>0</v>
      </c>
      <c r="AR162" s="458">
        <v>0</v>
      </c>
      <c r="AS162" s="458">
        <v>0</v>
      </c>
      <c r="AT162" s="458">
        <v>0</v>
      </c>
      <c r="AU162" s="459">
        <v>0</v>
      </c>
      <c r="AV162" s="458">
        <v>0</v>
      </c>
      <c r="AW162" s="458">
        <v>0</v>
      </c>
      <c r="AX162" s="458">
        <v>0</v>
      </c>
      <c r="AY162" s="458">
        <v>0</v>
      </c>
      <c r="AZ162" s="459">
        <v>0</v>
      </c>
      <c r="BA162" s="458">
        <v>0</v>
      </c>
      <c r="BB162" s="458">
        <v>0</v>
      </c>
      <c r="BC162" s="459">
        <v>0</v>
      </c>
      <c r="BE162" s="85">
        <v>0</v>
      </c>
      <c r="BF162" s="85">
        <v>0</v>
      </c>
      <c r="BG162" s="85">
        <v>0</v>
      </c>
      <c r="BH162" s="85">
        <v>0</v>
      </c>
      <c r="BI162" s="85">
        <v>0</v>
      </c>
      <c r="BJ162" s="85">
        <v>0</v>
      </c>
      <c r="BK162" s="85">
        <v>0</v>
      </c>
      <c r="BL162" s="85">
        <v>0</v>
      </c>
      <c r="BM162" s="85">
        <v>0</v>
      </c>
      <c r="BN162" s="85">
        <v>0</v>
      </c>
      <c r="BO162" s="85">
        <v>0</v>
      </c>
      <c r="BP162" s="85">
        <v>0</v>
      </c>
    </row>
    <row r="163" spans="1:104" ht="17.399999999999999">
      <c r="B163" s="405"/>
      <c r="C163" s="457"/>
      <c r="D163" s="458"/>
      <c r="E163" s="458"/>
      <c r="F163" s="458"/>
      <c r="G163" s="459"/>
      <c r="H163" s="458"/>
      <c r="I163" s="458"/>
      <c r="J163" s="458"/>
      <c r="K163" s="458"/>
      <c r="L163" s="459"/>
      <c r="M163" s="458"/>
      <c r="N163" s="458"/>
      <c r="O163" s="458"/>
      <c r="P163" s="458"/>
      <c r="Q163" s="459"/>
      <c r="R163" s="458"/>
      <c r="S163" s="458"/>
      <c r="T163" s="458"/>
      <c r="U163" s="458"/>
      <c r="V163" s="459"/>
      <c r="W163" s="458"/>
      <c r="X163" s="458"/>
      <c r="Y163" s="458"/>
      <c r="Z163" s="458"/>
      <c r="AA163" s="459"/>
      <c r="AB163" s="458"/>
      <c r="AC163" s="458"/>
      <c r="AD163" s="458"/>
      <c r="AE163" s="458"/>
      <c r="AF163" s="459"/>
      <c r="AG163" s="458"/>
      <c r="AH163" s="458"/>
      <c r="AI163" s="458"/>
      <c r="AJ163" s="458"/>
      <c r="AK163" s="459"/>
      <c r="AL163" s="458"/>
      <c r="AM163" s="458"/>
      <c r="AN163" s="458"/>
      <c r="AO163" s="458"/>
      <c r="AP163" s="459"/>
      <c r="AQ163" s="458"/>
      <c r="AR163" s="458"/>
      <c r="AS163" s="458"/>
      <c r="AT163" s="458"/>
      <c r="AU163" s="459"/>
      <c r="AV163" s="458"/>
      <c r="AW163" s="458"/>
      <c r="AX163" s="458"/>
      <c r="AY163" s="458"/>
      <c r="AZ163" s="459"/>
      <c r="BA163" s="458"/>
      <c r="BB163" s="458"/>
      <c r="BC163" s="459"/>
    </row>
    <row r="164" spans="1:104" ht="20.399999999999999" customHeight="1">
      <c r="B164" s="104" t="s">
        <v>463</v>
      </c>
      <c r="C164" s="457">
        <v>0</v>
      </c>
      <c r="D164" s="458">
        <v>0</v>
      </c>
      <c r="E164" s="458">
        <v>0</v>
      </c>
      <c r="F164" s="458">
        <v>0</v>
      </c>
      <c r="G164" s="459">
        <v>0</v>
      </c>
      <c r="H164" s="458">
        <v>0</v>
      </c>
      <c r="I164" s="458">
        <v>0</v>
      </c>
      <c r="J164" s="458">
        <v>0</v>
      </c>
      <c r="K164" s="458">
        <v>0</v>
      </c>
      <c r="L164" s="459">
        <v>0</v>
      </c>
      <c r="M164" s="458">
        <v>0</v>
      </c>
      <c r="N164" s="458">
        <v>0</v>
      </c>
      <c r="O164" s="458">
        <v>0</v>
      </c>
      <c r="P164" s="458">
        <v>0</v>
      </c>
      <c r="Q164" s="459">
        <v>0</v>
      </c>
      <c r="R164" s="458">
        <v>0</v>
      </c>
      <c r="S164" s="458">
        <v>0</v>
      </c>
      <c r="T164" s="458">
        <v>0</v>
      </c>
      <c r="U164" s="458">
        <v>0</v>
      </c>
      <c r="V164" s="459">
        <v>0</v>
      </c>
      <c r="W164" s="458">
        <v>0</v>
      </c>
      <c r="X164" s="458">
        <v>0</v>
      </c>
      <c r="Y164" s="458">
        <v>0</v>
      </c>
      <c r="Z164" s="458">
        <v>0</v>
      </c>
      <c r="AA164" s="459">
        <v>0</v>
      </c>
      <c r="AB164" s="458">
        <v>0</v>
      </c>
      <c r="AC164" s="458">
        <v>0</v>
      </c>
      <c r="AD164" s="458">
        <v>0</v>
      </c>
      <c r="AE164" s="458">
        <v>0</v>
      </c>
      <c r="AF164" s="459">
        <v>0</v>
      </c>
      <c r="AG164" s="458">
        <v>0</v>
      </c>
      <c r="AH164" s="458">
        <v>0</v>
      </c>
      <c r="AI164" s="458">
        <v>0</v>
      </c>
      <c r="AJ164" s="458">
        <v>0</v>
      </c>
      <c r="AK164" s="459">
        <v>0</v>
      </c>
      <c r="AL164" s="458">
        <v>0</v>
      </c>
      <c r="AM164" s="458">
        <v>0</v>
      </c>
      <c r="AN164" s="458">
        <v>0</v>
      </c>
      <c r="AO164" s="458">
        <v>0</v>
      </c>
      <c r="AP164" s="459">
        <v>0</v>
      </c>
      <c r="AQ164" s="458">
        <v>0</v>
      </c>
      <c r="AR164" s="458">
        <v>0</v>
      </c>
      <c r="AS164" s="458">
        <v>0</v>
      </c>
      <c r="AT164" s="458">
        <v>0</v>
      </c>
      <c r="AU164" s="459">
        <v>0</v>
      </c>
      <c r="AV164" s="458">
        <v>0</v>
      </c>
      <c r="AW164" s="458">
        <v>0</v>
      </c>
      <c r="AX164" s="458">
        <v>0</v>
      </c>
      <c r="AY164" s="458">
        <v>0</v>
      </c>
      <c r="AZ164" s="459">
        <v>0</v>
      </c>
      <c r="BA164" s="458">
        <v>0</v>
      </c>
      <c r="BB164" s="458">
        <v>0</v>
      </c>
      <c r="BC164" s="459">
        <v>0</v>
      </c>
      <c r="BE164" s="85">
        <v>0</v>
      </c>
      <c r="BF164" s="85">
        <v>0</v>
      </c>
      <c r="BG164" s="85">
        <v>0</v>
      </c>
      <c r="BH164" s="85">
        <v>0</v>
      </c>
      <c r="BI164" s="85">
        <v>0</v>
      </c>
      <c r="BJ164" s="85">
        <v>0</v>
      </c>
      <c r="BK164" s="85">
        <v>0</v>
      </c>
      <c r="BL164" s="85">
        <v>0</v>
      </c>
      <c r="BM164" s="85">
        <v>0</v>
      </c>
      <c r="BN164" s="85">
        <v>0</v>
      </c>
      <c r="BO164" s="85">
        <v>0</v>
      </c>
      <c r="BP164" s="85">
        <v>0</v>
      </c>
    </row>
    <row r="165" spans="1:104" s="95" customFormat="1" ht="20.399999999999999" customHeight="1">
      <c r="A165" s="93"/>
      <c r="B165" s="104"/>
      <c r="C165" s="457"/>
      <c r="D165" s="458"/>
      <c r="E165" s="458"/>
      <c r="F165" s="458"/>
      <c r="G165" s="459"/>
      <c r="H165" s="458"/>
      <c r="I165" s="458"/>
      <c r="J165" s="458"/>
      <c r="K165" s="458"/>
      <c r="L165" s="459"/>
      <c r="M165" s="458"/>
      <c r="N165" s="458"/>
      <c r="O165" s="458"/>
      <c r="P165" s="458"/>
      <c r="Q165" s="459"/>
      <c r="R165" s="458"/>
      <c r="S165" s="458"/>
      <c r="T165" s="458"/>
      <c r="U165" s="458"/>
      <c r="V165" s="459"/>
      <c r="W165" s="458"/>
      <c r="X165" s="458"/>
      <c r="Y165" s="458"/>
      <c r="Z165" s="458"/>
      <c r="AA165" s="459"/>
      <c r="AB165" s="458"/>
      <c r="AC165" s="458"/>
      <c r="AD165" s="458"/>
      <c r="AE165" s="458"/>
      <c r="AF165" s="459"/>
      <c r="AG165" s="458"/>
      <c r="AH165" s="458"/>
      <c r="AI165" s="458"/>
      <c r="AJ165" s="458"/>
      <c r="AK165" s="459"/>
      <c r="AL165" s="458"/>
      <c r="AM165" s="458"/>
      <c r="AN165" s="458"/>
      <c r="AO165" s="458"/>
      <c r="AP165" s="459"/>
      <c r="AQ165" s="458"/>
      <c r="AR165" s="458"/>
      <c r="AS165" s="458"/>
      <c r="AT165" s="458"/>
      <c r="AU165" s="459"/>
      <c r="AV165" s="458"/>
      <c r="AW165" s="458"/>
      <c r="AX165" s="458"/>
      <c r="AY165" s="458"/>
      <c r="AZ165" s="459"/>
      <c r="BA165" s="458"/>
      <c r="BB165" s="458"/>
      <c r="BC165" s="459"/>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row>
    <row r="166" spans="1:104" s="423" customFormat="1" ht="20.399999999999999" customHeight="1">
      <c r="A166" s="315"/>
      <c r="B166" s="404" t="s">
        <v>464</v>
      </c>
      <c r="C166" s="454">
        <v>603610.90062821994</v>
      </c>
      <c r="D166" s="455">
        <v>153423.22338057001</v>
      </c>
      <c r="E166" s="455">
        <v>62590.482197999998</v>
      </c>
      <c r="F166" s="455">
        <v>76365.017165049998</v>
      </c>
      <c r="G166" s="456">
        <v>62828.957562559997</v>
      </c>
      <c r="H166" s="455">
        <v>32827.091156000002</v>
      </c>
      <c r="I166" s="455">
        <v>20665.279211000001</v>
      </c>
      <c r="J166" s="455">
        <v>25828.779871999999</v>
      </c>
      <c r="K166" s="455">
        <v>8240.7248491899991</v>
      </c>
      <c r="L166" s="456">
        <v>14493.77333342</v>
      </c>
      <c r="M166" s="455">
        <v>63895.822520540001</v>
      </c>
      <c r="N166" s="455">
        <v>3940.0212120000001</v>
      </c>
      <c r="O166" s="455">
        <v>449.86719939</v>
      </c>
      <c r="P166" s="455">
        <v>9982.8190184699997</v>
      </c>
      <c r="Q166" s="456">
        <v>2807.6840710000001</v>
      </c>
      <c r="R166" s="455">
        <v>1409.9674219999999</v>
      </c>
      <c r="S166" s="455">
        <v>3158.0231239999998</v>
      </c>
      <c r="T166" s="455">
        <v>12527.139471690001</v>
      </c>
      <c r="U166" s="455">
        <v>2821.1016880000002</v>
      </c>
      <c r="V166" s="456">
        <v>2282.2533579999999</v>
      </c>
      <c r="W166" s="455">
        <v>291.61057099999999</v>
      </c>
      <c r="X166" s="455">
        <v>1053.3325150000001</v>
      </c>
      <c r="Y166" s="455">
        <v>2610.3175430000001</v>
      </c>
      <c r="Z166" s="455">
        <v>2256.3783969999999</v>
      </c>
      <c r="AA166" s="456">
        <v>1129.0156079999999</v>
      </c>
      <c r="AB166" s="455">
        <v>2157.0855630000001</v>
      </c>
      <c r="AC166" s="455">
        <v>1755.7826669999999</v>
      </c>
      <c r="AD166" s="455">
        <v>18847.556891</v>
      </c>
      <c r="AE166" s="455">
        <v>-77.849718999999993</v>
      </c>
      <c r="AF166" s="456">
        <v>1585.5768922699999</v>
      </c>
      <c r="AG166" s="455">
        <v>1436.4333779999999</v>
      </c>
      <c r="AH166" s="455">
        <v>3227.417359</v>
      </c>
      <c r="AI166" s="455">
        <v>1856.2979459999999</v>
      </c>
      <c r="AJ166" s="455">
        <v>427.08702516000005</v>
      </c>
      <c r="AK166" s="456">
        <v>805.56243400000005</v>
      </c>
      <c r="AL166" s="455">
        <v>358.35095100000001</v>
      </c>
      <c r="AM166" s="455">
        <v>397.15445869999996</v>
      </c>
      <c r="AN166" s="455">
        <v>391.13480873999998</v>
      </c>
      <c r="AO166" s="455">
        <v>332.30830099999997</v>
      </c>
      <c r="AP166" s="456">
        <v>403.92936027999997</v>
      </c>
      <c r="AQ166" s="455">
        <v>115.25055399999999</v>
      </c>
      <c r="AR166" s="455">
        <v>492.375249</v>
      </c>
      <c r="AS166" s="455">
        <v>128.01830888000001</v>
      </c>
      <c r="AT166" s="455">
        <v>166.47170499999999</v>
      </c>
      <c r="AU166" s="456">
        <v>28.447050999999998</v>
      </c>
      <c r="AV166" s="455">
        <v>210.84676899999999</v>
      </c>
      <c r="AW166" s="455">
        <v>136.84903</v>
      </c>
      <c r="AX166" s="455">
        <v>80.981940260000002</v>
      </c>
      <c r="AY166" s="455">
        <v>61.920377000000002</v>
      </c>
      <c r="AZ166" s="456">
        <v>119.919808</v>
      </c>
      <c r="BA166" s="455">
        <v>88.726743049999996</v>
      </c>
      <c r="BB166" s="455">
        <v>14.573587</v>
      </c>
      <c r="BC166" s="456">
        <v>184.00874300000001</v>
      </c>
      <c r="BD166" s="315"/>
      <c r="BE166" s="315">
        <v>0</v>
      </c>
      <c r="BF166" s="315">
        <v>0</v>
      </c>
      <c r="BG166" s="315">
        <v>0</v>
      </c>
      <c r="BH166" s="315">
        <v>0</v>
      </c>
      <c r="BI166" s="315">
        <v>0</v>
      </c>
      <c r="BJ166" s="315">
        <v>0</v>
      </c>
      <c r="BK166" s="315">
        <v>0</v>
      </c>
      <c r="BL166" s="315">
        <v>0</v>
      </c>
      <c r="BM166" s="315">
        <v>0</v>
      </c>
      <c r="BN166" s="315">
        <v>0</v>
      </c>
      <c r="BO166" s="315">
        <v>0</v>
      </c>
      <c r="BP166" s="315">
        <v>0</v>
      </c>
      <c r="BQ166" s="315"/>
      <c r="BR166" s="315"/>
      <c r="BS166" s="315"/>
      <c r="BT166" s="315"/>
      <c r="BU166" s="315"/>
      <c r="BV166" s="315"/>
      <c r="BW166" s="315"/>
      <c r="BX166" s="315"/>
      <c r="BY166" s="315"/>
      <c r="BZ166" s="315"/>
      <c r="CA166" s="315"/>
      <c r="CB166" s="315"/>
      <c r="CC166" s="315"/>
      <c r="CD166" s="315"/>
      <c r="CE166" s="315"/>
      <c r="CF166" s="315"/>
      <c r="CG166" s="315"/>
      <c r="CH166" s="315"/>
      <c r="CI166" s="315"/>
      <c r="CJ166" s="315"/>
      <c r="CK166" s="315"/>
      <c r="CL166" s="315"/>
      <c r="CM166" s="315"/>
      <c r="CN166" s="315"/>
      <c r="CO166" s="315"/>
      <c r="CP166" s="315"/>
      <c r="CQ166" s="315"/>
      <c r="CR166" s="315"/>
      <c r="CS166" s="315"/>
      <c r="CT166" s="315"/>
      <c r="CU166" s="315"/>
      <c r="CV166" s="315"/>
      <c r="CW166" s="315"/>
      <c r="CX166" s="315"/>
      <c r="CY166" s="315"/>
      <c r="CZ166" s="315"/>
    </row>
    <row r="167" spans="1:104" s="95" customFormat="1" ht="20.399999999999999" customHeight="1">
      <c r="A167" s="93"/>
      <c r="B167" s="420" t="s">
        <v>354</v>
      </c>
      <c r="C167" s="457">
        <v>135316.20744466002</v>
      </c>
      <c r="D167" s="458">
        <v>38749.873776779998</v>
      </c>
      <c r="E167" s="458">
        <v>15573.517941</v>
      </c>
      <c r="F167" s="458">
        <v>13552.18303873</v>
      </c>
      <c r="G167" s="459">
        <v>16688.50760619</v>
      </c>
      <c r="H167" s="458">
        <v>9872.3027070000007</v>
      </c>
      <c r="I167" s="458">
        <v>4957.4929860000002</v>
      </c>
      <c r="J167" s="458">
        <v>4026.1373600000002</v>
      </c>
      <c r="K167" s="458">
        <v>-21.639941719999999</v>
      </c>
      <c r="L167" s="459">
        <v>1779.4766279400001</v>
      </c>
      <c r="M167" s="458">
        <v>13949.10451773</v>
      </c>
      <c r="N167" s="458">
        <v>1099.5352359999999</v>
      </c>
      <c r="O167" s="458">
        <v>140.61021865000001</v>
      </c>
      <c r="P167" s="458">
        <v>1172.26485518</v>
      </c>
      <c r="Q167" s="459">
        <v>11.065198000000001</v>
      </c>
      <c r="R167" s="458">
        <v>186.381407</v>
      </c>
      <c r="S167" s="458">
        <v>2749.6559860000002</v>
      </c>
      <c r="T167" s="458">
        <v>3731.8889472600004</v>
      </c>
      <c r="U167" s="458">
        <v>229.30525499999999</v>
      </c>
      <c r="V167" s="459">
        <v>327.03394200000002</v>
      </c>
      <c r="W167" s="458">
        <v>0</v>
      </c>
      <c r="X167" s="458">
        <v>42.445431999999997</v>
      </c>
      <c r="Y167" s="458">
        <v>30.588418999999998</v>
      </c>
      <c r="Z167" s="458">
        <v>254.56772100000001</v>
      </c>
      <c r="AA167" s="459">
        <v>188.88698199999999</v>
      </c>
      <c r="AB167" s="458">
        <v>147.00317200000001</v>
      </c>
      <c r="AC167" s="458">
        <v>161.42173600000001</v>
      </c>
      <c r="AD167" s="458">
        <v>4370.0214070000002</v>
      </c>
      <c r="AE167" s="458">
        <v>0.36986000000000002</v>
      </c>
      <c r="AF167" s="459">
        <v>186.29378999000002</v>
      </c>
      <c r="AG167" s="458">
        <v>-18.743525999999999</v>
      </c>
      <c r="AH167" s="458">
        <v>414.68322699999999</v>
      </c>
      <c r="AI167" s="458">
        <v>134.18230600000001</v>
      </c>
      <c r="AJ167" s="458">
        <v>187.88829587999999</v>
      </c>
      <c r="AK167" s="459">
        <v>32.429789999999997</v>
      </c>
      <c r="AL167" s="458">
        <v>0</v>
      </c>
      <c r="AM167" s="458">
        <v>56.615942329999996</v>
      </c>
      <c r="AN167" s="458">
        <v>-0.64296881000000006</v>
      </c>
      <c r="AO167" s="458">
        <v>-17.776758999999998</v>
      </c>
      <c r="AP167" s="459">
        <v>63.955452860000001</v>
      </c>
      <c r="AQ167" s="458">
        <v>43.796483000000002</v>
      </c>
      <c r="AR167" s="458">
        <v>95.073898999999997</v>
      </c>
      <c r="AS167" s="458">
        <v>-63.989232180000002</v>
      </c>
      <c r="AT167" s="458">
        <v>4.0395979999999998</v>
      </c>
      <c r="AU167" s="459">
        <v>158.69230999999999</v>
      </c>
      <c r="AV167" s="458">
        <v>1.1988300000000001</v>
      </c>
      <c r="AW167" s="458">
        <v>4.6308439999999997</v>
      </c>
      <c r="AX167" s="458">
        <v>15.41246885</v>
      </c>
      <c r="AY167" s="458">
        <v>-8.1709000000000004E-2</v>
      </c>
      <c r="AZ167" s="459">
        <v>0</v>
      </c>
      <c r="BA167" s="458">
        <v>0</v>
      </c>
      <c r="BB167" s="458">
        <v>0</v>
      </c>
      <c r="BC167" s="459">
        <v>48.546008999999998</v>
      </c>
      <c r="BD167" s="93"/>
      <c r="BE167" s="93">
        <v>0</v>
      </c>
      <c r="BF167" s="93">
        <v>0</v>
      </c>
      <c r="BG167" s="93">
        <v>0</v>
      </c>
      <c r="BH167" s="93">
        <v>0</v>
      </c>
      <c r="BI167" s="93">
        <v>0</v>
      </c>
      <c r="BJ167" s="93">
        <v>0</v>
      </c>
      <c r="BK167" s="93">
        <v>0</v>
      </c>
      <c r="BL167" s="93">
        <v>0</v>
      </c>
      <c r="BM167" s="93">
        <v>0</v>
      </c>
      <c r="BN167" s="93">
        <v>0</v>
      </c>
      <c r="BO167" s="93">
        <v>0</v>
      </c>
      <c r="BP167" s="93">
        <v>0</v>
      </c>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row>
    <row r="168" spans="1:104" ht="20.399999999999999" customHeight="1">
      <c r="B168" s="404" t="s">
        <v>465</v>
      </c>
      <c r="C168" s="454">
        <v>468294.69318355992</v>
      </c>
      <c r="D168" s="455">
        <v>114673.34960378999</v>
      </c>
      <c r="E168" s="455">
        <v>47016.964257</v>
      </c>
      <c r="F168" s="455">
        <v>62812.834126319998</v>
      </c>
      <c r="G168" s="456">
        <v>46140.449956370001</v>
      </c>
      <c r="H168" s="455">
        <v>22954.788449</v>
      </c>
      <c r="I168" s="455">
        <v>15707.786225</v>
      </c>
      <c r="J168" s="455">
        <v>21802.642511999999</v>
      </c>
      <c r="K168" s="455">
        <v>8262.36479091</v>
      </c>
      <c r="L168" s="456">
        <v>12714.296705479999</v>
      </c>
      <c r="M168" s="455">
        <v>49946.718002809997</v>
      </c>
      <c r="N168" s="455">
        <v>2840.4859759999999</v>
      </c>
      <c r="O168" s="455">
        <v>309.25698074000002</v>
      </c>
      <c r="P168" s="455">
        <v>8810.5541632900004</v>
      </c>
      <c r="Q168" s="456">
        <v>2796.6188729999999</v>
      </c>
      <c r="R168" s="455">
        <v>1223.5860150000001</v>
      </c>
      <c r="S168" s="455">
        <v>408.36713800000001</v>
      </c>
      <c r="T168" s="455">
        <v>8795.250524430001</v>
      </c>
      <c r="U168" s="455">
        <v>2591.796433</v>
      </c>
      <c r="V168" s="456">
        <v>1955.2194159999999</v>
      </c>
      <c r="W168" s="455">
        <v>291.61057099999999</v>
      </c>
      <c r="X168" s="455">
        <v>1010.887083</v>
      </c>
      <c r="Y168" s="455">
        <v>2579.729124</v>
      </c>
      <c r="Z168" s="455">
        <v>2001.8106760000001</v>
      </c>
      <c r="AA168" s="456">
        <v>940.12862600000005</v>
      </c>
      <c r="AB168" s="455">
        <v>2010.0823909999999</v>
      </c>
      <c r="AC168" s="455">
        <v>1594.3609309999999</v>
      </c>
      <c r="AD168" s="455">
        <v>14477.535484</v>
      </c>
      <c r="AE168" s="455">
        <v>-78.219578999999996</v>
      </c>
      <c r="AF168" s="456">
        <v>1399.2831022799999</v>
      </c>
      <c r="AG168" s="455">
        <v>1455.1769039999999</v>
      </c>
      <c r="AH168" s="455">
        <v>2812.734132</v>
      </c>
      <c r="AI168" s="455">
        <v>1722.11564</v>
      </c>
      <c r="AJ168" s="455">
        <v>239.19872928000001</v>
      </c>
      <c r="AK168" s="456">
        <v>773.13264400000003</v>
      </c>
      <c r="AL168" s="455">
        <v>358.35095100000001</v>
      </c>
      <c r="AM168" s="455">
        <v>340.53851637000002</v>
      </c>
      <c r="AN168" s="455">
        <v>391.77777755</v>
      </c>
      <c r="AO168" s="455">
        <v>350.08506</v>
      </c>
      <c r="AP168" s="456">
        <v>339.97390741999999</v>
      </c>
      <c r="AQ168" s="455">
        <v>71.454070999999999</v>
      </c>
      <c r="AR168" s="455">
        <v>397.30135000000001</v>
      </c>
      <c r="AS168" s="455">
        <v>192.00754105999999</v>
      </c>
      <c r="AT168" s="455">
        <v>162.432107</v>
      </c>
      <c r="AU168" s="456">
        <v>-130.245259</v>
      </c>
      <c r="AV168" s="455">
        <v>209.64793900000001</v>
      </c>
      <c r="AW168" s="455">
        <v>132.218186</v>
      </c>
      <c r="AX168" s="455">
        <v>65.569471409999991</v>
      </c>
      <c r="AY168" s="455">
        <v>62.002085999999998</v>
      </c>
      <c r="AZ168" s="456">
        <v>119.919808</v>
      </c>
      <c r="BA168" s="455">
        <v>88.726743049999996</v>
      </c>
      <c r="BB168" s="455">
        <v>14.573587</v>
      </c>
      <c r="BC168" s="456">
        <v>135.46273400000001</v>
      </c>
      <c r="BE168" s="85">
        <v>0</v>
      </c>
      <c r="BF168" s="85">
        <v>0</v>
      </c>
      <c r="BG168" s="85">
        <v>0</v>
      </c>
      <c r="BH168" s="85">
        <v>0</v>
      </c>
      <c r="BI168" s="85">
        <v>0</v>
      </c>
      <c r="BJ168" s="85">
        <v>0</v>
      </c>
      <c r="BK168" s="85">
        <v>0</v>
      </c>
      <c r="BL168" s="85">
        <v>0</v>
      </c>
      <c r="BM168" s="85">
        <v>0</v>
      </c>
      <c r="BN168" s="85">
        <v>0</v>
      </c>
      <c r="BO168" s="85">
        <v>0</v>
      </c>
      <c r="BP168" s="85">
        <v>0</v>
      </c>
    </row>
    <row r="169" spans="1:104" ht="20.399999999999999" customHeight="1">
      <c r="B169" s="420" t="s">
        <v>466</v>
      </c>
      <c r="C169" s="457">
        <v>187817.13001504997</v>
      </c>
      <c r="D169" s="458">
        <v>59897.884955169997</v>
      </c>
      <c r="E169" s="458">
        <v>22882.731896000001</v>
      </c>
      <c r="F169" s="458">
        <v>26829.64270402</v>
      </c>
      <c r="G169" s="459">
        <v>23458.06346963</v>
      </c>
      <c r="H169" s="458">
        <v>9192.1729130000003</v>
      </c>
      <c r="I169" s="458">
        <v>3743.7832910000002</v>
      </c>
      <c r="J169" s="458">
        <v>5298.4349629999997</v>
      </c>
      <c r="K169" s="458">
        <v>2958.71869715</v>
      </c>
      <c r="L169" s="459">
        <v>3453.6997073000002</v>
      </c>
      <c r="M169" s="458">
        <v>3884.0307647700001</v>
      </c>
      <c r="N169" s="458">
        <v>3252.3512009999999</v>
      </c>
      <c r="O169" s="458">
        <v>453.74572618999997</v>
      </c>
      <c r="P169" s="458">
        <v>2776.1418972299998</v>
      </c>
      <c r="Q169" s="459">
        <v>1458.086364</v>
      </c>
      <c r="R169" s="458">
        <v>123.736936</v>
      </c>
      <c r="S169" s="458">
        <v>4592.7304039999999</v>
      </c>
      <c r="T169" s="458">
        <v>4618.2477909499994</v>
      </c>
      <c r="U169" s="458">
        <v>884.82818099999997</v>
      </c>
      <c r="V169" s="459">
        <v>1094.414446</v>
      </c>
      <c r="W169" s="458">
        <v>0</v>
      </c>
      <c r="X169" s="458">
        <v>31.047075</v>
      </c>
      <c r="Y169" s="458">
        <v>363.22227900000001</v>
      </c>
      <c r="Z169" s="458">
        <v>149.247579</v>
      </c>
      <c r="AA169" s="459">
        <v>1117.7882830000001</v>
      </c>
      <c r="AB169" s="458">
        <v>349.23364900000001</v>
      </c>
      <c r="AC169" s="458">
        <v>499.432188</v>
      </c>
      <c r="AD169" s="458">
        <v>2525.984563</v>
      </c>
      <c r="AE169" s="458">
        <v>0</v>
      </c>
      <c r="AF169" s="459">
        <v>96.632801709999995</v>
      </c>
      <c r="AG169" s="458">
        <v>67.885565999999997</v>
      </c>
      <c r="AH169" s="458">
        <v>42.810740000000003</v>
      </c>
      <c r="AI169" s="458">
        <v>243.252567</v>
      </c>
      <c r="AJ169" s="458">
        <v>87.350766459999988</v>
      </c>
      <c r="AK169" s="459">
        <v>203.612574</v>
      </c>
      <c r="AL169" s="458">
        <v>371.92288400000001</v>
      </c>
      <c r="AM169" s="458">
        <v>259.15107823</v>
      </c>
      <c r="AN169" s="458">
        <v>110.17432973999999</v>
      </c>
      <c r="AO169" s="458">
        <v>5.7020689999999998</v>
      </c>
      <c r="AP169" s="459">
        <v>13.42559762</v>
      </c>
      <c r="AQ169" s="458">
        <v>7.6865730000000001</v>
      </c>
      <c r="AR169" s="458">
        <v>0</v>
      </c>
      <c r="AS169" s="458">
        <v>5.1036702199999997</v>
      </c>
      <c r="AT169" s="458">
        <v>1.7022219999999999</v>
      </c>
      <c r="AU169" s="459">
        <v>37.370699000000002</v>
      </c>
      <c r="AV169" s="458">
        <v>337.68928499999998</v>
      </c>
      <c r="AW169" s="458">
        <v>4.7421999999999999E-2</v>
      </c>
      <c r="AX169" s="458">
        <v>0.67314866000000007</v>
      </c>
      <c r="AY169" s="458">
        <v>16.081392000000001</v>
      </c>
      <c r="AZ169" s="459">
        <v>4.2457640000000003</v>
      </c>
      <c r="BA169" s="458">
        <v>0</v>
      </c>
      <c r="BB169" s="458">
        <v>9.805536</v>
      </c>
      <c r="BC169" s="459">
        <v>5.4014059999999997</v>
      </c>
      <c r="BE169" s="85">
        <v>0</v>
      </c>
      <c r="BF169" s="85">
        <v>0</v>
      </c>
      <c r="BG169" s="85">
        <v>0</v>
      </c>
      <c r="BH169" s="85">
        <v>0</v>
      </c>
      <c r="BI169" s="85">
        <v>0</v>
      </c>
      <c r="BJ169" s="85">
        <v>0</v>
      </c>
      <c r="BK169" s="85">
        <v>0</v>
      </c>
      <c r="BL169" s="85">
        <v>0</v>
      </c>
      <c r="BM169" s="85">
        <v>0</v>
      </c>
      <c r="BN169" s="85">
        <v>0</v>
      </c>
      <c r="BO169" s="85">
        <v>0</v>
      </c>
      <c r="BP169" s="85">
        <v>0</v>
      </c>
    </row>
    <row r="170" spans="1:104" ht="20.399999999999999" customHeight="1">
      <c r="B170" s="420" t="s">
        <v>467</v>
      </c>
      <c r="C170" s="457">
        <v>65917.906066509997</v>
      </c>
      <c r="D170" s="458">
        <v>27809.230313349999</v>
      </c>
      <c r="E170" s="458">
        <v>6783.4639100000004</v>
      </c>
      <c r="F170" s="458">
        <v>12934.82374537</v>
      </c>
      <c r="G170" s="459">
        <v>845.98519383000007</v>
      </c>
      <c r="H170" s="458">
        <v>2271.3093469999999</v>
      </c>
      <c r="I170" s="458">
        <v>249.39942600000001</v>
      </c>
      <c r="J170" s="458">
        <v>1478.3831230000001</v>
      </c>
      <c r="K170" s="458">
        <v>865.22658273000002</v>
      </c>
      <c r="L170" s="459">
        <v>1471.4923558399998</v>
      </c>
      <c r="M170" s="458">
        <v>2744.9141914499996</v>
      </c>
      <c r="N170" s="458">
        <v>1447.492135</v>
      </c>
      <c r="O170" s="458">
        <v>150.3218799</v>
      </c>
      <c r="P170" s="458">
        <v>1549.8761390899999</v>
      </c>
      <c r="Q170" s="459">
        <v>67.632227999999998</v>
      </c>
      <c r="R170" s="458">
        <v>61.414566999999998</v>
      </c>
      <c r="S170" s="458">
        <v>774.41673400000002</v>
      </c>
      <c r="T170" s="458">
        <v>933.37525360999996</v>
      </c>
      <c r="U170" s="458">
        <v>241.90977699999999</v>
      </c>
      <c r="V170" s="459">
        <v>655.44673599999999</v>
      </c>
      <c r="W170" s="458">
        <v>44.683542000000003</v>
      </c>
      <c r="X170" s="458">
        <v>115.21102999999999</v>
      </c>
      <c r="Y170" s="458">
        <v>24.025400999999999</v>
      </c>
      <c r="Z170" s="458">
        <v>242.739664</v>
      </c>
      <c r="AA170" s="459">
        <v>61.336283000000002</v>
      </c>
      <c r="AB170" s="458">
        <v>135.58647500000001</v>
      </c>
      <c r="AC170" s="458">
        <v>744.53898900000002</v>
      </c>
      <c r="AD170" s="458">
        <v>459.33094699999998</v>
      </c>
      <c r="AE170" s="458">
        <v>7.0763999999999994E-2</v>
      </c>
      <c r="AF170" s="459">
        <v>11.707661180000001</v>
      </c>
      <c r="AG170" s="458">
        <v>18.657146999999998</v>
      </c>
      <c r="AH170" s="458">
        <v>100.82941099999999</v>
      </c>
      <c r="AI170" s="458">
        <v>190.27916099999999</v>
      </c>
      <c r="AJ170" s="458">
        <v>18.331076670000002</v>
      </c>
      <c r="AK170" s="459">
        <v>165.861526</v>
      </c>
      <c r="AL170" s="458">
        <v>76.437365</v>
      </c>
      <c r="AM170" s="458">
        <v>4.1743730499999998</v>
      </c>
      <c r="AN170" s="458">
        <v>2.4253750599999999</v>
      </c>
      <c r="AO170" s="458">
        <v>3.1848540000000001</v>
      </c>
      <c r="AP170" s="459">
        <v>21.87730913</v>
      </c>
      <c r="AQ170" s="458">
        <v>18.977378000000002</v>
      </c>
      <c r="AR170" s="458">
        <v>5.1317849999999998</v>
      </c>
      <c r="AS170" s="458">
        <v>1.40078565</v>
      </c>
      <c r="AT170" s="458">
        <v>1.2028620000000001</v>
      </c>
      <c r="AU170" s="459">
        <v>5.5494339999999998</v>
      </c>
      <c r="AV170" s="458">
        <v>79.697418999999996</v>
      </c>
      <c r="AW170" s="458">
        <v>0.25509100000000001</v>
      </c>
      <c r="AX170" s="458">
        <v>8.6161041300000001</v>
      </c>
      <c r="AY170" s="458">
        <v>10.749679</v>
      </c>
      <c r="AZ170" s="459">
        <v>2.0775619999999999</v>
      </c>
      <c r="BA170" s="458">
        <v>0.41359646999999999</v>
      </c>
      <c r="BB170" s="458">
        <v>3.7232690000000002</v>
      </c>
      <c r="BC170" s="459">
        <v>2.7091090000000002</v>
      </c>
      <c r="BE170" s="85">
        <v>0</v>
      </c>
      <c r="BF170" s="85">
        <v>0</v>
      </c>
      <c r="BG170" s="85">
        <v>0</v>
      </c>
      <c r="BH170" s="85">
        <v>0</v>
      </c>
      <c r="BI170" s="85">
        <v>0</v>
      </c>
      <c r="BJ170" s="85">
        <v>0</v>
      </c>
      <c r="BK170" s="85">
        <v>0</v>
      </c>
      <c r="BL170" s="85">
        <v>0</v>
      </c>
      <c r="BM170" s="85">
        <v>0</v>
      </c>
      <c r="BN170" s="85">
        <v>0</v>
      </c>
      <c r="BO170" s="85">
        <v>0</v>
      </c>
      <c r="BP170" s="85">
        <v>0</v>
      </c>
    </row>
    <row r="171" spans="1:104" ht="20.399999999999999" customHeight="1">
      <c r="B171" s="420" t="s">
        <v>468</v>
      </c>
      <c r="C171" s="457">
        <v>60373.161979949989</v>
      </c>
      <c r="D171" s="458">
        <v>12760.18684778</v>
      </c>
      <c r="E171" s="458">
        <v>6228.2638500000003</v>
      </c>
      <c r="F171" s="458">
        <v>2303.9234726300001</v>
      </c>
      <c r="G171" s="459">
        <v>-978.55482053999992</v>
      </c>
      <c r="H171" s="458">
        <v>1249.2433779999999</v>
      </c>
      <c r="I171" s="458">
        <v>1298.547859</v>
      </c>
      <c r="J171" s="458">
        <v>-245.88148699999999</v>
      </c>
      <c r="K171" s="458">
        <v>9084.8342880199998</v>
      </c>
      <c r="L171" s="459">
        <v>829.12226051000005</v>
      </c>
      <c r="M171" s="458">
        <v>1234.8097022699999</v>
      </c>
      <c r="N171" s="458">
        <v>605.02245600000003</v>
      </c>
      <c r="O171" s="458">
        <v>7515.6182885899998</v>
      </c>
      <c r="P171" s="458">
        <v>580.67509876999998</v>
      </c>
      <c r="Q171" s="459">
        <v>1385.7501950000001</v>
      </c>
      <c r="R171" s="458">
        <v>1888.21883</v>
      </c>
      <c r="S171" s="458">
        <v>1263.028266</v>
      </c>
      <c r="T171" s="458">
        <v>703.85390152999992</v>
      </c>
      <c r="U171" s="458">
        <v>100.719741</v>
      </c>
      <c r="V171" s="459">
        <v>442.78721300000001</v>
      </c>
      <c r="W171" s="458">
        <v>928.74601299999995</v>
      </c>
      <c r="X171" s="458">
        <v>3210.9784500000001</v>
      </c>
      <c r="Y171" s="458">
        <v>0.63970700000000003</v>
      </c>
      <c r="Z171" s="458">
        <v>658.422774</v>
      </c>
      <c r="AA171" s="459">
        <v>442.48786999999999</v>
      </c>
      <c r="AB171" s="458">
        <v>64.741292000000001</v>
      </c>
      <c r="AC171" s="458">
        <v>1553.8648909999999</v>
      </c>
      <c r="AD171" s="458">
        <v>-0.30425400000000002</v>
      </c>
      <c r="AE171" s="458">
        <v>285.89101499999998</v>
      </c>
      <c r="AF171" s="459">
        <v>217.80620352</v>
      </c>
      <c r="AG171" s="458">
        <v>416.39016800000002</v>
      </c>
      <c r="AH171" s="458">
        <v>13.051549</v>
      </c>
      <c r="AI171" s="458">
        <v>4123.9708849999997</v>
      </c>
      <c r="AJ171" s="458">
        <v>29.72828908</v>
      </c>
      <c r="AK171" s="459">
        <v>-31.608387</v>
      </c>
      <c r="AL171" s="458">
        <v>10.315583</v>
      </c>
      <c r="AM171" s="458">
        <v>0</v>
      </c>
      <c r="AN171" s="458">
        <v>114.33319587999999</v>
      </c>
      <c r="AO171" s="458">
        <v>46.212625000000003</v>
      </c>
      <c r="AP171" s="459">
        <v>-1.05815288</v>
      </c>
      <c r="AQ171" s="458">
        <v>-18.997720000000001</v>
      </c>
      <c r="AR171" s="458">
        <v>0</v>
      </c>
      <c r="AS171" s="458">
        <v>42.117234340000003</v>
      </c>
      <c r="AT171" s="458">
        <v>7.8880739999999996</v>
      </c>
      <c r="AU171" s="459">
        <v>0</v>
      </c>
      <c r="AV171" s="458">
        <v>-3.230194</v>
      </c>
      <c r="AW171" s="458">
        <v>-4.8978279999999996</v>
      </c>
      <c r="AX171" s="458">
        <v>-8.3491549999999998E-2</v>
      </c>
      <c r="AY171" s="458">
        <v>6.9282570000000003</v>
      </c>
      <c r="AZ171" s="459">
        <v>8.6585909999999995</v>
      </c>
      <c r="BA171" s="458">
        <v>0</v>
      </c>
      <c r="BB171" s="458">
        <v>0</v>
      </c>
      <c r="BC171" s="459">
        <v>0</v>
      </c>
      <c r="BE171" s="85">
        <v>0</v>
      </c>
      <c r="BF171" s="85">
        <v>0</v>
      </c>
      <c r="BG171" s="85">
        <v>0</v>
      </c>
      <c r="BH171" s="85">
        <v>0</v>
      </c>
      <c r="BI171" s="85">
        <v>0</v>
      </c>
      <c r="BJ171" s="85">
        <v>0</v>
      </c>
      <c r="BK171" s="85">
        <v>0</v>
      </c>
      <c r="BL171" s="85">
        <v>0</v>
      </c>
      <c r="BM171" s="85">
        <v>0</v>
      </c>
      <c r="BN171" s="85">
        <v>0</v>
      </c>
      <c r="BO171" s="85">
        <v>0</v>
      </c>
      <c r="BP171" s="85">
        <v>0</v>
      </c>
    </row>
    <row r="172" spans="1:104" ht="20.399999999999999" customHeight="1">
      <c r="B172" s="420" t="s">
        <v>469</v>
      </c>
      <c r="C172" s="457">
        <v>-13201.772426030002</v>
      </c>
      <c r="D172" s="458">
        <v>-5236.7646777299997</v>
      </c>
      <c r="E172" s="458">
        <v>-5320.5136810000004</v>
      </c>
      <c r="F172" s="458">
        <v>-2700.85147383</v>
      </c>
      <c r="G172" s="459">
        <v>-2285.7873669599999</v>
      </c>
      <c r="H172" s="458">
        <v>-555.794488</v>
      </c>
      <c r="I172" s="458">
        <v>880.29563299999995</v>
      </c>
      <c r="J172" s="458">
        <v>-329.09986700000002</v>
      </c>
      <c r="K172" s="458">
        <v>-6.3619610099999999</v>
      </c>
      <c r="L172" s="459">
        <v>-647.55258962999994</v>
      </c>
      <c r="M172" s="458">
        <v>1227.39427815</v>
      </c>
      <c r="N172" s="458">
        <v>41.758077</v>
      </c>
      <c r="O172" s="458">
        <v>-230.52123968000001</v>
      </c>
      <c r="P172" s="458">
        <v>-193.76950884999999</v>
      </c>
      <c r="Q172" s="459">
        <v>-147.149081</v>
      </c>
      <c r="R172" s="458">
        <v>-178.18453600000001</v>
      </c>
      <c r="S172" s="458">
        <v>115.000631</v>
      </c>
      <c r="T172" s="458">
        <v>-259.89140040000001</v>
      </c>
      <c r="U172" s="458">
        <v>-267.43463500000001</v>
      </c>
      <c r="V172" s="459">
        <v>2046.069872</v>
      </c>
      <c r="W172" s="458">
        <v>734.85053500000004</v>
      </c>
      <c r="X172" s="458">
        <v>-4.0758200000000002</v>
      </c>
      <c r="Y172" s="458">
        <v>-393.84832599999999</v>
      </c>
      <c r="Z172" s="458">
        <v>-94.602680000000007</v>
      </c>
      <c r="AA172" s="459">
        <v>359.23628500000001</v>
      </c>
      <c r="AB172" s="458">
        <v>-59.150595000000003</v>
      </c>
      <c r="AC172" s="458">
        <v>-403.13432599999999</v>
      </c>
      <c r="AD172" s="458">
        <v>-47.093637999999999</v>
      </c>
      <c r="AE172" s="458">
        <v>9.714893</v>
      </c>
      <c r="AF172" s="459">
        <v>11.88685016</v>
      </c>
      <c r="AG172" s="458">
        <v>-70.574145000000001</v>
      </c>
      <c r="AH172" s="458">
        <v>-242.13082199999999</v>
      </c>
      <c r="AI172" s="458">
        <v>-206.552865</v>
      </c>
      <c r="AJ172" s="458">
        <v>521.63559837000003</v>
      </c>
      <c r="AK172" s="459">
        <v>645.04157399999997</v>
      </c>
      <c r="AL172" s="458">
        <v>6.0668639999999998</v>
      </c>
      <c r="AM172" s="458">
        <v>12.42086192</v>
      </c>
      <c r="AN172" s="458">
        <v>-21.738031289999999</v>
      </c>
      <c r="AO172" s="458">
        <v>-65.836910000000003</v>
      </c>
      <c r="AP172" s="459">
        <v>69.631406549999994</v>
      </c>
      <c r="AQ172" s="458">
        <v>-9.6550919999999998</v>
      </c>
      <c r="AR172" s="458">
        <v>22.883022</v>
      </c>
      <c r="AS172" s="458">
        <v>4.6890944000000001</v>
      </c>
      <c r="AT172" s="458">
        <v>14.329504</v>
      </c>
      <c r="AU172" s="459">
        <v>-25.911076000000001</v>
      </c>
      <c r="AV172" s="458">
        <v>31.426886</v>
      </c>
      <c r="AW172" s="458">
        <v>-10.055141000000001</v>
      </c>
      <c r="AX172" s="458">
        <v>-0.12632083</v>
      </c>
      <c r="AY172" s="458">
        <v>0.50839299999999998</v>
      </c>
      <c r="AZ172" s="459">
        <v>43.437958000000002</v>
      </c>
      <c r="BA172" s="458">
        <v>-2.6796853700000001</v>
      </c>
      <c r="BB172" s="458">
        <v>18.84477</v>
      </c>
      <c r="BC172" s="459">
        <v>-2.0534330000000001</v>
      </c>
      <c r="BE172" s="85">
        <v>0</v>
      </c>
      <c r="BF172" s="85">
        <v>0</v>
      </c>
      <c r="BG172" s="85">
        <v>0</v>
      </c>
      <c r="BH172" s="85">
        <v>0</v>
      </c>
      <c r="BI172" s="85">
        <v>0</v>
      </c>
      <c r="BJ172" s="85">
        <v>0</v>
      </c>
      <c r="BK172" s="85">
        <v>0</v>
      </c>
      <c r="BL172" s="85">
        <v>0</v>
      </c>
      <c r="BM172" s="85">
        <v>0</v>
      </c>
      <c r="BN172" s="85">
        <v>0</v>
      </c>
      <c r="BO172" s="85">
        <v>0</v>
      </c>
      <c r="BP172" s="85">
        <v>0</v>
      </c>
    </row>
    <row r="173" spans="1:104" s="95" customFormat="1" ht="20.399999999999999" customHeight="1">
      <c r="A173" s="93"/>
      <c r="B173" s="420" t="s">
        <v>470</v>
      </c>
      <c r="C173" s="457">
        <v>366458.49756917002</v>
      </c>
      <c r="D173" s="458">
        <v>63104.277770920002</v>
      </c>
      <c r="E173" s="458">
        <v>34665.867410999999</v>
      </c>
      <c r="F173" s="458">
        <v>34019.396274209998</v>
      </c>
      <c r="G173" s="459">
        <v>53205.237808730002</v>
      </c>
      <c r="H173" s="458">
        <v>23832.538197999998</v>
      </c>
      <c r="I173" s="458">
        <v>12487.539869</v>
      </c>
      <c r="J173" s="458">
        <v>7065.494256</v>
      </c>
      <c r="K173" s="458">
        <v>8994.2457004500011</v>
      </c>
      <c r="L173" s="459">
        <v>6442.7168513000006</v>
      </c>
      <c r="M173" s="458">
        <v>48143.146156349998</v>
      </c>
      <c r="N173" s="458">
        <v>4494.9177200000004</v>
      </c>
      <c r="O173" s="458">
        <v>4675.7879777200005</v>
      </c>
      <c r="P173" s="458">
        <v>4857.3961121899993</v>
      </c>
      <c r="Q173" s="459">
        <v>1604.8296969999999</v>
      </c>
      <c r="R173" s="458">
        <v>1299.7941639999999</v>
      </c>
      <c r="S173" s="458">
        <v>4231.2261369999997</v>
      </c>
      <c r="T173" s="458">
        <v>9418.4028954099995</v>
      </c>
      <c r="U173" s="458">
        <v>2033.052113</v>
      </c>
      <c r="V173" s="459">
        <v>2135.4094020000002</v>
      </c>
      <c r="W173" s="458">
        <v>910.41586400000006</v>
      </c>
      <c r="X173" s="458">
        <v>2588.7492400000001</v>
      </c>
      <c r="Y173" s="458">
        <v>1447.479282</v>
      </c>
      <c r="Z173" s="458">
        <v>1355.157279</v>
      </c>
      <c r="AA173" s="459">
        <v>2268.1160829999999</v>
      </c>
      <c r="AB173" s="458">
        <v>983.81353300000001</v>
      </c>
      <c r="AC173" s="458">
        <v>4325.6884190000001</v>
      </c>
      <c r="AD173" s="458">
        <v>10891.490022</v>
      </c>
      <c r="AE173" s="458">
        <v>128.01692</v>
      </c>
      <c r="AF173" s="459">
        <v>848.39973732999999</v>
      </c>
      <c r="AG173" s="458">
        <v>690.84138499999995</v>
      </c>
      <c r="AH173" s="458">
        <v>1510.497652</v>
      </c>
      <c r="AI173" s="458">
        <v>4442.3336859999999</v>
      </c>
      <c r="AJ173" s="458">
        <v>635.61682774999997</v>
      </c>
      <c r="AK173" s="459">
        <v>1241.5384100000001</v>
      </c>
      <c r="AL173" s="458">
        <v>421.91661599999998</v>
      </c>
      <c r="AM173" s="458">
        <v>530.03154416999996</v>
      </c>
      <c r="AN173" s="458">
        <v>231.63175975999999</v>
      </c>
      <c r="AO173" s="458">
        <v>125.760076</v>
      </c>
      <c r="AP173" s="459">
        <v>357.17776974000003</v>
      </c>
      <c r="AQ173" s="458">
        <v>1037.6057470000001</v>
      </c>
      <c r="AR173" s="458">
        <v>89.244302000000005</v>
      </c>
      <c r="AS173" s="458">
        <v>109.76952956000001</v>
      </c>
      <c r="AT173" s="458">
        <v>106.472886</v>
      </c>
      <c r="AU173" s="459">
        <v>717.74365599999999</v>
      </c>
      <c r="AV173" s="458">
        <v>222.371971</v>
      </c>
      <c r="AW173" s="458">
        <v>86.822298000000004</v>
      </c>
      <c r="AX173" s="458">
        <v>723.66698107000002</v>
      </c>
      <c r="AY173" s="458">
        <v>155.674611</v>
      </c>
      <c r="AZ173" s="459">
        <v>258.715981</v>
      </c>
      <c r="BA173" s="458">
        <v>29.493787510000001</v>
      </c>
      <c r="BB173" s="458">
        <v>95.818250000000006</v>
      </c>
      <c r="BC173" s="459">
        <v>179.14894899999999</v>
      </c>
      <c r="BD173" s="93"/>
      <c r="BE173" s="93">
        <v>0</v>
      </c>
      <c r="BF173" s="93">
        <v>0</v>
      </c>
      <c r="BG173" s="93">
        <v>0</v>
      </c>
      <c r="BH173" s="93">
        <v>0</v>
      </c>
      <c r="BI173" s="93">
        <v>0</v>
      </c>
      <c r="BJ173" s="93">
        <v>0</v>
      </c>
      <c r="BK173" s="93">
        <v>0</v>
      </c>
      <c r="BL173" s="93">
        <v>0</v>
      </c>
      <c r="BM173" s="93">
        <v>0</v>
      </c>
      <c r="BN173" s="93">
        <v>0</v>
      </c>
      <c r="BO173" s="93">
        <v>0</v>
      </c>
      <c r="BP173" s="93">
        <v>0</v>
      </c>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row>
    <row r="174" spans="1:104" s="423" customFormat="1" ht="20.399999999999999" customHeight="1">
      <c r="A174" s="315"/>
      <c r="B174" s="404" t="s">
        <v>471</v>
      </c>
      <c r="C174" s="454">
        <v>270906.80911684997</v>
      </c>
      <c r="D174" s="455">
        <v>91181.148644740009</v>
      </c>
      <c r="E174" s="455">
        <v>29358.115000999998</v>
      </c>
      <c r="F174" s="455">
        <v>42291.32880956</v>
      </c>
      <c r="G174" s="456">
        <v>12282.948235940001</v>
      </c>
      <c r="H174" s="455">
        <v>6736.562707</v>
      </c>
      <c r="I174" s="455">
        <v>8893.4737129999994</v>
      </c>
      <c r="J174" s="455">
        <v>17982.218742000001</v>
      </c>
      <c r="K174" s="455">
        <v>10440.083531889999</v>
      </c>
      <c r="L174" s="456">
        <v>8435.3568765199998</v>
      </c>
      <c r="M174" s="455">
        <v>5404.8924001999994</v>
      </c>
      <c r="N174" s="455">
        <v>797.207855</v>
      </c>
      <c r="O174" s="455">
        <v>3221.9898982199998</v>
      </c>
      <c r="P174" s="455">
        <v>5566.3293991599994</v>
      </c>
      <c r="Q174" s="456">
        <v>3820.8444260000001</v>
      </c>
      <c r="R174" s="455">
        <v>1696.148514</v>
      </c>
      <c r="S174" s="455">
        <v>1373.4835680000001</v>
      </c>
      <c r="T174" s="455">
        <v>3505.6826674899999</v>
      </c>
      <c r="U174" s="455">
        <v>1034.9478300000001</v>
      </c>
      <c r="V174" s="456">
        <v>2747.6348090000001</v>
      </c>
      <c r="W174" s="455">
        <v>1000.107713</v>
      </c>
      <c r="X174" s="455">
        <v>1544.876518</v>
      </c>
      <c r="Y174" s="455">
        <v>1078.2381009999999</v>
      </c>
      <c r="Z174" s="455">
        <v>1116.9814060000001</v>
      </c>
      <c r="AA174" s="456">
        <v>530.18869800000004</v>
      </c>
      <c r="AB174" s="455">
        <v>1245.506729</v>
      </c>
      <c r="AC174" s="455">
        <v>-1825.703724</v>
      </c>
      <c r="AD174" s="455">
        <v>5605.3011859999997</v>
      </c>
      <c r="AE174" s="455">
        <v>89.298644999999993</v>
      </c>
      <c r="AF174" s="456">
        <v>865.50155915999994</v>
      </c>
      <c r="AG174" s="455">
        <v>1159.3799610000001</v>
      </c>
      <c r="AH174" s="455">
        <v>1015.138536</v>
      </c>
      <c r="AI174" s="455">
        <v>1250.17338</v>
      </c>
      <c r="AJ174" s="455">
        <v>223.96547877</v>
      </c>
      <c r="AK174" s="456">
        <v>182.778469</v>
      </c>
      <c r="AL174" s="455">
        <v>248.302301</v>
      </c>
      <c r="AM174" s="455">
        <v>77.904539299999996</v>
      </c>
      <c r="AN174" s="455">
        <v>360.49013706</v>
      </c>
      <c r="AO174" s="455">
        <v>207.21791400000001</v>
      </c>
      <c r="AP174" s="456">
        <v>42.917679840000005</v>
      </c>
      <c r="AQ174" s="455">
        <v>-1006.095293</v>
      </c>
      <c r="AR174" s="455">
        <v>325.80828500000001</v>
      </c>
      <c r="AS174" s="455">
        <v>132.74722481000001</v>
      </c>
      <c r="AT174" s="455">
        <v>78.676158999999998</v>
      </c>
      <c r="AU174" s="456">
        <v>-842.07872599999996</v>
      </c>
      <c r="AV174" s="455">
        <v>273.46452599999998</v>
      </c>
      <c r="AW174" s="455">
        <v>30.235250000000001</v>
      </c>
      <c r="AX174" s="455">
        <v>-666.25027751000005</v>
      </c>
      <c r="AY174" s="455">
        <v>-80.904161999999999</v>
      </c>
      <c r="AZ174" s="456">
        <v>-84.531422000000006</v>
      </c>
      <c r="BA174" s="455">
        <v>56.139673700000003</v>
      </c>
      <c r="BB174" s="455">
        <v>-56.317625999999997</v>
      </c>
      <c r="BC174" s="456">
        <v>-43.047350999999999</v>
      </c>
      <c r="BD174" s="315"/>
      <c r="BE174" s="315">
        <v>0</v>
      </c>
      <c r="BF174" s="315">
        <v>0</v>
      </c>
      <c r="BG174" s="315">
        <v>0</v>
      </c>
      <c r="BH174" s="315">
        <v>0</v>
      </c>
      <c r="BI174" s="315">
        <v>0</v>
      </c>
      <c r="BJ174" s="315">
        <v>0</v>
      </c>
      <c r="BK174" s="315">
        <v>0</v>
      </c>
      <c r="BL174" s="315">
        <v>0</v>
      </c>
      <c r="BM174" s="315">
        <v>0</v>
      </c>
      <c r="BN174" s="315">
        <v>0</v>
      </c>
      <c r="BO174" s="315">
        <v>0</v>
      </c>
      <c r="BP174" s="315">
        <v>0</v>
      </c>
      <c r="BQ174" s="315"/>
      <c r="BR174" s="315"/>
      <c r="BS174" s="315"/>
      <c r="BT174" s="315"/>
      <c r="BU174" s="315"/>
      <c r="BV174" s="315"/>
      <c r="BW174" s="315"/>
      <c r="BX174" s="315"/>
      <c r="BY174" s="315"/>
      <c r="BZ174" s="315"/>
      <c r="CA174" s="315"/>
      <c r="CB174" s="315"/>
      <c r="CC174" s="315"/>
      <c r="CD174" s="315"/>
      <c r="CE174" s="315"/>
      <c r="CF174" s="315"/>
      <c r="CG174" s="315"/>
      <c r="CH174" s="315"/>
      <c r="CI174" s="315"/>
      <c r="CJ174" s="315"/>
      <c r="CK174" s="315"/>
      <c r="CL174" s="315"/>
      <c r="CM174" s="315"/>
      <c r="CN174" s="315"/>
      <c r="CO174" s="315"/>
      <c r="CP174" s="315"/>
      <c r="CQ174" s="315"/>
      <c r="CR174" s="315"/>
      <c r="CS174" s="315"/>
      <c r="CT174" s="315"/>
      <c r="CU174" s="315"/>
      <c r="CV174" s="315"/>
      <c r="CW174" s="315"/>
      <c r="CX174" s="315"/>
      <c r="CY174" s="315"/>
      <c r="CZ174" s="315"/>
    </row>
    <row r="175" spans="1:104" s="95" customFormat="1" ht="20.399999999999999" customHeight="1">
      <c r="A175" s="93"/>
      <c r="B175" s="424" t="s">
        <v>472</v>
      </c>
      <c r="C175" s="457">
        <v>6345.1920101999985</v>
      </c>
      <c r="D175" s="458">
        <v>590.53290592999997</v>
      </c>
      <c r="E175" s="458">
        <v>477.95675399999999</v>
      </c>
      <c r="F175" s="458">
        <v>462.10399892999999</v>
      </c>
      <c r="G175" s="459">
        <v>1067.71192754</v>
      </c>
      <c r="H175" s="458">
        <v>440.90829200000002</v>
      </c>
      <c r="I175" s="458">
        <v>387.10365999999999</v>
      </c>
      <c r="J175" s="458">
        <v>2460.6853719999999</v>
      </c>
      <c r="K175" s="458">
        <v>0</v>
      </c>
      <c r="L175" s="459">
        <v>3.96749982</v>
      </c>
      <c r="M175" s="458">
        <v>10.72203565</v>
      </c>
      <c r="N175" s="458">
        <v>72.493153000000007</v>
      </c>
      <c r="O175" s="458">
        <v>0</v>
      </c>
      <c r="P175" s="458">
        <v>196.95893617999999</v>
      </c>
      <c r="Q175" s="459">
        <v>2.667856</v>
      </c>
      <c r="R175" s="458">
        <v>0</v>
      </c>
      <c r="S175" s="458">
        <v>102.95419800000001</v>
      </c>
      <c r="T175" s="458">
        <v>0</v>
      </c>
      <c r="U175" s="458">
        <v>16.381603999999999</v>
      </c>
      <c r="V175" s="459">
        <v>3.3501699999999999</v>
      </c>
      <c r="W175" s="458">
        <v>0</v>
      </c>
      <c r="X175" s="458">
        <v>0</v>
      </c>
      <c r="Y175" s="458">
        <v>2.46787</v>
      </c>
      <c r="Z175" s="458">
        <v>0</v>
      </c>
      <c r="AA175" s="459">
        <v>0</v>
      </c>
      <c r="AB175" s="458">
        <v>0</v>
      </c>
      <c r="AC175" s="458">
        <v>19.252284</v>
      </c>
      <c r="AD175" s="458">
        <v>0</v>
      </c>
      <c r="AE175" s="458">
        <v>0</v>
      </c>
      <c r="AF175" s="459">
        <v>5.8688367900000005</v>
      </c>
      <c r="AG175" s="458">
        <v>0</v>
      </c>
      <c r="AH175" s="458">
        <v>2.4861200000000001</v>
      </c>
      <c r="AI175" s="458">
        <v>-6.4670779999999999</v>
      </c>
      <c r="AJ175" s="458">
        <v>2.4347442000000004</v>
      </c>
      <c r="AK175" s="459">
        <v>2.5249489999999999</v>
      </c>
      <c r="AL175" s="458">
        <v>0</v>
      </c>
      <c r="AM175" s="458">
        <v>2.48612016</v>
      </c>
      <c r="AN175" s="458">
        <v>0</v>
      </c>
      <c r="AO175" s="458">
        <v>0</v>
      </c>
      <c r="AP175" s="459">
        <v>0</v>
      </c>
      <c r="AQ175" s="458">
        <v>0</v>
      </c>
      <c r="AR175" s="458">
        <v>12.679776</v>
      </c>
      <c r="AS175" s="458">
        <v>0</v>
      </c>
      <c r="AT175" s="458">
        <v>0</v>
      </c>
      <c r="AU175" s="459">
        <v>2.46787</v>
      </c>
      <c r="AV175" s="458">
        <v>0</v>
      </c>
      <c r="AW175" s="458">
        <v>0</v>
      </c>
      <c r="AX175" s="458">
        <v>0</v>
      </c>
      <c r="AY175" s="458">
        <v>2.4921549999999999</v>
      </c>
      <c r="AZ175" s="459">
        <v>0</v>
      </c>
      <c r="BA175" s="458">
        <v>0</v>
      </c>
      <c r="BB175" s="458">
        <v>0</v>
      </c>
      <c r="BC175" s="459">
        <v>0</v>
      </c>
      <c r="BD175" s="93"/>
      <c r="BE175" s="93">
        <v>0</v>
      </c>
      <c r="BF175" s="93">
        <v>0</v>
      </c>
      <c r="BG175" s="93">
        <v>0</v>
      </c>
      <c r="BH175" s="93">
        <v>0</v>
      </c>
      <c r="BI175" s="93">
        <v>0</v>
      </c>
      <c r="BJ175" s="93">
        <v>0</v>
      </c>
      <c r="BK175" s="93">
        <v>0</v>
      </c>
      <c r="BL175" s="93">
        <v>0</v>
      </c>
      <c r="BM175" s="93">
        <v>0</v>
      </c>
      <c r="BN175" s="93">
        <v>0</v>
      </c>
      <c r="BO175" s="93">
        <v>0</v>
      </c>
      <c r="BP175" s="93">
        <v>0</v>
      </c>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row>
    <row r="176" spans="1:104" s="423" customFormat="1" ht="20.399999999999999" customHeight="1">
      <c r="A176" s="315"/>
      <c r="B176" s="404" t="s">
        <v>473</v>
      </c>
      <c r="C176" s="454">
        <v>277252.00112704997</v>
      </c>
      <c r="D176" s="455">
        <v>91771.681550669993</v>
      </c>
      <c r="E176" s="455">
        <v>29836.071755000001</v>
      </c>
      <c r="F176" s="455">
        <v>42753.432808489997</v>
      </c>
      <c r="G176" s="456">
        <v>13350.660163479999</v>
      </c>
      <c r="H176" s="455">
        <v>7177.4709990000001</v>
      </c>
      <c r="I176" s="455">
        <v>9280.5773730000001</v>
      </c>
      <c r="J176" s="455">
        <v>20442.904114000001</v>
      </c>
      <c r="K176" s="455">
        <v>10440.083531889999</v>
      </c>
      <c r="L176" s="456">
        <v>8439.3243763400005</v>
      </c>
      <c r="M176" s="455">
        <v>5415.6144358500005</v>
      </c>
      <c r="N176" s="455">
        <v>869.701008</v>
      </c>
      <c r="O176" s="455">
        <v>3221.9898982199998</v>
      </c>
      <c r="P176" s="455">
        <v>5763.2883353400002</v>
      </c>
      <c r="Q176" s="456">
        <v>3823.5122820000001</v>
      </c>
      <c r="R176" s="455">
        <v>1696.148514</v>
      </c>
      <c r="S176" s="455">
        <v>1476.437766</v>
      </c>
      <c r="T176" s="455">
        <v>3505.6826674899999</v>
      </c>
      <c r="U176" s="455">
        <v>1051.329434</v>
      </c>
      <c r="V176" s="456">
        <v>2750.9849789999998</v>
      </c>
      <c r="W176" s="455">
        <v>1000.107713</v>
      </c>
      <c r="X176" s="455">
        <v>1544.876518</v>
      </c>
      <c r="Y176" s="455">
        <v>1080.7059710000001</v>
      </c>
      <c r="Z176" s="455">
        <v>1116.9814060000001</v>
      </c>
      <c r="AA176" s="456">
        <v>530.18869800000004</v>
      </c>
      <c r="AB176" s="455">
        <v>1245.506729</v>
      </c>
      <c r="AC176" s="455">
        <v>-1806.45144</v>
      </c>
      <c r="AD176" s="455">
        <v>5605.3011859999997</v>
      </c>
      <c r="AE176" s="455">
        <v>89.298644999999993</v>
      </c>
      <c r="AF176" s="456">
        <v>871.3703959500001</v>
      </c>
      <c r="AG176" s="455">
        <v>1159.3799610000001</v>
      </c>
      <c r="AH176" s="455">
        <v>1017.624656</v>
      </c>
      <c r="AI176" s="455">
        <v>1243.7063020000001</v>
      </c>
      <c r="AJ176" s="455">
        <v>226.40022296999999</v>
      </c>
      <c r="AK176" s="456">
        <v>185.30341799999999</v>
      </c>
      <c r="AL176" s="455">
        <v>248.302301</v>
      </c>
      <c r="AM176" s="455">
        <v>80.390659459999995</v>
      </c>
      <c r="AN176" s="455">
        <v>360.49013706</v>
      </c>
      <c r="AO176" s="455">
        <v>207.21791400000001</v>
      </c>
      <c r="AP176" s="456">
        <v>42.917679840000005</v>
      </c>
      <c r="AQ176" s="455">
        <v>-1006.095293</v>
      </c>
      <c r="AR176" s="455">
        <v>338.48806100000002</v>
      </c>
      <c r="AS176" s="455">
        <v>132.74722481000001</v>
      </c>
      <c r="AT176" s="455">
        <v>78.676158999999998</v>
      </c>
      <c r="AU176" s="456">
        <v>-839.61085600000001</v>
      </c>
      <c r="AV176" s="455">
        <v>273.46452599999998</v>
      </c>
      <c r="AW176" s="455">
        <v>30.235250000000001</v>
      </c>
      <c r="AX176" s="455">
        <v>-666.25027751000005</v>
      </c>
      <c r="AY176" s="455">
        <v>-78.412007000000003</v>
      </c>
      <c r="AZ176" s="456">
        <v>-84.531422000000006</v>
      </c>
      <c r="BA176" s="455">
        <v>56.139673700000003</v>
      </c>
      <c r="BB176" s="455">
        <v>-56.317625999999997</v>
      </c>
      <c r="BC176" s="456">
        <v>-43.047350999999999</v>
      </c>
      <c r="BD176" s="315"/>
      <c r="BE176" s="315">
        <v>0</v>
      </c>
      <c r="BF176" s="315">
        <v>0</v>
      </c>
      <c r="BG176" s="315">
        <v>0</v>
      </c>
      <c r="BH176" s="315">
        <v>0</v>
      </c>
      <c r="BI176" s="315">
        <v>0</v>
      </c>
      <c r="BJ176" s="315">
        <v>0</v>
      </c>
      <c r="BK176" s="315">
        <v>0</v>
      </c>
      <c r="BL176" s="315">
        <v>0</v>
      </c>
      <c r="BM176" s="315">
        <v>0</v>
      </c>
      <c r="BN176" s="315">
        <v>0</v>
      </c>
      <c r="BO176" s="315">
        <v>0</v>
      </c>
      <c r="BP176" s="315">
        <v>0</v>
      </c>
      <c r="BQ176" s="315"/>
      <c r="BR176" s="315"/>
      <c r="BS176" s="315"/>
      <c r="BT176" s="315"/>
      <c r="BU176" s="315"/>
      <c r="BV176" s="315"/>
      <c r="BW176" s="315"/>
      <c r="BX176" s="315"/>
      <c r="BY176" s="315"/>
      <c r="BZ176" s="315"/>
      <c r="CA176" s="315"/>
      <c r="CB176" s="315"/>
      <c r="CC176" s="315"/>
      <c r="CD176" s="315"/>
      <c r="CE176" s="315"/>
      <c r="CF176" s="315"/>
      <c r="CG176" s="315"/>
      <c r="CH176" s="315"/>
      <c r="CI176" s="315"/>
      <c r="CJ176" s="315"/>
      <c r="CK176" s="315"/>
      <c r="CL176" s="315"/>
      <c r="CM176" s="315"/>
      <c r="CN176" s="315"/>
      <c r="CO176" s="315"/>
      <c r="CP176" s="315"/>
      <c r="CQ176" s="315"/>
      <c r="CR176" s="315"/>
      <c r="CS176" s="315"/>
      <c r="CT176" s="315"/>
      <c r="CU176" s="315"/>
      <c r="CV176" s="315"/>
      <c r="CW176" s="315"/>
      <c r="CX176" s="315"/>
      <c r="CY176" s="315"/>
      <c r="CZ176" s="315"/>
    </row>
    <row r="177" spans="1:104" s="95" customFormat="1" ht="20.399999999999999" customHeight="1">
      <c r="A177" s="93"/>
      <c r="B177" s="424" t="s">
        <v>474</v>
      </c>
      <c r="C177" s="457">
        <v>75369.949099919992</v>
      </c>
      <c r="D177" s="458">
        <v>25490.915999790002</v>
      </c>
      <c r="E177" s="458">
        <v>8403.6056370000006</v>
      </c>
      <c r="F177" s="458">
        <v>11364.239169799999</v>
      </c>
      <c r="G177" s="459">
        <v>3685.9254906399997</v>
      </c>
      <c r="H177" s="458">
        <v>1281.415442</v>
      </c>
      <c r="I177" s="458">
        <v>2629.4657649999999</v>
      </c>
      <c r="J177" s="458">
        <v>5234.0538909999996</v>
      </c>
      <c r="K177" s="458">
        <v>2861.1284839999998</v>
      </c>
      <c r="L177" s="459">
        <v>2257.5127633100001</v>
      </c>
      <c r="M177" s="458">
        <v>1557.2687679999999</v>
      </c>
      <c r="N177" s="458">
        <v>219.32638600000001</v>
      </c>
      <c r="O177" s="458">
        <v>929.38946197000007</v>
      </c>
      <c r="P177" s="458">
        <v>1543.2483259000001</v>
      </c>
      <c r="Q177" s="459">
        <v>706.08604700000001</v>
      </c>
      <c r="R177" s="458">
        <v>419.54231299999998</v>
      </c>
      <c r="S177" s="458">
        <v>442.93133</v>
      </c>
      <c r="T177" s="458">
        <v>1027.45920787</v>
      </c>
      <c r="U177" s="458">
        <v>236.308267</v>
      </c>
      <c r="V177" s="459">
        <v>557.52668100000005</v>
      </c>
      <c r="W177" s="458">
        <v>341.92633699999999</v>
      </c>
      <c r="X177" s="458">
        <v>465.68440299999997</v>
      </c>
      <c r="Y177" s="458">
        <v>171.827348</v>
      </c>
      <c r="Z177" s="458">
        <v>219.717366</v>
      </c>
      <c r="AA177" s="459">
        <v>150.21568400000001</v>
      </c>
      <c r="AB177" s="458">
        <v>385.41757000000001</v>
      </c>
      <c r="AC177" s="458">
        <v>18.122502999999998</v>
      </c>
      <c r="AD177" s="458">
        <v>1767.3799100000001</v>
      </c>
      <c r="AE177" s="458">
        <v>12.051676</v>
      </c>
      <c r="AF177" s="459">
        <v>167.40495091999998</v>
      </c>
      <c r="AG177" s="458">
        <v>261.34902499999998</v>
      </c>
      <c r="AH177" s="458">
        <v>327.321032</v>
      </c>
      <c r="AI177" s="458">
        <v>291.25189399999999</v>
      </c>
      <c r="AJ177" s="458">
        <v>0</v>
      </c>
      <c r="AK177" s="459">
        <v>35</v>
      </c>
      <c r="AL177" s="458">
        <v>95.047877999999997</v>
      </c>
      <c r="AM177" s="458">
        <v>-4.027971</v>
      </c>
      <c r="AN177" s="458">
        <v>86.820263999999995</v>
      </c>
      <c r="AO177" s="458">
        <v>20.766417000000001</v>
      </c>
      <c r="AP177" s="459">
        <v>-83.238157920000006</v>
      </c>
      <c r="AQ177" s="458">
        <v>-289.56527299999999</v>
      </c>
      <c r="AR177" s="458">
        <v>33.111615</v>
      </c>
      <c r="AS177" s="458">
        <v>-9.6295798999999995</v>
      </c>
      <c r="AT177" s="458">
        <v>0</v>
      </c>
      <c r="AU177" s="459">
        <v>0.49535200000000001</v>
      </c>
      <c r="AV177" s="458">
        <v>62.062499000000003</v>
      </c>
      <c r="AW177" s="458">
        <v>-3.7062999999999999E-2</v>
      </c>
      <c r="AX177" s="458">
        <v>0.99983318999999993</v>
      </c>
      <c r="AY177" s="458">
        <v>1.113858</v>
      </c>
      <c r="AZ177" s="459">
        <v>0</v>
      </c>
      <c r="BA177" s="458">
        <v>8.6755033499999996</v>
      </c>
      <c r="BB177" s="458">
        <v>0</v>
      </c>
      <c r="BC177" s="459">
        <v>-14.665203999999999</v>
      </c>
      <c r="BD177" s="93"/>
      <c r="BE177" s="93">
        <v>0</v>
      </c>
      <c r="BF177" s="93">
        <v>0</v>
      </c>
      <c r="BG177" s="93">
        <v>0</v>
      </c>
      <c r="BH177" s="93">
        <v>0</v>
      </c>
      <c r="BI177" s="93">
        <v>0</v>
      </c>
      <c r="BJ177" s="93">
        <v>0</v>
      </c>
      <c r="BK177" s="93">
        <v>0</v>
      </c>
      <c r="BL177" s="93">
        <v>0</v>
      </c>
      <c r="BM177" s="93">
        <v>0</v>
      </c>
      <c r="BN177" s="93">
        <v>0</v>
      </c>
      <c r="BO177" s="93">
        <v>0</v>
      </c>
      <c r="BP177" s="93">
        <v>0</v>
      </c>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row>
    <row r="178" spans="1:104" s="423" customFormat="1" ht="20.399999999999999" customHeight="1">
      <c r="A178" s="315"/>
      <c r="B178" s="404" t="s">
        <v>475</v>
      </c>
      <c r="C178" s="454">
        <v>201882.05202713003</v>
      </c>
      <c r="D178" s="455">
        <v>66280.765550879994</v>
      </c>
      <c r="E178" s="455">
        <v>21432.466118</v>
      </c>
      <c r="F178" s="455">
        <v>31389.193638689998</v>
      </c>
      <c r="G178" s="456">
        <v>9664.7346728400007</v>
      </c>
      <c r="H178" s="455">
        <v>5896.0555569999997</v>
      </c>
      <c r="I178" s="455">
        <v>6651.1116080000002</v>
      </c>
      <c r="J178" s="455">
        <v>15208.850222999999</v>
      </c>
      <c r="K178" s="455">
        <v>7578.9550478900001</v>
      </c>
      <c r="L178" s="456">
        <v>6181.8116130299995</v>
      </c>
      <c r="M178" s="455">
        <v>3858.3456678499997</v>
      </c>
      <c r="N178" s="455">
        <v>650.37462200000004</v>
      </c>
      <c r="O178" s="455">
        <v>2292.6004362499998</v>
      </c>
      <c r="P178" s="455">
        <v>4220.0400094400002</v>
      </c>
      <c r="Q178" s="456">
        <v>3117.4262349999999</v>
      </c>
      <c r="R178" s="455">
        <v>1276.6062010000001</v>
      </c>
      <c r="S178" s="455">
        <v>1033.5064359999999</v>
      </c>
      <c r="T178" s="455">
        <v>2478.2234596200001</v>
      </c>
      <c r="U178" s="455">
        <v>815.02116699999999</v>
      </c>
      <c r="V178" s="456">
        <v>2193.458298</v>
      </c>
      <c r="W178" s="455">
        <v>658.181376</v>
      </c>
      <c r="X178" s="455">
        <v>1079.1921150000001</v>
      </c>
      <c r="Y178" s="455">
        <v>908.87862299999995</v>
      </c>
      <c r="Z178" s="455">
        <v>897.26404000000002</v>
      </c>
      <c r="AA178" s="456">
        <v>379.97301399999998</v>
      </c>
      <c r="AB178" s="455">
        <v>860.089159</v>
      </c>
      <c r="AC178" s="455">
        <v>-1824.5739430000001</v>
      </c>
      <c r="AD178" s="455">
        <v>3837.921276</v>
      </c>
      <c r="AE178" s="455">
        <v>77.246969000000007</v>
      </c>
      <c r="AF178" s="456">
        <v>703.96544502999996</v>
      </c>
      <c r="AG178" s="455">
        <v>898.030936</v>
      </c>
      <c r="AH178" s="455">
        <v>690.30362400000001</v>
      </c>
      <c r="AI178" s="455">
        <v>952.45440799999994</v>
      </c>
      <c r="AJ178" s="455">
        <v>226.40022296999999</v>
      </c>
      <c r="AK178" s="456">
        <v>150.30341799999999</v>
      </c>
      <c r="AL178" s="455">
        <v>153.254423</v>
      </c>
      <c r="AM178" s="455">
        <v>84.418630459999989</v>
      </c>
      <c r="AN178" s="455">
        <v>273.66987305999999</v>
      </c>
      <c r="AO178" s="455">
        <v>186.45149699999999</v>
      </c>
      <c r="AP178" s="456">
        <v>126.15583776000001</v>
      </c>
      <c r="AQ178" s="455">
        <v>-716.53002000000004</v>
      </c>
      <c r="AR178" s="455">
        <v>305.37644599999999</v>
      </c>
      <c r="AS178" s="455">
        <v>142.37680471000002</v>
      </c>
      <c r="AT178" s="455">
        <v>78.676158999999998</v>
      </c>
      <c r="AU178" s="456">
        <v>-840.10620800000004</v>
      </c>
      <c r="AV178" s="455">
        <v>211.402027</v>
      </c>
      <c r="AW178" s="455">
        <v>30.272313</v>
      </c>
      <c r="AX178" s="455">
        <v>-667.25011070000005</v>
      </c>
      <c r="AY178" s="455">
        <v>-79.525864999999996</v>
      </c>
      <c r="AZ178" s="456">
        <v>-84.531422000000006</v>
      </c>
      <c r="BA178" s="455">
        <v>47.464170350000003</v>
      </c>
      <c r="BB178" s="455">
        <v>-56.317625999999997</v>
      </c>
      <c r="BC178" s="456">
        <v>-28.382147</v>
      </c>
      <c r="BD178" s="315"/>
      <c r="BE178" s="315">
        <v>0</v>
      </c>
      <c r="BF178" s="315">
        <v>0</v>
      </c>
      <c r="BG178" s="315">
        <v>0</v>
      </c>
      <c r="BH178" s="315">
        <v>0</v>
      </c>
      <c r="BI178" s="315">
        <v>0</v>
      </c>
      <c r="BJ178" s="315">
        <v>0</v>
      </c>
      <c r="BK178" s="315">
        <v>0</v>
      </c>
      <c r="BL178" s="315">
        <v>0</v>
      </c>
      <c r="BM178" s="315">
        <v>0</v>
      </c>
      <c r="BN178" s="315">
        <v>0</v>
      </c>
      <c r="BO178" s="315">
        <v>0</v>
      </c>
      <c r="BP178" s="315">
        <v>0</v>
      </c>
      <c r="BQ178" s="315"/>
      <c r="BR178" s="315"/>
      <c r="BS178" s="315"/>
      <c r="BT178" s="315"/>
      <c r="BU178" s="315"/>
      <c r="BV178" s="315"/>
      <c r="BW178" s="315"/>
      <c r="BX178" s="315"/>
      <c r="BY178" s="315"/>
      <c r="BZ178" s="315"/>
      <c r="CA178" s="315"/>
      <c r="CB178" s="315"/>
      <c r="CC178" s="315"/>
      <c r="CD178" s="315"/>
      <c r="CE178" s="315"/>
      <c r="CF178" s="315"/>
      <c r="CG178" s="315"/>
      <c r="CH178" s="315"/>
      <c r="CI178" s="315"/>
      <c r="CJ178" s="315"/>
      <c r="CK178" s="315"/>
      <c r="CL178" s="315"/>
      <c r="CM178" s="315"/>
      <c r="CN178" s="315"/>
      <c r="CO178" s="315"/>
      <c r="CP178" s="315"/>
      <c r="CQ178" s="315"/>
      <c r="CR178" s="315"/>
      <c r="CS178" s="315"/>
      <c r="CT178" s="315"/>
      <c r="CU178" s="315"/>
      <c r="CV178" s="315"/>
      <c r="CW178" s="315"/>
      <c r="CX178" s="315"/>
      <c r="CY178" s="315"/>
      <c r="CZ178" s="315"/>
    </row>
    <row r="179" spans="1:104" s="95" customFormat="1" ht="20.399999999999999" customHeight="1">
      <c r="A179" s="93"/>
      <c r="B179" s="420" t="s">
        <v>476</v>
      </c>
      <c r="C179" s="457">
        <v>1291.544159</v>
      </c>
      <c r="D179" s="458">
        <v>0</v>
      </c>
      <c r="E179" s="458">
        <v>0</v>
      </c>
      <c r="F179" s="458">
        <v>0</v>
      </c>
      <c r="G179" s="459">
        <v>0</v>
      </c>
      <c r="H179" s="458">
        <v>0</v>
      </c>
      <c r="I179" s="458">
        <v>0</v>
      </c>
      <c r="J179" s="458">
        <v>0</v>
      </c>
      <c r="K179" s="458">
        <v>0</v>
      </c>
      <c r="L179" s="459">
        <v>0</v>
      </c>
      <c r="M179" s="458">
        <v>0</v>
      </c>
      <c r="N179" s="458">
        <v>0</v>
      </c>
      <c r="O179" s="458">
        <v>0</v>
      </c>
      <c r="P179" s="458">
        <v>0</v>
      </c>
      <c r="Q179" s="459">
        <v>0</v>
      </c>
      <c r="R179" s="458">
        <v>0</v>
      </c>
      <c r="S179" s="458">
        <v>0</v>
      </c>
      <c r="T179" s="458">
        <v>0</v>
      </c>
      <c r="U179" s="458">
        <v>0</v>
      </c>
      <c r="V179" s="459">
        <v>0</v>
      </c>
      <c r="W179" s="458">
        <v>0</v>
      </c>
      <c r="X179" s="458">
        <v>0</v>
      </c>
      <c r="Y179" s="458">
        <v>0</v>
      </c>
      <c r="Z179" s="458">
        <v>0</v>
      </c>
      <c r="AA179" s="459">
        <v>0</v>
      </c>
      <c r="AB179" s="458">
        <v>0</v>
      </c>
      <c r="AC179" s="458">
        <v>1291.544159</v>
      </c>
      <c r="AD179" s="458">
        <v>0</v>
      </c>
      <c r="AE179" s="458">
        <v>0</v>
      </c>
      <c r="AF179" s="459">
        <v>0</v>
      </c>
      <c r="AG179" s="458">
        <v>0</v>
      </c>
      <c r="AH179" s="458">
        <v>0</v>
      </c>
      <c r="AI179" s="458">
        <v>0</v>
      </c>
      <c r="AJ179" s="458">
        <v>0</v>
      </c>
      <c r="AK179" s="459">
        <v>0</v>
      </c>
      <c r="AL179" s="458">
        <v>0</v>
      </c>
      <c r="AM179" s="458">
        <v>0</v>
      </c>
      <c r="AN179" s="458">
        <v>0</v>
      </c>
      <c r="AO179" s="458">
        <v>0</v>
      </c>
      <c r="AP179" s="459">
        <v>0</v>
      </c>
      <c r="AQ179" s="458">
        <v>0</v>
      </c>
      <c r="AR179" s="458">
        <v>0</v>
      </c>
      <c r="AS179" s="458">
        <v>0</v>
      </c>
      <c r="AT179" s="458">
        <v>0</v>
      </c>
      <c r="AU179" s="459">
        <v>0</v>
      </c>
      <c r="AV179" s="458">
        <v>0</v>
      </c>
      <c r="AW179" s="458">
        <v>0</v>
      </c>
      <c r="AX179" s="458">
        <v>0</v>
      </c>
      <c r="AY179" s="458">
        <v>0</v>
      </c>
      <c r="AZ179" s="459">
        <v>0</v>
      </c>
      <c r="BA179" s="458">
        <v>0</v>
      </c>
      <c r="BB179" s="458">
        <v>0</v>
      </c>
      <c r="BC179" s="459">
        <v>0</v>
      </c>
      <c r="BD179" s="93"/>
      <c r="BE179" s="93">
        <v>0</v>
      </c>
      <c r="BF179" s="93">
        <v>0</v>
      </c>
      <c r="BG179" s="93">
        <v>0</v>
      </c>
      <c r="BH179" s="93">
        <v>0</v>
      </c>
      <c r="BI179" s="93">
        <v>0</v>
      </c>
      <c r="BJ179" s="93">
        <v>0</v>
      </c>
      <c r="BK179" s="93">
        <v>0</v>
      </c>
      <c r="BL179" s="93">
        <v>0</v>
      </c>
      <c r="BM179" s="93">
        <v>0</v>
      </c>
      <c r="BN179" s="93">
        <v>0</v>
      </c>
      <c r="BO179" s="93">
        <v>0</v>
      </c>
      <c r="BP179" s="93">
        <v>0</v>
      </c>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row>
    <row r="180" spans="1:104" ht="20.399999999999999" customHeight="1">
      <c r="B180" s="404" t="s">
        <v>477</v>
      </c>
      <c r="C180" s="454">
        <v>203173.59618613005</v>
      </c>
      <c r="D180" s="455">
        <v>66280.765550879994</v>
      </c>
      <c r="E180" s="455">
        <v>21432.466118</v>
      </c>
      <c r="F180" s="455">
        <v>31389.193638689998</v>
      </c>
      <c r="G180" s="456">
        <v>9664.7346728400007</v>
      </c>
      <c r="H180" s="455">
        <v>5896.0555569999997</v>
      </c>
      <c r="I180" s="455">
        <v>6651.1116080000002</v>
      </c>
      <c r="J180" s="455">
        <v>15208.850222999999</v>
      </c>
      <c r="K180" s="455">
        <v>7578.9550478900001</v>
      </c>
      <c r="L180" s="456">
        <v>6181.8116130299995</v>
      </c>
      <c r="M180" s="455">
        <v>3858.3456678499997</v>
      </c>
      <c r="N180" s="455">
        <v>650.37462200000004</v>
      </c>
      <c r="O180" s="455">
        <v>2292.6004362499998</v>
      </c>
      <c r="P180" s="455">
        <v>4220.0400094400002</v>
      </c>
      <c r="Q180" s="456">
        <v>3117.4262349999999</v>
      </c>
      <c r="R180" s="455">
        <v>1276.6062010000001</v>
      </c>
      <c r="S180" s="455">
        <v>1033.5064359999999</v>
      </c>
      <c r="T180" s="455">
        <v>2478.2234596200001</v>
      </c>
      <c r="U180" s="455">
        <v>815.02116699999999</v>
      </c>
      <c r="V180" s="456">
        <v>2193.458298</v>
      </c>
      <c r="W180" s="455">
        <v>658.181376</v>
      </c>
      <c r="X180" s="455">
        <v>1079.1921150000001</v>
      </c>
      <c r="Y180" s="455">
        <v>908.87862299999995</v>
      </c>
      <c r="Z180" s="455">
        <v>897.26404000000002</v>
      </c>
      <c r="AA180" s="456">
        <v>379.97301399999998</v>
      </c>
      <c r="AB180" s="455">
        <v>860.089159</v>
      </c>
      <c r="AC180" s="455">
        <v>-533.02978399999995</v>
      </c>
      <c r="AD180" s="455">
        <v>3837.921276</v>
      </c>
      <c r="AE180" s="455">
        <v>77.246969000000007</v>
      </c>
      <c r="AF180" s="456">
        <v>703.96544502999996</v>
      </c>
      <c r="AG180" s="455">
        <v>898.030936</v>
      </c>
      <c r="AH180" s="455">
        <v>690.30362400000001</v>
      </c>
      <c r="AI180" s="455">
        <v>952.45440799999994</v>
      </c>
      <c r="AJ180" s="455">
        <v>226.40022296999999</v>
      </c>
      <c r="AK180" s="456">
        <v>150.30341799999999</v>
      </c>
      <c r="AL180" s="455">
        <v>153.254423</v>
      </c>
      <c r="AM180" s="455">
        <v>84.418630459999989</v>
      </c>
      <c r="AN180" s="455">
        <v>273.66987305999999</v>
      </c>
      <c r="AO180" s="455">
        <v>186.45149699999999</v>
      </c>
      <c r="AP180" s="456">
        <v>126.15583776000001</v>
      </c>
      <c r="AQ180" s="455">
        <v>-716.53002000000004</v>
      </c>
      <c r="AR180" s="455">
        <v>305.37644599999999</v>
      </c>
      <c r="AS180" s="455">
        <v>142.37680471000002</v>
      </c>
      <c r="AT180" s="455">
        <v>78.676158999999998</v>
      </c>
      <c r="AU180" s="456">
        <v>-840.10620800000004</v>
      </c>
      <c r="AV180" s="455">
        <v>211.402027</v>
      </c>
      <c r="AW180" s="455">
        <v>30.272313</v>
      </c>
      <c r="AX180" s="455">
        <v>-667.25011070000005</v>
      </c>
      <c r="AY180" s="455">
        <v>-79.525864999999996</v>
      </c>
      <c r="AZ180" s="456">
        <v>-84.531422000000006</v>
      </c>
      <c r="BA180" s="455">
        <v>47.464170350000003</v>
      </c>
      <c r="BB180" s="455">
        <v>-56.317625999999997</v>
      </c>
      <c r="BC180" s="456">
        <v>-28.382147</v>
      </c>
      <c r="BE180" s="85">
        <v>0</v>
      </c>
      <c r="BF180" s="85">
        <v>0</v>
      </c>
      <c r="BG180" s="85">
        <v>0</v>
      </c>
      <c r="BH180" s="85">
        <v>0</v>
      </c>
      <c r="BI180" s="85">
        <v>0</v>
      </c>
      <c r="BJ180" s="85">
        <v>0</v>
      </c>
      <c r="BK180" s="85">
        <v>0</v>
      </c>
      <c r="BL180" s="85">
        <v>0</v>
      </c>
      <c r="BM180" s="85">
        <v>0</v>
      </c>
      <c r="BN180" s="85">
        <v>0</v>
      </c>
      <c r="BO180" s="85">
        <v>0</v>
      </c>
      <c r="BP180" s="85">
        <v>0</v>
      </c>
    </row>
    <row r="181" spans="1:104" ht="20.399999999999999" customHeight="1">
      <c r="B181" s="420" t="s">
        <v>406</v>
      </c>
      <c r="C181" s="457">
        <v>13773.362778849998</v>
      </c>
      <c r="D181" s="458">
        <v>3546.6416420800001</v>
      </c>
      <c r="E181" s="458">
        <v>1926.0503570000001</v>
      </c>
      <c r="F181" s="458">
        <v>4833.9678617099999</v>
      </c>
      <c r="G181" s="459">
        <v>3953.0837893499997</v>
      </c>
      <c r="H181" s="458">
        <v>1016.924301</v>
      </c>
      <c r="I181" s="458">
        <v>-968.582358</v>
      </c>
      <c r="J181" s="458">
        <v>-4040.7951210000001</v>
      </c>
      <c r="K181" s="458">
        <v>2095.4826914400001</v>
      </c>
      <c r="L181" s="459">
        <v>-18.78789914</v>
      </c>
      <c r="M181" s="458">
        <v>0</v>
      </c>
      <c r="N181" s="458">
        <v>-203.135107</v>
      </c>
      <c r="O181" s="458">
        <v>4.3418095700000006</v>
      </c>
      <c r="P181" s="458">
        <v>126.217045</v>
      </c>
      <c r="Q181" s="459">
        <v>0</v>
      </c>
      <c r="R181" s="458">
        <v>60.875639999999997</v>
      </c>
      <c r="S181" s="458">
        <v>-2.676892</v>
      </c>
      <c r="T181" s="458">
        <v>1736.3335148399999</v>
      </c>
      <c r="U181" s="458">
        <v>1.9764930000000001</v>
      </c>
      <c r="V181" s="459">
        <v>-25.149460000000001</v>
      </c>
      <c r="W181" s="458">
        <v>0</v>
      </c>
      <c r="X181" s="458">
        <v>0</v>
      </c>
      <c r="Y181" s="458">
        <v>15.37886</v>
      </c>
      <c r="Z181" s="458">
        <v>-167.75371100000001</v>
      </c>
      <c r="AA181" s="459">
        <v>-53.912979999999997</v>
      </c>
      <c r="AB181" s="458">
        <v>0</v>
      </c>
      <c r="AC181" s="458">
        <v>-35.635956</v>
      </c>
      <c r="AD181" s="458">
        <v>0</v>
      </c>
      <c r="AE181" s="458">
        <v>0</v>
      </c>
      <c r="AF181" s="459">
        <v>0</v>
      </c>
      <c r="AG181" s="458">
        <v>1.912671</v>
      </c>
      <c r="AH181" s="458">
        <v>-16.535647000000001</v>
      </c>
      <c r="AI181" s="458">
        <v>-18.691334999999999</v>
      </c>
      <c r="AJ181" s="458">
        <v>0</v>
      </c>
      <c r="AK181" s="459">
        <v>0</v>
      </c>
      <c r="AL181" s="458">
        <v>0</v>
      </c>
      <c r="AM181" s="458">
        <v>0.281497</v>
      </c>
      <c r="AN181" s="458">
        <v>0</v>
      </c>
      <c r="AO181" s="458">
        <v>0</v>
      </c>
      <c r="AP181" s="459">
        <v>0</v>
      </c>
      <c r="AQ181" s="458">
        <v>6.1194369999999996</v>
      </c>
      <c r="AR181" s="458">
        <v>0</v>
      </c>
      <c r="AS181" s="458">
        <v>0</v>
      </c>
      <c r="AT181" s="458">
        <v>7.7400999999999998E-2</v>
      </c>
      <c r="AU181" s="459">
        <v>0</v>
      </c>
      <c r="AV181" s="458">
        <v>-0.632911</v>
      </c>
      <c r="AW181" s="458">
        <v>0</v>
      </c>
      <c r="AX181" s="458">
        <v>-1.2855E-2</v>
      </c>
      <c r="AY181" s="458">
        <v>0</v>
      </c>
      <c r="AZ181" s="459">
        <v>0</v>
      </c>
      <c r="BA181" s="458">
        <v>0</v>
      </c>
      <c r="BB181" s="458">
        <v>0</v>
      </c>
      <c r="BC181" s="459">
        <v>0</v>
      </c>
      <c r="BE181" s="85">
        <v>0</v>
      </c>
      <c r="BF181" s="85">
        <v>0</v>
      </c>
      <c r="BG181" s="85">
        <v>0</v>
      </c>
      <c r="BH181" s="85">
        <v>0</v>
      </c>
      <c r="BI181" s="85">
        <v>0</v>
      </c>
      <c r="BJ181" s="85">
        <v>0</v>
      </c>
      <c r="BK181" s="85">
        <v>0</v>
      </c>
      <c r="BL181" s="85">
        <v>0</v>
      </c>
      <c r="BM181" s="85">
        <v>0</v>
      </c>
      <c r="BN181" s="85">
        <v>0</v>
      </c>
      <c r="BO181" s="85">
        <v>0</v>
      </c>
      <c r="BP181" s="85">
        <v>0</v>
      </c>
    </row>
    <row r="182" spans="1:104" s="95" customFormat="1" ht="20.399999999999999" customHeight="1">
      <c r="A182" s="93"/>
      <c r="B182" s="420" t="s">
        <v>413</v>
      </c>
      <c r="C182" s="457">
        <v>-0.86560599999999999</v>
      </c>
      <c r="D182" s="458">
        <v>0</v>
      </c>
      <c r="E182" s="458">
        <v>0</v>
      </c>
      <c r="F182" s="458">
        <v>0</v>
      </c>
      <c r="G182" s="459">
        <v>0</v>
      </c>
      <c r="H182" s="458">
        <v>0</v>
      </c>
      <c r="I182" s="458">
        <v>0.53981299999999999</v>
      </c>
      <c r="J182" s="458">
        <v>0</v>
      </c>
      <c r="K182" s="458">
        <v>0</v>
      </c>
      <c r="L182" s="459">
        <v>0</v>
      </c>
      <c r="M182" s="458">
        <v>0</v>
      </c>
      <c r="N182" s="458">
        <v>0</v>
      </c>
      <c r="O182" s="458">
        <v>0</v>
      </c>
      <c r="P182" s="458">
        <v>0</v>
      </c>
      <c r="Q182" s="459">
        <v>0</v>
      </c>
      <c r="R182" s="458">
        <v>0</v>
      </c>
      <c r="S182" s="458">
        <v>0.45928099999999999</v>
      </c>
      <c r="T182" s="458">
        <v>0</v>
      </c>
      <c r="U182" s="458">
        <v>0</v>
      </c>
      <c r="V182" s="459">
        <v>0</v>
      </c>
      <c r="W182" s="458">
        <v>0</v>
      </c>
      <c r="X182" s="458">
        <v>0</v>
      </c>
      <c r="Y182" s="458">
        <v>-1.8647</v>
      </c>
      <c r="Z182" s="458">
        <v>0</v>
      </c>
      <c r="AA182" s="459">
        <v>0</v>
      </c>
      <c r="AB182" s="458">
        <v>0</v>
      </c>
      <c r="AC182" s="458">
        <v>0</v>
      </c>
      <c r="AD182" s="458">
        <v>0</v>
      </c>
      <c r="AE182" s="458">
        <v>0</v>
      </c>
      <c r="AF182" s="459">
        <v>0</v>
      </c>
      <c r="AG182" s="458">
        <v>0</v>
      </c>
      <c r="AH182" s="458">
        <v>0</v>
      </c>
      <c r="AI182" s="458">
        <v>0</v>
      </c>
      <c r="AJ182" s="458">
        <v>0</v>
      </c>
      <c r="AK182" s="459">
        <v>0</v>
      </c>
      <c r="AL182" s="458">
        <v>0</v>
      </c>
      <c r="AM182" s="458">
        <v>0</v>
      </c>
      <c r="AN182" s="458">
        <v>0</v>
      </c>
      <c r="AO182" s="458">
        <v>0</v>
      </c>
      <c r="AP182" s="459">
        <v>0</v>
      </c>
      <c r="AQ182" s="458">
        <v>0</v>
      </c>
      <c r="AR182" s="458">
        <v>0</v>
      </c>
      <c r="AS182" s="458">
        <v>0</v>
      </c>
      <c r="AT182" s="458">
        <v>0</v>
      </c>
      <c r="AU182" s="459">
        <v>0</v>
      </c>
      <c r="AV182" s="458">
        <v>0</v>
      </c>
      <c r="AW182" s="458">
        <v>0</v>
      </c>
      <c r="AX182" s="458">
        <v>0</v>
      </c>
      <c r="AY182" s="458">
        <v>0</v>
      </c>
      <c r="AZ182" s="459">
        <v>0</v>
      </c>
      <c r="BA182" s="458">
        <v>0</v>
      </c>
      <c r="BB182" s="458">
        <v>0</v>
      </c>
      <c r="BC182" s="459">
        <v>0</v>
      </c>
      <c r="BD182" s="93"/>
      <c r="BE182" s="93">
        <v>0</v>
      </c>
      <c r="BF182" s="93">
        <v>0</v>
      </c>
      <c r="BG182" s="93">
        <v>0</v>
      </c>
      <c r="BH182" s="93">
        <v>0</v>
      </c>
      <c r="BI182" s="93">
        <v>0</v>
      </c>
      <c r="BJ182" s="93">
        <v>0</v>
      </c>
      <c r="BK182" s="93">
        <v>0</v>
      </c>
      <c r="BL182" s="93">
        <v>0</v>
      </c>
      <c r="BM182" s="93">
        <v>0</v>
      </c>
      <c r="BN182" s="93">
        <v>0</v>
      </c>
      <c r="BO182" s="93">
        <v>0</v>
      </c>
      <c r="BP182" s="93">
        <v>0</v>
      </c>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row>
    <row r="183" spans="1:104" ht="20.399999999999999" customHeight="1">
      <c r="B183" s="404" t="s">
        <v>478</v>
      </c>
      <c r="C183" s="454">
        <v>216946.09335898</v>
      </c>
      <c r="D183" s="455">
        <v>69827.407192960003</v>
      </c>
      <c r="E183" s="455">
        <v>23358.516475</v>
      </c>
      <c r="F183" s="455">
        <v>36223.161500400005</v>
      </c>
      <c r="G183" s="456">
        <v>13617.81846219</v>
      </c>
      <c r="H183" s="455">
        <v>6912.9798579999997</v>
      </c>
      <c r="I183" s="455">
        <v>5683.0690629999999</v>
      </c>
      <c r="J183" s="455">
        <v>11168.055102</v>
      </c>
      <c r="K183" s="455">
        <v>9674.4377393300001</v>
      </c>
      <c r="L183" s="456">
        <v>6163.0237138900002</v>
      </c>
      <c r="M183" s="455">
        <v>3858.3456678499997</v>
      </c>
      <c r="N183" s="455">
        <v>447.23951499999998</v>
      </c>
      <c r="O183" s="455">
        <v>2296.9422458200002</v>
      </c>
      <c r="P183" s="455">
        <v>4346.2570544399996</v>
      </c>
      <c r="Q183" s="456">
        <v>3117.4262349999999</v>
      </c>
      <c r="R183" s="455">
        <v>1337.481841</v>
      </c>
      <c r="S183" s="455">
        <v>1031.2888250000001</v>
      </c>
      <c r="T183" s="455">
        <v>4214.5569744599998</v>
      </c>
      <c r="U183" s="455">
        <v>816.99766</v>
      </c>
      <c r="V183" s="456">
        <v>2168.3088379999999</v>
      </c>
      <c r="W183" s="455">
        <v>658.181376</v>
      </c>
      <c r="X183" s="455">
        <v>1079.1921150000001</v>
      </c>
      <c r="Y183" s="455">
        <v>922.39278300000001</v>
      </c>
      <c r="Z183" s="455">
        <v>729.51032899999996</v>
      </c>
      <c r="AA183" s="456">
        <v>326.06003399999997</v>
      </c>
      <c r="AB183" s="455">
        <v>860.089159</v>
      </c>
      <c r="AC183" s="455">
        <v>-568.66574000000003</v>
      </c>
      <c r="AD183" s="455">
        <v>3837.921276</v>
      </c>
      <c r="AE183" s="455">
        <v>77.246969000000007</v>
      </c>
      <c r="AF183" s="456">
        <v>703.96544502999996</v>
      </c>
      <c r="AG183" s="455">
        <v>899.94360700000004</v>
      </c>
      <c r="AH183" s="455">
        <v>673.76797699999997</v>
      </c>
      <c r="AI183" s="455">
        <v>933.76307299999996</v>
      </c>
      <c r="AJ183" s="455">
        <v>226.40022296999999</v>
      </c>
      <c r="AK183" s="456">
        <v>150.30341799999999</v>
      </c>
      <c r="AL183" s="455">
        <v>153.254423</v>
      </c>
      <c r="AM183" s="455">
        <v>84.70012745999999</v>
      </c>
      <c r="AN183" s="455">
        <v>273.66987305999999</v>
      </c>
      <c r="AO183" s="455">
        <v>186.45149699999999</v>
      </c>
      <c r="AP183" s="456">
        <v>126.15583776000001</v>
      </c>
      <c r="AQ183" s="455">
        <v>-710.41058299999997</v>
      </c>
      <c r="AR183" s="455">
        <v>305.37644599999999</v>
      </c>
      <c r="AS183" s="455">
        <v>142.37680471000002</v>
      </c>
      <c r="AT183" s="455">
        <v>78.753559999999993</v>
      </c>
      <c r="AU183" s="456">
        <v>-840.10620800000004</v>
      </c>
      <c r="AV183" s="455">
        <v>210.769116</v>
      </c>
      <c r="AW183" s="455">
        <v>30.272313</v>
      </c>
      <c r="AX183" s="455">
        <v>-667.2629657</v>
      </c>
      <c r="AY183" s="455">
        <v>-79.525864999999996</v>
      </c>
      <c r="AZ183" s="456">
        <v>-84.531422000000006</v>
      </c>
      <c r="BA183" s="455">
        <v>47.464170350000003</v>
      </c>
      <c r="BB183" s="455">
        <v>-56.317625999999997</v>
      </c>
      <c r="BC183" s="456">
        <v>-28.382147</v>
      </c>
      <c r="BE183" s="85">
        <v>0</v>
      </c>
      <c r="BF183" s="85">
        <v>0</v>
      </c>
      <c r="BG183" s="85">
        <v>0</v>
      </c>
      <c r="BH183" s="85">
        <v>0</v>
      </c>
      <c r="BI183" s="85">
        <v>0</v>
      </c>
      <c r="BJ183" s="85">
        <v>0</v>
      </c>
      <c r="BK183" s="85">
        <v>0</v>
      </c>
      <c r="BL183" s="85">
        <v>0</v>
      </c>
      <c r="BM183" s="85">
        <v>0</v>
      </c>
      <c r="BN183" s="85">
        <v>0</v>
      </c>
      <c r="BO183" s="85">
        <v>0</v>
      </c>
      <c r="BP183" s="85">
        <v>0</v>
      </c>
    </row>
    <row r="184" spans="1:104" ht="50.25" customHeight="1">
      <c r="B184" s="425" t="s">
        <v>86</v>
      </c>
      <c r="C184" s="425"/>
      <c r="D184" s="426"/>
      <c r="E184" s="426"/>
      <c r="F184" s="426"/>
      <c r="G184" s="427"/>
      <c r="L184" s="428"/>
      <c r="Q184" s="428"/>
      <c r="V184" s="428"/>
      <c r="AA184" s="428"/>
      <c r="AF184" s="428"/>
      <c r="AK184" s="428"/>
      <c r="AP184" s="428"/>
      <c r="AU184" s="428"/>
      <c r="AZ184" s="428"/>
      <c r="BC184" s="428"/>
    </row>
    <row r="185" spans="1:104" ht="33.75" customHeight="1">
      <c r="B185" s="429" t="s">
        <v>87</v>
      </c>
      <c r="C185" s="111"/>
      <c r="D185" s="245"/>
      <c r="E185" s="245"/>
      <c r="F185" s="245"/>
      <c r="G185" s="248"/>
      <c r="H185" s="245"/>
      <c r="I185" s="245"/>
      <c r="J185" s="245"/>
      <c r="K185" s="245"/>
      <c r="L185" s="248"/>
      <c r="M185" s="245"/>
      <c r="N185" s="245"/>
      <c r="O185" s="245"/>
      <c r="P185" s="245"/>
      <c r="Q185" s="248"/>
      <c r="R185" s="245"/>
      <c r="S185" s="245"/>
      <c r="T185" s="245"/>
      <c r="U185" s="245"/>
      <c r="V185" s="248"/>
      <c r="W185" s="245"/>
      <c r="X185" s="245"/>
      <c r="Y185" s="245"/>
      <c r="Z185" s="245"/>
      <c r="AA185" s="248"/>
      <c r="AB185" s="245"/>
      <c r="AC185" s="245"/>
      <c r="AD185" s="245"/>
      <c r="AE185" s="245"/>
      <c r="AF185" s="248"/>
      <c r="AG185" s="245"/>
      <c r="AH185" s="245"/>
      <c r="AI185" s="245"/>
      <c r="AJ185" s="245"/>
      <c r="AK185" s="248"/>
      <c r="AL185" s="245"/>
      <c r="AM185" s="245"/>
      <c r="AN185" s="245"/>
      <c r="AO185" s="245"/>
      <c r="AP185" s="248"/>
      <c r="AQ185" s="245"/>
      <c r="AR185" s="245"/>
      <c r="AS185" s="245"/>
      <c r="AT185" s="245"/>
      <c r="AU185" s="248"/>
      <c r="AV185" s="245"/>
      <c r="AW185" s="245"/>
      <c r="AX185" s="245"/>
      <c r="AY185" s="245"/>
      <c r="AZ185" s="248"/>
      <c r="BA185" s="245"/>
      <c r="BB185" s="245"/>
      <c r="BC185" s="248"/>
    </row>
    <row r="186" spans="1:104" ht="20.399999999999999" customHeight="1"/>
    <row r="187" spans="1:104" ht="20.399999999999999" customHeight="1"/>
    <row r="188" spans="1:104" ht="20.399999999999999" customHeight="1"/>
    <row r="189" spans="1:104" ht="20.399999999999999" customHeight="1"/>
    <row r="190" spans="1:104" ht="20.399999999999999" customHeight="1"/>
    <row r="191" spans="1:104" ht="20.399999999999999" customHeight="1"/>
    <row r="192" spans="1:104"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8</orden>
    <Mes xmlns="9142d88e-4574-4d83-834d-4dda53104534">Agosto</Mes>
    <A_x00f1_o xmlns="9142d88e-4574-4d83-834d-4dda53104534">2025</A_x00f1_o>
    <IdSector xmlns="9142d88e-4574-4d83-834d-4dda53104534">40</IdSector>
  </documentManagement>
</p:properties>
</file>

<file path=customXml/itemProps1.xml><?xml version="1.0" encoding="utf-8"?>
<ds:datastoreItem xmlns:ds="http://schemas.openxmlformats.org/officeDocument/2006/customXml" ds:itemID="{E2B96229-0FC7-494D-A2D6-DB57A14A81F1}"/>
</file>

<file path=customXml/itemProps2.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3.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docMetadata/LabelInfo.xml><?xml version="1.0" encoding="utf-8"?>
<clbl:labelList xmlns:clbl="http://schemas.microsoft.com/office/2020/mipLabelMetadata">
  <clbl:label id="{efb5b791-75a2-4dbf-8250-2745604b8a7c}" enabled="1" method="Privileged" siteId="{5e2c4977-107d-40a3-8af7-7007481a60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Portadilla I</vt:lpstr>
      <vt:lpstr>Art_121</vt:lpstr>
      <vt:lpstr>Ficha Técnica</vt:lpstr>
      <vt:lpstr>Evaluación Calidad</vt:lpstr>
      <vt:lpstr>Evaluación Calidad Grupos</vt:lpstr>
      <vt:lpstr>Evaluación Calidad Detallada</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Arturo Hernández Márquez</cp:lastModifiedBy>
  <cp:lastPrinted>2024-08-16T19:20:25Z</cp:lastPrinted>
  <dcterms:created xsi:type="dcterms:W3CDTF">2013-09-25T04:33:32Z</dcterms:created>
  <dcterms:modified xsi:type="dcterms:W3CDTF">2025-10-08T16:56:59Z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