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updateLinks="always" codeName="ThisWorkbook" defaultThemeVersion="124226"/>
  <mc:AlternateContent xmlns:mc="http://schemas.openxmlformats.org/markup-compatibility/2006">
    <mc:Choice Requires="x15">
      <x15ac:absPath xmlns:x15ac="http://schemas.microsoft.com/office/spreadsheetml/2010/11/ac" url="Z:\11C.12 Captación, producción y difusión de la información estadística\2. Boletines Estadísticos\Banca Múltiple\2025\09 septiembre\3. Boletín estadístico\"/>
    </mc:Choice>
  </mc:AlternateContent>
  <xr:revisionPtr revIDLastSave="0" documentId="13_ncr:1_{595AF23B-1EAC-4C96-8FBD-9D5D1D37F620}" xr6:coauthVersionLast="47" xr6:coauthVersionMax="47" xr10:uidLastSave="{00000000-0000-0000-0000-000000000000}"/>
  <bookViews>
    <workbookView xWindow="20370" yWindow="-120" windowWidth="29040" windowHeight="15840" tabRatio="896" xr2:uid="{00000000-000D-0000-FFFF-FFFF00000000}"/>
  </bookViews>
  <sheets>
    <sheet name="Portada" sheetId="105" r:id="rId1"/>
    <sheet name="Nota" sheetId="104" r:id="rId2"/>
    <sheet name="Índice" sheetId="96" r:id="rId3"/>
    <sheet name="Presentación" sheetId="97" r:id="rId4"/>
    <sheet name="Portadilla I" sheetId="98" r:id="rId5"/>
    <sheet name="Art_121" sheetId="136" r:id="rId6"/>
    <sheet name="Ficha Técnica" sheetId="145" r:id="rId7"/>
    <sheet name="Evaluación Calidad" sheetId="146" r:id="rId8"/>
    <sheet name="Evaluación Calidad Grupos " sheetId="148" r:id="rId9"/>
    <sheet name="Evaluación Calidad Detallada" sheetId="149" r:id="rId10"/>
    <sheet name="Portadilla II" sheetId="103"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Micro" sheetId="93" r:id="rId27"/>
    <sheet name="CCCnrO" sheetId="29" r:id="rId28"/>
    <sheet name="CCV" sheetId="32" r:id="rId29"/>
    <sheet name="CaptRec" sheetId="13" r:id="rId30"/>
    <sheet name="Cartera y calif" sheetId="106" r:id="rId31"/>
    <sheet name="Portadilla III" sheetId="101" r:id="rId32"/>
    <sheet name="EF Resumen" sheetId="90" r:id="rId33"/>
  </sheets>
  <externalReferences>
    <externalReference r:id="rId34"/>
  </externalReferences>
  <definedNames>
    <definedName name="\a" localSheetId="5">#REF!</definedName>
    <definedName name="\a" localSheetId="29">#REF!</definedName>
    <definedName name="\a" localSheetId="30">#REF!</definedName>
    <definedName name="\a" localSheetId="24">#REF!</definedName>
    <definedName name="\a" localSheetId="23">#REF!</definedName>
    <definedName name="\a" localSheetId="26">#REF!</definedName>
    <definedName name="\a" localSheetId="21">#REF!</definedName>
    <definedName name="\a" localSheetId="27">#REF!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8">#REF!</definedName>
    <definedName name="\a" localSheetId="2">#REF!</definedName>
    <definedName name="\a" localSheetId="1">#REF!</definedName>
    <definedName name="\a" localSheetId="0">#REF!</definedName>
    <definedName name="\a" localSheetId="10">#REF!</definedName>
    <definedName name="\a" localSheetId="31">#REF!</definedName>
    <definedName name="\a" localSheetId="3">#REF!</definedName>
    <definedName name="\a">#REF!</definedName>
    <definedName name="\s" localSheetId="5">#REF!</definedName>
    <definedName name="\s" localSheetId="29">#REF!</definedName>
    <definedName name="\s" localSheetId="30">#REF!</definedName>
    <definedName name="\s" localSheetId="24">#REF!</definedName>
    <definedName name="\s" localSheetId="23">#REF!</definedName>
    <definedName name="\s" localSheetId="26">#REF!</definedName>
    <definedName name="\s" localSheetId="27">#REF!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8">#REF!</definedName>
    <definedName name="\s" localSheetId="2">#REF!</definedName>
    <definedName name="\s" localSheetId="1">#REF!</definedName>
    <definedName name="\s" localSheetId="0">#REF!</definedName>
    <definedName name="\s" localSheetId="10">#REF!</definedName>
    <definedName name="\s" localSheetId="31">#REF!</definedName>
    <definedName name="\s" localSheetId="3">#REF!</definedName>
    <definedName name="\s">#REF!</definedName>
    <definedName name="_xlnm._FilterDatabase" localSheetId="23" hidden="1">CCCAut!$A$8:$N$55</definedName>
    <definedName name="_xlnm._FilterDatabase" localSheetId="11" hidden="1">'Pm2'!$A$8:$AL$55</definedName>
    <definedName name="a" localSheetId="5">#REF!</definedName>
    <definedName name="a" localSheetId="24">#REF!</definedName>
    <definedName name="a" localSheetId="23">#REF!</definedName>
    <definedName name="a" localSheetId="26">#REF!</definedName>
    <definedName name="a" localSheetId="27">#REF!</definedName>
    <definedName name="a" localSheetId="20">#REF!</definedName>
    <definedName name="a" localSheetId="15">#REF!</definedName>
    <definedName name="a" localSheetId="17">#REF!</definedName>
    <definedName name="a" localSheetId="16">#REF!</definedName>
    <definedName name="a" localSheetId="28">#REF!</definedName>
    <definedName name="a" localSheetId="2">#REF!</definedName>
    <definedName name="a" localSheetId="1">#REF!</definedName>
    <definedName name="a" localSheetId="10">#REF!</definedName>
    <definedName name="a" localSheetId="31">#REF!</definedName>
    <definedName name="a" localSheetId="3">#REF!</definedName>
    <definedName name="a">#REF!</definedName>
    <definedName name="A1S12">#REF!</definedName>
    <definedName name="activo">#REF!</definedName>
    <definedName name="activos_uc">#REF!</definedName>
    <definedName name="año">#REF!</definedName>
    <definedName name="_xlnm.Print_Area" localSheetId="5">Art_121!$B$1:$F$66</definedName>
    <definedName name="_xlnm.Print_Area" localSheetId="29">CaptRec!$B$5:$Q$61</definedName>
    <definedName name="_xlnm.Print_Area" localSheetId="24">'CCCAdq BiMu'!$B$5:$N$60</definedName>
    <definedName name="_xlnm.Print_Area" localSheetId="23">CCCAut!$B$5:$N$60</definedName>
    <definedName name="_xlnm.Print_Area" localSheetId="26">CCCMicro!$B$5:$N$60</definedName>
    <definedName name="_xlnm.Print_Area" localSheetId="21">CCCN!$B$5:$N$60</definedName>
    <definedName name="_xlnm.Print_Area" localSheetId="27">CCCnrO!$B$5:$N$60</definedName>
    <definedName name="_xlnm.Print_Area" localSheetId="22">CCCnrP!$B$5:$N$60</definedName>
    <definedName name="_xlnm.Print_Area" localSheetId="19">CCCT!$B$5:$N$60</definedName>
    <definedName name="_xlnm.Print_Area" localSheetId="20">CCCTC!$B$5:$N$60</definedName>
    <definedName name="_xlnm.Print_Area" localSheetId="14">CCE!$B$5:$N$60</definedName>
    <definedName name="_xlnm.Print_Area" localSheetId="15">CCEF!$B$5:$N$60</definedName>
    <definedName name="_xlnm.Print_Area" localSheetId="17">'CCG EyM'!$B$5:$H$60</definedName>
    <definedName name="_xlnm.Print_Area" localSheetId="18">'CCG OG'!$B$5:$H$60</definedName>
    <definedName name="_xlnm.Print_Area" localSheetId="16">CCGT!$B$5:$N$60</definedName>
    <definedName name="_xlnm.Print_Area" localSheetId="25">CCOAC!$B$5:$N$60</definedName>
    <definedName name="_xlnm.Print_Area" localSheetId="13">CCT!$B$5:$N$60</definedName>
    <definedName name="_xlnm.Print_Area" localSheetId="28">CCV!$B$5:$N$60</definedName>
    <definedName name="_xlnm.Print_Area" localSheetId="32">'EF Resumen'!$B$6:$AZ$185</definedName>
    <definedName name="_xlnm.Print_Area" localSheetId="7">'Evaluación Calidad'!$A$1:$L$63</definedName>
    <definedName name="_xlnm.Print_Area" localSheetId="9">'Evaluación Calidad Detallada'!$A$1:$U$62</definedName>
    <definedName name="_xlnm.Print_Area" localSheetId="12">Indicadores!$B$5:$H$63</definedName>
    <definedName name="_xlnm.Print_Area" localSheetId="2">Índice!$A$1:$C$37</definedName>
    <definedName name="_xlnm.Print_Area" localSheetId="1">Nota!$A$1:$C$34</definedName>
    <definedName name="_xlnm.Print_Area" localSheetId="11">'Pm2'!$B$5:$AL$60</definedName>
    <definedName name="_xlnm.Print_Area" localSheetId="0">Portada!$A$1:$H$39</definedName>
    <definedName name="_xlnm.Print_Area" localSheetId="4">'Portadilla I'!$A$1:$A$22</definedName>
    <definedName name="_xlnm.Print_Area" localSheetId="10">'Portadilla II'!$A$1:$C$21</definedName>
    <definedName name="_xlnm.Print_Area" localSheetId="31">'Portadilla III'!$A$1:$C$29</definedName>
    <definedName name="_xlnm.Print_Area" localSheetId="3">Presentación!$A$1:$A$8</definedName>
    <definedName name="AT">#REF!</definedName>
    <definedName name="aux">#REF!</definedName>
    <definedName name="auxiliar">#REF!</definedName>
    <definedName name="balance_417">#REF!</definedName>
    <definedName name="base_udis">#REF!</definedName>
    <definedName name="bg">#REF!</definedName>
    <definedName name="cambio">#REF!</definedName>
    <definedName name="capital">#REF!</definedName>
    <definedName name="CC">#REF!</definedName>
    <definedName name="CC1S12">#REF!</definedName>
    <definedName name="CEFER_UC">#REF!</definedName>
    <definedName name="celdas" localSheetId="5">#REF!</definedName>
    <definedName name="celdas" localSheetId="24">#REF!</definedName>
    <definedName name="celdas" localSheetId="23">#REF!</definedName>
    <definedName name="celdas" localSheetId="26">#REF!</definedName>
    <definedName name="celdas" localSheetId="21">#REF!</definedName>
    <definedName name="celdas" localSheetId="27">#REF!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2">#REF!</definedName>
    <definedName name="celdas" localSheetId="1">#REF!</definedName>
    <definedName name="celdas" localSheetId="10">#REF!</definedName>
    <definedName name="celdas" localSheetId="31">#REF!</definedName>
    <definedName name="celdas" localSheetId="3">#REF!</definedName>
    <definedName name="celdas">#REF!</definedName>
    <definedName name="celdas1" localSheetId="5">#REF!</definedName>
    <definedName name="celdas1" localSheetId="24">#REF!</definedName>
    <definedName name="celdas1" localSheetId="23">#REF!</definedName>
    <definedName name="celdas1" localSheetId="17">#REF!</definedName>
    <definedName name="celdas1" localSheetId="2">#REF!</definedName>
    <definedName name="celdas1" localSheetId="1">#REF!</definedName>
    <definedName name="celdas1" localSheetId="10">#REF!</definedName>
    <definedName name="celdas1" localSheetId="31">#REF!</definedName>
    <definedName name="celdas1" localSheetId="3">#REF!</definedName>
    <definedName name="celdas1">#REF!</definedName>
    <definedName name="Clasificación">#REF!</definedName>
    <definedName name="control_bal">#REF!</definedName>
    <definedName name="control_cap">#REF!</definedName>
    <definedName name="control_minimo">#REF!</definedName>
    <definedName name="control_reclasificaciones">#REF!</definedName>
    <definedName name="control_res">#REF!</definedName>
    <definedName name="control_socio">#REF!</definedName>
    <definedName name="cvigente">#REF!</definedName>
    <definedName name="dfi" localSheetId="1">#REF!</definedName>
    <definedName name="dfi" localSheetId="0">#REF!</definedName>
    <definedName name="dfi" localSheetId="10">#REF!</definedName>
    <definedName name="dfi" localSheetId="31">#REF!</definedName>
    <definedName name="dfi">#REF!</definedName>
    <definedName name="DIF_BAL_SUCEX" localSheetId="5">#REF!</definedName>
    <definedName name="DIF_BAL_SUCEX" localSheetId="29">#REF!</definedName>
    <definedName name="DIF_BAL_SUCEX" localSheetId="30">#REF!</definedName>
    <definedName name="DIF_BAL_SUCEX" localSheetId="24">#REF!</definedName>
    <definedName name="DIF_BAL_SUCEX" localSheetId="23">#REF!</definedName>
    <definedName name="DIF_BAL_SUCEX" localSheetId="26">#REF!</definedName>
    <definedName name="DIF_BAL_SUCEX" localSheetId="27">#REF!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8">#REF!</definedName>
    <definedName name="DIF_BAL_SUCEX" localSheetId="2">#REF!</definedName>
    <definedName name="DIF_BAL_SUCEX" localSheetId="1">#REF!</definedName>
    <definedName name="DIF_BAL_SUCEX" localSheetId="0">#REF!</definedName>
    <definedName name="DIF_BAL_SUCEX" localSheetId="10">#REF!</definedName>
    <definedName name="DIF_BAL_SUCEX" localSheetId="31">#REF!</definedName>
    <definedName name="DIF_BAL_SUCEX" localSheetId="3">#REF!</definedName>
    <definedName name="DIF_BAL_SUCEX">#REF!</definedName>
    <definedName name="DIF_BALANCE" localSheetId="5">#REF!</definedName>
    <definedName name="DIF_BALANCE" localSheetId="29">#REF!</definedName>
    <definedName name="DIF_BALANCE" localSheetId="30">#REF!</definedName>
    <definedName name="DIF_BALANCE" localSheetId="24">#REF!</definedName>
    <definedName name="DIF_BALANCE" localSheetId="23">#REF!</definedName>
    <definedName name="DIF_BALANCE" localSheetId="26">#REF!</definedName>
    <definedName name="DIF_BALANCE" localSheetId="27">#REF!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8">#REF!</definedName>
    <definedName name="DIF_BALANCE" localSheetId="2">#REF!</definedName>
    <definedName name="DIF_BALANCE" localSheetId="1">#REF!</definedName>
    <definedName name="DIF_BALANCE" localSheetId="0">#REF!</definedName>
    <definedName name="DIF_BALANCE" localSheetId="10">#REF!</definedName>
    <definedName name="DIF_BALANCE" localSheetId="31">#REF!</definedName>
    <definedName name="DIF_BALANCE" localSheetId="3">#REF!</definedName>
    <definedName name="DIF_BALANCE">#REF!</definedName>
    <definedName name="DIF_CAPT" localSheetId="5">#REF!</definedName>
    <definedName name="DIF_CAPT" localSheetId="29">#REF!</definedName>
    <definedName name="DIF_CAPT" localSheetId="30">#REF!</definedName>
    <definedName name="DIF_CAPT" localSheetId="24">#REF!</definedName>
    <definedName name="DIF_CAPT" localSheetId="23">#REF!</definedName>
    <definedName name="DIF_CAPT" localSheetId="26">#REF!</definedName>
    <definedName name="DIF_CAPT" localSheetId="27">#REF!</definedName>
    <definedName name="DIF_CAPT" localSheetId="20">#REF!</definedName>
    <definedName name="DIF_CAPT" localSheetId="14">#REF!</definedName>
    <definedName name="DIF_CAPT" localSheetId="15">#REF!</definedName>
    <definedName name="DIF_CAPT" localSheetId="17">#REF!</definedName>
    <definedName name="DIF_CAPT" localSheetId="16">#REF!</definedName>
    <definedName name="DIF_CAPT" localSheetId="13">#REF!</definedName>
    <definedName name="DIF_CAPT" localSheetId="28">#REF!</definedName>
    <definedName name="DIF_CAPT" localSheetId="2">#REF!</definedName>
    <definedName name="DIF_CAPT" localSheetId="1">#REF!</definedName>
    <definedName name="DIF_CAPT" localSheetId="0">#REF!</definedName>
    <definedName name="DIF_CAPT" localSheetId="10">#REF!</definedName>
    <definedName name="DIF_CAPT" localSheetId="31">#REF!</definedName>
    <definedName name="DIF_CAPT" localSheetId="3">#REF!</definedName>
    <definedName name="DIF_CAPT">#REF!</definedName>
    <definedName name="DIF_CCT" localSheetId="5">#REF!</definedName>
    <definedName name="DIF_CCT" localSheetId="29">#REF!</definedName>
    <definedName name="DIF_CCT" localSheetId="30">#REF!</definedName>
    <definedName name="DIF_CCT" localSheetId="24">#REF!</definedName>
    <definedName name="DIF_CCT" localSheetId="23">#REF!</definedName>
    <definedName name="DIF_CCT" localSheetId="26">#REF!</definedName>
    <definedName name="DIF_CCT" localSheetId="27">#REF!</definedName>
    <definedName name="DIF_CCT" localSheetId="20">#REF!</definedName>
    <definedName name="DIF_CCT" localSheetId="14">#REF!</definedName>
    <definedName name="DIF_CCT" localSheetId="15">#REF!</definedName>
    <definedName name="DIF_CCT" localSheetId="17">#REF!</definedName>
    <definedName name="DIF_CCT" localSheetId="16">#REF!</definedName>
    <definedName name="DIF_CCT" localSheetId="13">#REF!</definedName>
    <definedName name="DIF_CCT" localSheetId="28">#REF!</definedName>
    <definedName name="DIF_CCT" localSheetId="2">#REF!</definedName>
    <definedName name="DIF_CCT" localSheetId="1">#REF!</definedName>
    <definedName name="DIF_CCT" localSheetId="0">#REF!</definedName>
    <definedName name="DIF_CCT" localSheetId="10">#REF!</definedName>
    <definedName name="DIF_CCT" localSheetId="31">#REF!</definedName>
    <definedName name="DIF_CCT" localSheetId="3">#REF!</definedName>
    <definedName name="DIF_CCT">#REF!</definedName>
    <definedName name="DIF_INST_DERIV" localSheetId="5">#REF!</definedName>
    <definedName name="DIF_INST_DERIV" localSheetId="29">#REF!</definedName>
    <definedName name="DIF_INST_DERIV" localSheetId="30">#REF!</definedName>
    <definedName name="DIF_INST_DERIV" localSheetId="24">#REF!</definedName>
    <definedName name="DIF_INST_DERIV" localSheetId="23">#REF!</definedName>
    <definedName name="DIF_INST_DERIV" localSheetId="26">#REF!</definedName>
    <definedName name="DIF_INST_DERIV" localSheetId="21">#REF!</definedName>
    <definedName name="DIF_INST_DERIV" localSheetId="27">#REF!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8">#REF!</definedName>
    <definedName name="DIF_INST_DERIV" localSheetId="2">#REF!</definedName>
    <definedName name="DIF_INST_DERIV" localSheetId="1">#REF!</definedName>
    <definedName name="DIF_INST_DERIV" localSheetId="0">#REF!</definedName>
    <definedName name="DIF_INST_DERIV" localSheetId="10">#REF!</definedName>
    <definedName name="DIF_INST_DERIV" localSheetId="31">#REF!</definedName>
    <definedName name="DIF_INST_DERIV" localSheetId="3">#REF!</definedName>
    <definedName name="DIF_INST_DERIV">#REF!</definedName>
    <definedName name="DIF_INST_FIN" localSheetId="5">#REF!</definedName>
    <definedName name="DIF_INST_FIN" localSheetId="29">#REF!</definedName>
    <definedName name="DIF_INST_FIN" localSheetId="30">#REF!</definedName>
    <definedName name="DIF_INST_FIN" localSheetId="24">#REF!</definedName>
    <definedName name="DIF_INST_FIN" localSheetId="23">#REF!</definedName>
    <definedName name="DIF_INST_FIN" localSheetId="26">#REF!</definedName>
    <definedName name="DIF_INST_FIN" localSheetId="21">#REF!</definedName>
    <definedName name="DIF_INST_FIN" localSheetId="27">#REF!</definedName>
    <definedName name="DIF_INST_FIN" localSheetId="22">#REF!</definedName>
    <definedName name="DIF_INST_FIN" localSheetId="19">#REF!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#REF!</definedName>
    <definedName name="DIF_INST_FIN" localSheetId="16">#REF!</definedName>
    <definedName name="DIF_INST_FIN" localSheetId="25">#REF!</definedName>
    <definedName name="DIF_INST_FIN" localSheetId="13">#REF!</definedName>
    <definedName name="DIF_INST_FIN" localSheetId="28">#REF!</definedName>
    <definedName name="DIF_INST_FIN" localSheetId="32">#REF!</definedName>
    <definedName name="DIF_INST_FIN" localSheetId="2">#REF!</definedName>
    <definedName name="DIF_INST_FIN" localSheetId="1">#REF!</definedName>
    <definedName name="DIF_INST_FIN" localSheetId="11">#REF!</definedName>
    <definedName name="DIF_INST_FIN" localSheetId="0">#REF!</definedName>
    <definedName name="DIF_INST_FIN" localSheetId="10">#REF!</definedName>
    <definedName name="DIF_INST_FIN" localSheetId="31">#REF!</definedName>
    <definedName name="DIF_INST_FIN" localSheetId="3">#REF!</definedName>
    <definedName name="DIF_INST_FIN">#REF!</definedName>
    <definedName name="DIF_PROVS" localSheetId="5">#REF!</definedName>
    <definedName name="DIF_PROVS" localSheetId="29">#REF!</definedName>
    <definedName name="DIF_PROVS" localSheetId="30">#REF!</definedName>
    <definedName name="DIF_PROVS" localSheetId="24">#REF!</definedName>
    <definedName name="DIF_PROVS" localSheetId="23">#REF!</definedName>
    <definedName name="DIF_PROVS" localSheetId="26">#REF!</definedName>
    <definedName name="DIF_PROVS" localSheetId="27">#REF!</definedName>
    <definedName name="DIF_PROVS" localSheetId="20">#REF!</definedName>
    <definedName name="DIF_PROVS" localSheetId="14">#REF!</definedName>
    <definedName name="DIF_PROVS" localSheetId="15">#REF!</definedName>
    <definedName name="DIF_PROVS" localSheetId="17">#REF!</definedName>
    <definedName name="DIF_PROVS" localSheetId="16">#REF!</definedName>
    <definedName name="DIF_PROVS" localSheetId="13">#REF!</definedName>
    <definedName name="DIF_PROVS" localSheetId="28">#REF!</definedName>
    <definedName name="DIF_PROVS" localSheetId="2">#REF!</definedName>
    <definedName name="DIF_PROVS" localSheetId="1">#REF!</definedName>
    <definedName name="DIF_PROVS" localSheetId="0">#REF!</definedName>
    <definedName name="DIF_PROVS" localSheetId="10">#REF!</definedName>
    <definedName name="DIF_PROVS" localSheetId="31">#REF!</definedName>
    <definedName name="DIF_PROVS" localSheetId="3">#REF!</definedName>
    <definedName name="DIF_PROVS">#REF!</definedName>
    <definedName name="DIF_RESUL_SUCEX" localSheetId="5">#REF!</definedName>
    <definedName name="DIF_RESUL_SUCEX" localSheetId="29">#REF!</definedName>
    <definedName name="DIF_RESUL_SUCEX" localSheetId="30">#REF!</definedName>
    <definedName name="DIF_RESUL_SUCEX" localSheetId="24">#REF!</definedName>
    <definedName name="DIF_RESUL_SUCEX" localSheetId="23">#REF!</definedName>
    <definedName name="DIF_RESUL_SUCEX" localSheetId="26">#REF!</definedName>
    <definedName name="DIF_RESUL_SUCEX" localSheetId="21">#REF!</definedName>
    <definedName name="DIF_RESUL_SUCEX" localSheetId="27">#REF!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8">#REF!</definedName>
    <definedName name="DIF_RESUL_SUCEX" localSheetId="2">#REF!</definedName>
    <definedName name="DIF_RESUL_SUCEX" localSheetId="1">#REF!</definedName>
    <definedName name="DIF_RESUL_SUCEX" localSheetId="0">#REF!</definedName>
    <definedName name="DIF_RESUL_SUCEX" localSheetId="10">#REF!</definedName>
    <definedName name="DIF_RESUL_SUCEX" localSheetId="31">#REF!</definedName>
    <definedName name="DIF_RESUL_SUCEX" localSheetId="3">#REF!</definedName>
    <definedName name="DIF_RESUL_SUCEX">#REF!</definedName>
    <definedName name="DIF_RESULT" localSheetId="5">#REF!</definedName>
    <definedName name="DIF_RESULT" localSheetId="29">#REF!</definedName>
    <definedName name="DIF_RESULT" localSheetId="30">#REF!</definedName>
    <definedName name="DIF_RESULT" localSheetId="24">#REF!</definedName>
    <definedName name="DIF_RESULT" localSheetId="23">#REF!</definedName>
    <definedName name="DIF_RESULT" localSheetId="26">#REF!</definedName>
    <definedName name="DIF_RESULT" localSheetId="27">#REF!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8">#REF!</definedName>
    <definedName name="DIF_RESULT" localSheetId="2">#REF!</definedName>
    <definedName name="DIF_RESULT" localSheetId="1">#REF!</definedName>
    <definedName name="DIF_RESULT" localSheetId="0">#REF!</definedName>
    <definedName name="DIF_RESULT" localSheetId="10">#REF!</definedName>
    <definedName name="DIF_RESULT" localSheetId="31">#REF!</definedName>
    <definedName name="DIF_RESULT" localSheetId="3">#REF!</definedName>
    <definedName name="DIF_RESULT">#REF!</definedName>
    <definedName name="DIF_SENICREB" localSheetId="5">#REF!</definedName>
    <definedName name="DIF_SENICREB" localSheetId="29">#REF!</definedName>
    <definedName name="DIF_SENICREB" localSheetId="30">#REF!</definedName>
    <definedName name="DIF_SENICREB" localSheetId="24">#REF!</definedName>
    <definedName name="DIF_SENICREB" localSheetId="23">#REF!</definedName>
    <definedName name="DIF_SENICREB" localSheetId="26">#REF!</definedName>
    <definedName name="DIF_SENICREB" localSheetId="27">#REF!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8">#REF!</definedName>
    <definedName name="DIF_SENICREB" localSheetId="2">#REF!</definedName>
    <definedName name="DIF_SENICREB" localSheetId="1">#REF!</definedName>
    <definedName name="DIF_SENICREB" localSheetId="0">#REF!</definedName>
    <definedName name="DIF_SENICREB" localSheetId="10">#REF!</definedName>
    <definedName name="DIF_SENICREB" localSheetId="31">#REF!</definedName>
    <definedName name="DIF_SENICREB" localSheetId="3">#REF!</definedName>
    <definedName name="DIF_SENICREB">#REF!</definedName>
    <definedName name="disp">#REF!</definedName>
    <definedName name="er">#REF!</definedName>
    <definedName name="Estados">#REF!</definedName>
    <definedName name="f_er">#REF!</definedName>
    <definedName name="Ficha_evaluación_Calidad" localSheetId="1">#REF!</definedName>
    <definedName name="Ficha_evaluación_Calidad" localSheetId="0">#REF!</definedName>
    <definedName name="Ficha_evaluación_Calidad" localSheetId="10">#REF!</definedName>
    <definedName name="Ficha_evaluación_Calidad" localSheetId="31">#REF!</definedName>
    <definedName name="Ficha_evaluación_Calidad">#REF!</definedName>
    <definedName name="integrra">#N/A</definedName>
    <definedName name="inv">#REF!</definedName>
    <definedName name="limite">#REF!</definedName>
    <definedName name="m.e.">#N/A</definedName>
    <definedName name="Matriz_Estados_Fin">OFFSET(#REF!, 0, 0, COUNTA(#REF!), 7)</definedName>
    <definedName name="Matriz_Percentil_Grupo">#REF!</definedName>
    <definedName name="Matriz_Percentil_Grupo_TMenos1">#REF!</definedName>
    <definedName name="Matriz_Percentil_Grupo_TMenos2">#REF!</definedName>
    <definedName name="Matriz_Percentiles_Consolidado">#REF!</definedName>
    <definedName name="Matriz_Percentiles_Consolidado_TMenos1">#REF!</definedName>
    <definedName name="Matriz_Percentiles_Consolidado_TMenos2">#REF!</definedName>
    <definedName name="Matriz_Percentiles_Tendencia">#REF!</definedName>
    <definedName name="MatrizPeriodosCompletos" localSheetId="1">#REF!</definedName>
    <definedName name="MatrizPeriodosCompletos" localSheetId="0">#REF!</definedName>
    <definedName name="MatrizPeriodosCompletos" localSheetId="10">#REF!</definedName>
    <definedName name="MatrizPeriodosCompletos" localSheetId="31">#REF!</definedName>
    <definedName name="MatrizPeriodosCompletos">#REF!</definedName>
    <definedName name="mes">#REF!</definedName>
    <definedName name="minimo">#REF!</definedName>
    <definedName name="noto">CCCT!$1:$1048576</definedName>
    <definedName name="OPCION">#REF!</definedName>
    <definedName name="p_bg">#REF!</definedName>
    <definedName name="P1S12">#REF!</definedName>
    <definedName name="pasivo">#REF!</definedName>
    <definedName name="planeación">#REF!</definedName>
    <definedName name="q" localSheetId="5">#REF!</definedName>
    <definedName name="q" localSheetId="24">#REF!</definedName>
    <definedName name="q" localSheetId="23">#REF!</definedName>
    <definedName name="q" localSheetId="26">#REF!</definedName>
    <definedName name="q" localSheetId="27">#REF!</definedName>
    <definedName name="q" localSheetId="20">#REF!</definedName>
    <definedName name="q" localSheetId="15">#REF!</definedName>
    <definedName name="q" localSheetId="17">#REF!</definedName>
    <definedName name="q" localSheetId="16">#REF!</definedName>
    <definedName name="q" localSheetId="28">#REF!</definedName>
    <definedName name="q" localSheetId="2">#REF!</definedName>
    <definedName name="q" localSheetId="1">#REF!</definedName>
    <definedName name="q" localSheetId="10">#REF!</definedName>
    <definedName name="q" localSheetId="31">#REF!</definedName>
    <definedName name="q" localSheetId="3">#REF!</definedName>
    <definedName name="q">#REF!</definedName>
    <definedName name="qqqq" localSheetId="1">#REF!</definedName>
    <definedName name="qqqq" localSheetId="0">#REF!</definedName>
    <definedName name="qqqq" localSheetId="10">#REF!</definedName>
    <definedName name="qqqq" localSheetId="31">#REF!</definedName>
    <definedName name="qqqq">#REF!</definedName>
    <definedName name="rec_bg">#REF!</definedName>
    <definedName name="relacionados">#REF!</definedName>
    <definedName name="Resumen" localSheetId="1">#REF!</definedName>
    <definedName name="Resumen" localSheetId="0">#REF!</definedName>
    <definedName name="Resumen" localSheetId="10">#REF!</definedName>
    <definedName name="Resumen" localSheetId="31">#REF!</definedName>
    <definedName name="Resumen">#REF!</definedName>
    <definedName name="semaforo">#REF!</definedName>
    <definedName name="ses">#REF!</definedName>
    <definedName name="socios_uc">#REF!</definedName>
    <definedName name="TABLA_RESUMEN" localSheetId="5">#REF!</definedName>
    <definedName name="TABLA_RESUMEN" localSheetId="1">#REF!</definedName>
    <definedName name="TABLA_RESUMEN" localSheetId="10">#REF!</definedName>
    <definedName name="TABLA_RESUMEN" localSheetId="31">#REF!</definedName>
    <definedName name="TABLA_RESUMEN" localSheetId="3">#REF!</definedName>
    <definedName name="TABLA_RESUMEN">#REF!</definedName>
    <definedName name="TABLA_RESUMEN_EPRCs" localSheetId="5">#REF!</definedName>
    <definedName name="TABLA_RESUMEN_EPRCs" localSheetId="1">#REF!</definedName>
    <definedName name="TABLA_RESUMEN_EPRCs" localSheetId="10">#REF!</definedName>
    <definedName name="TABLA_RESUMEN_EPRCs" localSheetId="31">#REF!</definedName>
    <definedName name="TABLA_RESUMEN_EPRCs" localSheetId="3">#REF!</definedName>
    <definedName name="TABLA_RESUMEN_EPRCs">#REF!</definedName>
    <definedName name="_xlnm.Print_Titles" localSheetId="29">CaptRec!$B:$B</definedName>
    <definedName name="_xlnm.Print_Titles" localSheetId="30">'Cartera y calif'!$B:$B</definedName>
    <definedName name="_xlnm.Print_Titles" localSheetId="24">'CCCAdq BiMu'!$B:$B</definedName>
    <definedName name="_xlnm.Print_Titles" localSheetId="23">CCCAut!$B:$B</definedName>
    <definedName name="_xlnm.Print_Titles" localSheetId="26">CCCMicro!$B:$B</definedName>
    <definedName name="_xlnm.Print_Titles" localSheetId="21">CCCN!$B:$B</definedName>
    <definedName name="_xlnm.Print_Titles" localSheetId="27">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8">CCV!$B:$B</definedName>
    <definedName name="_xlnm.Print_Titles" localSheetId="32">'EF Resumen'!$B:$C,'EF Resumen'!$6:$7</definedName>
    <definedName name="_xlnm.Print_Titles" localSheetId="11">'Pm2'!$B:$B</definedName>
    <definedName name="_xlnm.Print_Titles" localSheetId="3">Presentación!$1:$1</definedName>
    <definedName name="UDIS">#REF!</definedName>
    <definedName name="uni_base">#REF!</definedName>
    <definedName name="WWWWWW" localSheetId="1">#REF!</definedName>
    <definedName name="WWWWWW" localSheetId="0">#REF!</definedName>
    <definedName name="WWWWWW" localSheetId="10">#REF!</definedName>
    <definedName name="WWWWWW" localSheetId="31">#REF!</definedName>
    <definedName name="WWWWWW">#REF!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112" i="149" l="1"/>
  <c r="T112" i="149" s="1"/>
  <c r="S111" i="149"/>
  <c r="Q111" i="149"/>
  <c r="K111" i="149"/>
  <c r="H111" i="149"/>
  <c r="G111" i="149"/>
  <c r="D111" i="149"/>
  <c r="C111" i="149"/>
  <c r="T111" i="149" s="1"/>
  <c r="T110" i="149"/>
  <c r="S110" i="149"/>
  <c r="M110" i="149"/>
  <c r="J110" i="149"/>
  <c r="H110" i="149"/>
  <c r="G110" i="149"/>
  <c r="D110" i="149"/>
  <c r="C110" i="149"/>
  <c r="Q110" i="149" s="1"/>
  <c r="B110" i="149"/>
  <c r="H109" i="149"/>
  <c r="C109" i="149"/>
  <c r="G109" i="149" s="1"/>
  <c r="K108" i="149"/>
  <c r="J108" i="149"/>
  <c r="D108" i="149"/>
  <c r="C108" i="149"/>
  <c r="H108" i="149" s="1"/>
  <c r="Q107" i="149"/>
  <c r="N107" i="149"/>
  <c r="M107" i="149"/>
  <c r="K107" i="149"/>
  <c r="J107" i="149"/>
  <c r="H107" i="149"/>
  <c r="G107" i="149"/>
  <c r="D107" i="149"/>
  <c r="C107" i="149"/>
  <c r="T107" i="149" s="1"/>
  <c r="S106" i="149"/>
  <c r="P106" i="149"/>
  <c r="N106" i="149"/>
  <c r="M106" i="149"/>
  <c r="K106" i="149"/>
  <c r="J106" i="149"/>
  <c r="H106" i="149"/>
  <c r="G106" i="149"/>
  <c r="D106" i="149"/>
  <c r="C106" i="149"/>
  <c r="T106" i="149" s="1"/>
  <c r="T105" i="149"/>
  <c r="Q105" i="149"/>
  <c r="P105" i="149"/>
  <c r="N105" i="149"/>
  <c r="M105" i="149"/>
  <c r="K105" i="149"/>
  <c r="J105" i="149"/>
  <c r="H105" i="149"/>
  <c r="G105" i="149"/>
  <c r="C105" i="149"/>
  <c r="D105" i="149" s="1"/>
  <c r="B105" i="149"/>
  <c r="S104" i="149"/>
  <c r="Q104" i="149"/>
  <c r="P104" i="149"/>
  <c r="N104" i="149"/>
  <c r="M104" i="149"/>
  <c r="K104" i="149"/>
  <c r="J104" i="149"/>
  <c r="C104" i="149"/>
  <c r="H104" i="149" s="1"/>
  <c r="T103" i="149"/>
  <c r="S103" i="149"/>
  <c r="Q103" i="149"/>
  <c r="P103" i="149"/>
  <c r="N103" i="149"/>
  <c r="M103" i="149"/>
  <c r="K103" i="149"/>
  <c r="J103" i="149"/>
  <c r="D103" i="149"/>
  <c r="C103" i="149"/>
  <c r="H103" i="149" s="1"/>
  <c r="B103" i="149"/>
  <c r="T102" i="149"/>
  <c r="S102" i="149"/>
  <c r="Q102" i="149"/>
  <c r="P102" i="149"/>
  <c r="N102" i="149"/>
  <c r="M102" i="149"/>
  <c r="C102" i="149"/>
  <c r="K102" i="149" s="1"/>
  <c r="B102" i="149"/>
  <c r="T101" i="149"/>
  <c r="P101" i="149"/>
  <c r="C101" i="149"/>
  <c r="S101" i="149" s="1"/>
  <c r="B101" i="149"/>
  <c r="C131" i="146"/>
  <c r="K131" i="146" s="1"/>
  <c r="H130" i="146"/>
  <c r="D130" i="146"/>
  <c r="C130" i="146"/>
  <c r="B130" i="146" s="1"/>
  <c r="C129" i="146"/>
  <c r="K129" i="146" s="1"/>
  <c r="K128" i="146"/>
  <c r="H128" i="146"/>
  <c r="C128" i="146"/>
  <c r="G128" i="146" s="1"/>
  <c r="C127" i="146"/>
  <c r="K127" i="146" s="1"/>
  <c r="K126" i="146"/>
  <c r="J126" i="146"/>
  <c r="G126" i="146"/>
  <c r="C126" i="146"/>
  <c r="H126" i="146" s="1"/>
  <c r="B126" i="146"/>
  <c r="G125" i="146"/>
  <c r="C125" i="146"/>
  <c r="B125" i="146" s="1"/>
  <c r="J124" i="146"/>
  <c r="G124" i="146"/>
  <c r="D124" i="146"/>
  <c r="C124" i="146"/>
  <c r="K124" i="146" s="1"/>
  <c r="B124" i="146"/>
  <c r="J123" i="146"/>
  <c r="G123" i="146"/>
  <c r="D123" i="146"/>
  <c r="C123" i="146"/>
  <c r="K123" i="146" s="1"/>
  <c r="B123" i="146"/>
  <c r="J122" i="146"/>
  <c r="H122" i="146"/>
  <c r="D122" i="146"/>
  <c r="C122" i="146"/>
  <c r="K122" i="146" s="1"/>
  <c r="B122" i="146"/>
  <c r="J121" i="146"/>
  <c r="H121" i="146"/>
  <c r="G121" i="146"/>
  <c r="D121" i="146"/>
  <c r="C121" i="146"/>
  <c r="K121" i="146" s="1"/>
  <c r="B121" i="146"/>
  <c r="K120" i="146"/>
  <c r="H120" i="146"/>
  <c r="G120" i="146"/>
  <c r="D120" i="146"/>
  <c r="C120" i="146"/>
  <c r="J120" i="146" s="1"/>
  <c r="B120" i="146"/>
  <c r="C119" i="146"/>
  <c r="K119" i="146" s="1"/>
  <c r="K118" i="146"/>
  <c r="H118" i="146"/>
  <c r="D118" i="146"/>
  <c r="C118" i="146"/>
  <c r="B118" i="146" s="1"/>
  <c r="K117" i="146"/>
  <c r="G117" i="146"/>
  <c r="C117" i="146"/>
  <c r="J117" i="146" s="1"/>
  <c r="K116" i="146"/>
  <c r="H116" i="146"/>
  <c r="C116" i="146"/>
  <c r="G116" i="146" s="1"/>
  <c r="C115" i="146"/>
  <c r="J115" i="146" s="1"/>
  <c r="K114" i="146"/>
  <c r="J114" i="146"/>
  <c r="G114" i="146"/>
  <c r="C114" i="146"/>
  <c r="H114" i="146" s="1"/>
  <c r="B114" i="146"/>
  <c r="C113" i="146"/>
  <c r="B113" i="146" s="1"/>
  <c r="K112" i="146"/>
  <c r="J112" i="146"/>
  <c r="G112" i="146"/>
  <c r="D112" i="146"/>
  <c r="C112" i="146"/>
  <c r="H112" i="146" s="1"/>
  <c r="B112" i="146"/>
  <c r="J111" i="146"/>
  <c r="G111" i="146"/>
  <c r="D111" i="146"/>
  <c r="C111" i="146"/>
  <c r="K111" i="146" s="1"/>
  <c r="B111" i="146"/>
  <c r="J110" i="146"/>
  <c r="H110" i="146"/>
  <c r="D110" i="146"/>
  <c r="C110" i="146"/>
  <c r="K110" i="146" s="1"/>
  <c r="B110" i="146"/>
  <c r="J109" i="146"/>
  <c r="H109" i="146"/>
  <c r="G109" i="146"/>
  <c r="D109" i="146"/>
  <c r="C109" i="146"/>
  <c r="K109" i="146" s="1"/>
  <c r="B109" i="146"/>
  <c r="K108" i="146"/>
  <c r="J108" i="146"/>
  <c r="H108" i="146"/>
  <c r="G108" i="146"/>
  <c r="D108" i="146"/>
  <c r="C108" i="146"/>
  <c r="B108" i="146"/>
  <c r="C107" i="146"/>
  <c r="K107" i="146" s="1"/>
  <c r="K106" i="146"/>
  <c r="H106" i="146"/>
  <c r="D106" i="146"/>
  <c r="C106" i="146"/>
  <c r="B106" i="146" s="1"/>
  <c r="C105" i="146"/>
  <c r="K105" i="146" s="1"/>
  <c r="K104" i="146"/>
  <c r="H104" i="146"/>
  <c r="C104" i="146"/>
  <c r="G104" i="146" s="1"/>
  <c r="J103" i="146"/>
  <c r="G103" i="146"/>
  <c r="C103" i="146"/>
  <c r="K103" i="146" s="1"/>
  <c r="K102" i="146"/>
  <c r="C102" i="146"/>
  <c r="J102" i="146" s="1"/>
  <c r="B102" i="146"/>
  <c r="C101" i="146"/>
  <c r="B101" i="146" s="1"/>
  <c r="M108" i="149" l="1"/>
  <c r="K109" i="149"/>
  <c r="G112" i="149"/>
  <c r="G101" i="149"/>
  <c r="D102" i="149"/>
  <c r="B104" i="149"/>
  <c r="T104" i="149"/>
  <c r="S105" i="149"/>
  <c r="Q106" i="149"/>
  <c r="P107" i="149"/>
  <c r="N108" i="149"/>
  <c r="M109" i="149"/>
  <c r="K110" i="149"/>
  <c r="J111" i="149"/>
  <c r="H112" i="149"/>
  <c r="P108" i="149"/>
  <c r="N109" i="149"/>
  <c r="J112" i="149"/>
  <c r="J101" i="149"/>
  <c r="H102" i="149"/>
  <c r="G103" i="149"/>
  <c r="D104" i="149"/>
  <c r="B106" i="149"/>
  <c r="S107" i="149"/>
  <c r="Q108" i="149"/>
  <c r="P109" i="149"/>
  <c r="N110" i="149"/>
  <c r="M111" i="149"/>
  <c r="K112" i="149"/>
  <c r="H101" i="149"/>
  <c r="G102" i="149"/>
  <c r="K101" i="149"/>
  <c r="J102" i="149"/>
  <c r="G104" i="149"/>
  <c r="B107" i="149"/>
  <c r="S108" i="149"/>
  <c r="Q109" i="149"/>
  <c r="P110" i="149"/>
  <c r="N111" i="149"/>
  <c r="M112" i="149"/>
  <c r="J109" i="149"/>
  <c r="D112" i="149"/>
  <c r="D101" i="149"/>
  <c r="M101" i="149"/>
  <c r="B108" i="149"/>
  <c r="T108" i="149"/>
  <c r="S109" i="149"/>
  <c r="P111" i="149"/>
  <c r="N112" i="149"/>
  <c r="N101" i="149"/>
  <c r="B109" i="149"/>
  <c r="T109" i="149"/>
  <c r="P112" i="149"/>
  <c r="Q112" i="149"/>
  <c r="Q101" i="149"/>
  <c r="G108" i="149"/>
  <c r="D109" i="149"/>
  <c r="B111" i="149"/>
  <c r="S112" i="149"/>
  <c r="B112" i="149"/>
  <c r="D101" i="146"/>
  <c r="B103" i="146"/>
  <c r="J104" i="146"/>
  <c r="G106" i="146"/>
  <c r="H111" i="146"/>
  <c r="D113" i="146"/>
  <c r="B115" i="146"/>
  <c r="J116" i="146"/>
  <c r="G118" i="146"/>
  <c r="H123" i="146"/>
  <c r="D125" i="146"/>
  <c r="B127" i="146"/>
  <c r="J128" i="146"/>
  <c r="G130" i="146"/>
  <c r="G113" i="146"/>
  <c r="G101" i="146"/>
  <c r="H101" i="146"/>
  <c r="D103" i="146"/>
  <c r="B105" i="146"/>
  <c r="J106" i="146"/>
  <c r="H113" i="146"/>
  <c r="D115" i="146"/>
  <c r="B117" i="146"/>
  <c r="J118" i="146"/>
  <c r="H125" i="146"/>
  <c r="D127" i="146"/>
  <c r="B129" i="146"/>
  <c r="J130" i="146"/>
  <c r="J101" i="146"/>
  <c r="J125" i="146"/>
  <c r="G127" i="146"/>
  <c r="K130" i="146"/>
  <c r="J113" i="146"/>
  <c r="G115" i="146"/>
  <c r="K101" i="146"/>
  <c r="H103" i="146"/>
  <c r="D105" i="146"/>
  <c r="B107" i="146"/>
  <c r="G110" i="146"/>
  <c r="K113" i="146"/>
  <c r="H115" i="146"/>
  <c r="D117" i="146"/>
  <c r="B119" i="146"/>
  <c r="G122" i="146"/>
  <c r="K125" i="146"/>
  <c r="H127" i="146"/>
  <c r="D129" i="146"/>
  <c r="B131" i="146"/>
  <c r="G105" i="146"/>
  <c r="J127" i="146"/>
  <c r="G129" i="146"/>
  <c r="K115" i="146"/>
  <c r="H117" i="146"/>
  <c r="D119" i="146"/>
  <c r="H129" i="146"/>
  <c r="D131" i="146"/>
  <c r="D102" i="146"/>
  <c r="B104" i="146"/>
  <c r="J105" i="146"/>
  <c r="G107" i="146"/>
  <c r="D114" i="146"/>
  <c r="B116" i="146"/>
  <c r="G119" i="146"/>
  <c r="H124" i="146"/>
  <c r="D126" i="146"/>
  <c r="B128" i="146"/>
  <c r="J129" i="146"/>
  <c r="G131" i="146"/>
  <c r="H131" i="146"/>
  <c r="H119" i="146"/>
  <c r="H102" i="146"/>
  <c r="D104" i="146"/>
  <c r="J107" i="146"/>
  <c r="D116" i="146"/>
  <c r="J119" i="146"/>
  <c r="D128" i="146"/>
  <c r="J131" i="146"/>
  <c r="H105" i="146"/>
  <c r="D107" i="146"/>
  <c r="G102" i="146"/>
  <c r="H107" i="146"/>
  <c r="G6" i="22"/>
  <c r="G6" i="21"/>
  <c r="F6" i="22" l="1"/>
  <c r="F6" i="21"/>
  <c r="H6" i="22"/>
  <c r="H6" i="21"/>
  <c r="G6" i="18"/>
  <c r="M6" i="18"/>
  <c r="J6" i="18"/>
  <c r="J6" i="19"/>
  <c r="M6" i="19"/>
  <c r="G6" i="19"/>
  <c r="M6" i="23"/>
  <c r="J6" i="23"/>
  <c r="G6" i="23"/>
  <c r="J6" i="27"/>
  <c r="M6" i="27"/>
  <c r="G6" i="27"/>
  <c r="J6" i="29"/>
  <c r="M6" i="29"/>
  <c r="G6" i="29"/>
  <c r="J6" i="33"/>
  <c r="G6" i="33"/>
  <c r="M6" i="33"/>
  <c r="M6" i="28"/>
  <c r="J6" i="28"/>
  <c r="G6" i="28"/>
  <c r="M6" i="32"/>
  <c r="J6" i="32"/>
  <c r="G6" i="32"/>
  <c r="G6" i="17"/>
  <c r="M6" i="17"/>
  <c r="J6" i="17"/>
  <c r="M6" i="26"/>
  <c r="J6" i="26"/>
  <c r="G6" i="26"/>
  <c r="S6" i="13"/>
  <c r="P6" i="13"/>
  <c r="M6" i="13"/>
  <c r="J6" i="13"/>
  <c r="V6" i="13"/>
  <c r="G6" i="13"/>
  <c r="M6" i="24"/>
  <c r="G6" i="24"/>
  <c r="J6" i="24"/>
  <c r="Q6" i="31"/>
  <c r="W6" i="31"/>
  <c r="AC6" i="31"/>
  <c r="K6" i="31"/>
  <c r="AI6" i="31"/>
  <c r="G6" i="25"/>
  <c r="M6" i="25"/>
  <c r="J6" i="25"/>
  <c r="G6" i="93"/>
  <c r="J6" i="93"/>
  <c r="M6" i="93"/>
  <c r="M6" i="20"/>
  <c r="G6" i="20"/>
  <c r="J6" i="20"/>
  <c r="F6" i="12"/>
  <c r="G6" i="12"/>
  <c r="H6" i="12"/>
  <c r="N6" i="19" l="1"/>
  <c r="K6" i="19"/>
  <c r="H6" i="19"/>
  <c r="N6" i="33"/>
  <c r="K6" i="33"/>
  <c r="H6" i="33"/>
  <c r="K6" i="29"/>
  <c r="H6" i="29"/>
  <c r="N6" i="29"/>
  <c r="H6" i="20"/>
  <c r="N6" i="20"/>
  <c r="K6" i="20"/>
  <c r="N6" i="28"/>
  <c r="K6" i="28"/>
  <c r="H6" i="28"/>
  <c r="H6" i="17"/>
  <c r="N6" i="17"/>
  <c r="K6" i="17"/>
  <c r="N6" i="24"/>
  <c r="H6" i="24"/>
  <c r="K6" i="24"/>
  <c r="N6" i="26"/>
  <c r="K6" i="26"/>
  <c r="H6" i="26"/>
  <c r="W6" i="13"/>
  <c r="T6" i="13"/>
  <c r="Q6" i="13"/>
  <c r="N6" i="13"/>
  <c r="K6" i="13"/>
  <c r="H6" i="13"/>
  <c r="K6" i="27"/>
  <c r="H6" i="27"/>
  <c r="N6" i="27"/>
  <c r="K6" i="23"/>
  <c r="H6" i="23"/>
  <c r="N6" i="23"/>
  <c r="N6" i="32"/>
  <c r="K6" i="32"/>
  <c r="H6" i="32"/>
  <c r="H6" i="93"/>
  <c r="K6" i="93"/>
  <c r="N6" i="93"/>
  <c r="Y6" i="31"/>
  <c r="AE6" i="31"/>
  <c r="M6" i="31"/>
  <c r="AK6" i="31"/>
  <c r="S6" i="31"/>
  <c r="C33" i="105"/>
  <c r="C34" i="105" s="1"/>
  <c r="K6" i="18"/>
  <c r="H6" i="18"/>
  <c r="N6" i="18"/>
  <c r="H6" i="25"/>
  <c r="K6" i="25"/>
  <c r="N6" i="25"/>
  <c r="F6" i="17"/>
  <c r="I6" i="17"/>
  <c r="L6" i="17"/>
  <c r="L6" i="19"/>
  <c r="I6" i="19"/>
  <c r="F6" i="19"/>
  <c r="I6" i="23"/>
  <c r="F6" i="23"/>
  <c r="L6" i="23"/>
  <c r="I6" i="27"/>
  <c r="F6" i="27"/>
  <c r="L6" i="27"/>
  <c r="L6" i="33"/>
  <c r="I6" i="33"/>
  <c r="F6" i="33"/>
  <c r="L6" i="28"/>
  <c r="I6" i="28"/>
  <c r="F6" i="28"/>
  <c r="L6" i="32"/>
  <c r="I6" i="32"/>
  <c r="F6" i="32"/>
  <c r="L6" i="24"/>
  <c r="I6" i="24"/>
  <c r="F6" i="24"/>
  <c r="L6" i="26"/>
  <c r="I6" i="26"/>
  <c r="F6" i="26"/>
  <c r="R6" i="13"/>
  <c r="O6" i="13"/>
  <c r="L6" i="13"/>
  <c r="I6" i="13"/>
  <c r="F6" i="13"/>
  <c r="U6" i="13"/>
  <c r="F6" i="20"/>
  <c r="L6" i="20"/>
  <c r="I6" i="20"/>
  <c r="I6" i="18"/>
  <c r="L6" i="18"/>
  <c r="F6" i="18"/>
  <c r="F6" i="25"/>
  <c r="I6" i="25"/>
  <c r="L6" i="25"/>
  <c r="U6" i="31"/>
  <c r="AA6" i="31"/>
  <c r="I6" i="31"/>
  <c r="AG6" i="31"/>
  <c r="O6" i="31"/>
  <c r="F6" i="93"/>
  <c r="L6" i="93"/>
  <c r="I6" i="93"/>
  <c r="I6" i="29"/>
  <c r="F6" i="29"/>
  <c r="L6" i="29"/>
</calcChain>
</file>

<file path=xl/sharedStrings.xml><?xml version="1.0" encoding="utf-8"?>
<sst xmlns="http://schemas.openxmlformats.org/spreadsheetml/2006/main" count="7946" uniqueCount="485">
  <si>
    <t>Millones de pesos</t>
  </si>
  <si>
    <t>Porcentajes</t>
  </si>
  <si>
    <t>Millones de pesos y porcentajes</t>
  </si>
  <si>
    <t>Inversiones en instrumentos financieros</t>
  </si>
  <si>
    <t>Cuenta global de captación sin movimientos</t>
  </si>
  <si>
    <t>Principales rubros del estado de situación financiera y estado de resultado integral</t>
  </si>
  <si>
    <t>Activo total</t>
  </si>
  <si>
    <t xml:space="preserve">Captación total     </t>
  </si>
  <si>
    <t>Capital contable</t>
  </si>
  <si>
    <t>Indicadores financieros</t>
  </si>
  <si>
    <t>Títulos de crédito</t>
  </si>
  <si>
    <t>Préstamos interbancarios y otros</t>
  </si>
  <si>
    <t>Cartera de crédito total</t>
  </si>
  <si>
    <t>Cartera de crédito a empresas</t>
  </si>
  <si>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</si>
  <si>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</si>
  <si>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</si>
  <si>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</si>
  <si>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</si>
  <si>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</si>
  <si>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</si>
  <si>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</si>
  <si>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</si>
  <si>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</si>
  <si>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</si>
  <si>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</si>
  <si>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</si>
  <si>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</si>
  <si>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</si>
  <si>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</si>
  <si>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t>Institución</t>
  </si>
  <si>
    <t>Actinver</t>
  </si>
  <si>
    <t>Afirme</t>
  </si>
  <si>
    <t>Banamex</t>
  </si>
  <si>
    <t>Banca Mifel</t>
  </si>
  <si>
    <t>Banco Azteca</t>
  </si>
  <si>
    <t>Banco Base</t>
  </si>
  <si>
    <t>Banco del Bajío</t>
  </si>
  <si>
    <t>Banco S3</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</si>
  <si>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</si>
  <si>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</si>
  <si>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</si>
  <si>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</si>
  <si>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</si>
  <si>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</si>
  <si>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</si>
  <si>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</si>
  <si>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</si>
  <si>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</si>
  <si>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</si>
  <si>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</si>
  <si>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</si>
  <si>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</si>
  <si>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</si>
  <si>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Dondé Banco</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</si>
  <si>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</si>
  <si>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</si>
  <si>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</si>
  <si>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</si>
  <si>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</si>
  <si>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</si>
  <si>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</si>
  <si>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</si>
  <si>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</si>
  <si>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</si>
  <si>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</si>
  <si>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</si>
  <si>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</si>
  <si>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</si>
  <si>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</si>
  <si>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</si>
  <si>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</si>
  <si>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</si>
  <si>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</si>
  <si>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</si>
  <si>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</si>
  <si>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</si>
  <si>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</si>
  <si>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</si>
  <si>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</si>
  <si>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</si>
  <si>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</si>
  <si>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</si>
  <si>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Cartera de crédito a entidades gubernamentales</t>
  </si>
  <si>
    <t>Se incluyen los indicadores financieros destacados, los saldos de cada tipo de crédito y de la captación de recursos.</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</si>
  <si>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</si>
  <si>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</si>
  <si>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</si>
  <si>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</si>
  <si>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t xml:space="preserve">Por otra parte, se presenta la evaluación de la calidad y oportunidad de la información que entregan las instituciones a este Organismo, la cual considera la oportunidad con la que reportan y el número de reenvíos. </t>
  </si>
  <si>
    <t>Cartera de Crédito por Calificación*</t>
  </si>
  <si>
    <t>* Considerar los resultados de la ficha de evaluación de calidad de la información.</t>
  </si>
  <si>
    <t>Evaluación de la Calidad de la Información</t>
  </si>
  <si>
    <t>Banca Múltiple</t>
  </si>
  <si>
    <t>Descripción</t>
  </si>
  <si>
    <t>INSTITUCIÓN</t>
  </si>
  <si>
    <t>SITUACIÓN FINANCIERA</t>
  </si>
  <si>
    <t>040002</t>
  </si>
  <si>
    <t>040012</t>
  </si>
  <si>
    <t>040014</t>
  </si>
  <si>
    <t>040021</t>
  </si>
  <si>
    <t>040030</t>
  </si>
  <si>
    <t>040036</t>
  </si>
  <si>
    <t>040042</t>
  </si>
  <si>
    <t>040044</t>
  </si>
  <si>
    <t>040058</t>
  </si>
  <si>
    <t>040059</t>
  </si>
  <si>
    <t>040060</t>
  </si>
  <si>
    <t>040062</t>
  </si>
  <si>
    <t>040072</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</si>
  <si>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</si>
  <si>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</si>
  <si>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</si>
  <si>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</si>
  <si>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</si>
  <si>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</si>
  <si>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</si>
  <si>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</si>
  <si>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</si>
  <si>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</si>
  <si>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</si>
  <si>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</si>
  <si>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</si>
  <si>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</si>
  <si>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</si>
  <si>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</si>
  <si>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</si>
  <si>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</si>
  <si>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</si>
  <si>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</si>
  <si>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</si>
  <si>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</si>
  <si>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</si>
  <si>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</si>
  <si>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</si>
  <si>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</si>
  <si>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</si>
  <si>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</si>
  <si>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</si>
  <si>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</si>
  <si>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</si>
  <si>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</si>
  <si>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</si>
  <si>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</si>
  <si>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</si>
  <si>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</si>
  <si>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</si>
  <si>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</si>
  <si>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</si>
  <si>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</si>
  <si>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Metodología de Evaluación Sistema Financiero</t>
  </si>
  <si>
    <t>Metodología Evaluación Cartera Comercial</t>
  </si>
  <si>
    <t>Metodología Evaluación Cartera a la Vivienda</t>
  </si>
  <si>
    <t>Evaluación de Calidad a la Información</t>
  </si>
  <si>
    <t xml:space="preserve">III. Estados Financieros </t>
  </si>
  <si>
    <t>I. Índice de Capitalización y Evaluación de la Calidad de la Información</t>
  </si>
  <si>
    <t>Principales Rubros del Estado de Situación Financiera y Estado de Resultado Integral</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</si>
  <si>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</si>
  <si>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</si>
  <si>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</si>
  <si>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</si>
  <si>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</si>
  <si>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</si>
  <si>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</si>
  <si>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</si>
  <si>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</si>
  <si>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</si>
  <si>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</si>
  <si>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</si>
  <si>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</si>
  <si>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de Microcréditos</t>
  </si>
  <si>
    <t xml:space="preserve">   Cartera de Otros Créditos al Consumo</t>
  </si>
  <si>
    <t xml:space="preserve">   Cartera de Crédito a la Vivienda</t>
  </si>
  <si>
    <t>Saldos de la Captación Bancaria</t>
  </si>
  <si>
    <t>Cartera de Crédito por Calificación</t>
  </si>
  <si>
    <t>monto</t>
  </si>
  <si>
    <t>%</t>
  </si>
  <si>
    <t>La presente información corresponde a la que, en cumplimiento a las Disposiciones aplicables a cada sector, entregan las entidades supervisadas a la CNBV a través de los reportes regulatorios debiéndose asegurar que la misma sea completa, correcta, precisa, integra, confiable y oportuna. Es importante mencionar, como lo indican las propias Disposiciones, que dicha información debe cumplir con las validaciones establecidas en el Sistema Interinstitucional de Transferencia de Información, así como los estándares de calidad que indique la Comisión a través de dicho sistema, además debe existir consistencia entre la información que las entidades incluyan en uno o más reportes regulatorios, aunque se encuentre con un nivel distinto de integración, por lo que puede ser modificada derivado de las revisiones internas que se hagan a la misma. 
Por lo anterior se informa que la presente publicación se genera con la información con la que se cuenta al momento de su elaboración, se recomienda su uso tomando en cuenta los aspectos anteriormente descritos.</t>
  </si>
  <si>
    <t xml:space="preserve">   Cartera para Operaciones de Arrendamiento Financiero</t>
  </si>
  <si>
    <t>Artículo 121 Ley de Instituciones de Crédito</t>
  </si>
  <si>
    <t>2/ CCB (Coeficiente de Capital Básico) = (Capital Fundamental + Capital no Fundamental) / Activos Ponderados Sujetos a Riesgo Total.</t>
  </si>
  <si>
    <t>3/ CCF (Coeficiente de Capital Fundamental) = Capital Fundamental / Activos Ponderados Sujetos a Riesgo Total.</t>
  </si>
  <si>
    <t>4/ ICAP (Índice de Capitalización) = Capital Neto / Activos Ponderados Sujetos a Riesgo Total.</t>
  </si>
  <si>
    <t>Depósitos a plazo público en general</t>
  </si>
  <si>
    <t>Depósitos a plazo mercado de dinero</t>
  </si>
  <si>
    <t>Banco Bineo</t>
  </si>
  <si>
    <t xml:space="preserve">Las cifras aquí contenidas no se actualizan en el tiempo, por lo que para consultar series históricas se recomienda utilizar los reportes publicados en el Portafolio de Información. </t>
  </si>
  <si>
    <t>040165</t>
  </si>
  <si>
    <r>
      <rPr>
        <b/>
        <sz val="14"/>
        <rFont val="Noto Sans"/>
        <family val="2"/>
      </rPr>
      <t>Consideraciones sobre los criterios para integrar los estados financieros del sector de Banca Múltiple a partir de enero de 2022.</t>
    </r>
    <r>
      <rPr>
        <sz val="14"/>
        <rFont val="Noto Sans"/>
        <family val="2"/>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</si>
  <si>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r>
      <t>El boletín estadístico se encuentra dividido en 3 secciones: 
En primer lugar se informa sobre el nivel del</t>
    </r>
    <r>
      <rPr>
        <b/>
        <sz val="12"/>
        <rFont val="Noto Sans"/>
        <family val="2"/>
      </rPr>
      <t xml:space="preserve"> Índice de Capitalización de las instituciones y su correspondiente categoría de Alertas Tempranas</t>
    </r>
    <r>
      <rPr>
        <sz val="12"/>
        <rFont val="Noto Sans"/>
        <family val="2"/>
      </rPr>
      <t xml:space="preserve">.  Además, se presenta la tabla de Evaluación de la Calidad y Oportunidad de la Información con el que se califica el envío de los reportes regulatorios que las entidades supervisadas  entregan a este organismo.
</t>
    </r>
  </si>
  <si>
    <r>
      <t>Cartera total</t>
    </r>
    <r>
      <rPr>
        <b/>
        <vertAlign val="superscript"/>
        <sz val="12"/>
        <rFont val="Noto Sans"/>
        <family val="2"/>
      </rPr>
      <t>1/</t>
    </r>
  </si>
  <si>
    <r>
      <t xml:space="preserve">Resultado neto </t>
    </r>
    <r>
      <rPr>
        <b/>
        <vertAlign val="superscript"/>
        <sz val="12"/>
        <rFont val="Noto Sans"/>
        <family val="2"/>
      </rPr>
      <t>2/</t>
    </r>
  </si>
  <si>
    <r>
      <t xml:space="preserve">ROA  (Flujo 12 meses)  </t>
    </r>
    <r>
      <rPr>
        <b/>
        <vertAlign val="superscript"/>
        <sz val="12"/>
        <rFont val="Noto Sans"/>
        <family val="2"/>
      </rPr>
      <t>3/</t>
    </r>
  </si>
  <si>
    <r>
      <t xml:space="preserve">ROE  (Flujo 12 meses)  </t>
    </r>
    <r>
      <rPr>
        <b/>
        <vertAlign val="superscript"/>
        <sz val="12"/>
        <rFont val="Noto Sans"/>
        <family val="2"/>
      </rPr>
      <t>4/</t>
    </r>
  </si>
  <si>
    <r>
      <t xml:space="preserve">Cartera total (MDP)  </t>
    </r>
    <r>
      <rPr>
        <b/>
        <vertAlign val="superscript"/>
        <sz val="12"/>
        <rFont val="Noto Sans"/>
        <family val="2"/>
      </rPr>
      <t>1/</t>
    </r>
  </si>
  <si>
    <r>
      <t xml:space="preserve">IMOR (%) </t>
    </r>
    <r>
      <rPr>
        <b/>
        <vertAlign val="superscript"/>
        <sz val="12"/>
        <rFont val="Noto Sans"/>
        <family val="2"/>
      </rPr>
      <t xml:space="preserve"> 5/</t>
    </r>
  </si>
  <si>
    <r>
      <t xml:space="preserve">ICOR (%)  </t>
    </r>
    <r>
      <rPr>
        <b/>
        <vertAlign val="superscript"/>
        <sz val="12"/>
        <rFont val="Noto Sans"/>
        <family val="2"/>
      </rPr>
      <t>6/</t>
    </r>
  </si>
  <si>
    <r>
      <t xml:space="preserve">Pérdida esperada (%)  </t>
    </r>
    <r>
      <rPr>
        <b/>
        <vertAlign val="superscript"/>
        <sz val="12"/>
        <rFont val="Noto Sans"/>
        <family val="2"/>
      </rPr>
      <t>7/</t>
    </r>
  </si>
  <si>
    <r>
      <t xml:space="preserve">ICOR (%)  </t>
    </r>
    <r>
      <rPr>
        <b/>
        <vertAlign val="superscript"/>
        <sz val="12"/>
        <rFont val="Noot"/>
      </rPr>
      <t>6/</t>
    </r>
  </si>
  <si>
    <r>
      <t xml:space="preserve">Pérdida esperada (%)  </t>
    </r>
    <r>
      <rPr>
        <b/>
        <vertAlign val="superscript"/>
        <sz val="12"/>
        <rFont val="Noot"/>
      </rPr>
      <t>7/</t>
    </r>
  </si>
  <si>
    <r>
      <t xml:space="preserve">IMOR (%)  </t>
    </r>
    <r>
      <rPr>
        <b/>
        <vertAlign val="superscript"/>
        <sz val="12"/>
        <rFont val="Noot"/>
      </rPr>
      <t>5/</t>
    </r>
  </si>
  <si>
    <r>
      <t xml:space="preserve">IMOR (%)  </t>
    </r>
    <r>
      <rPr>
        <b/>
        <vertAlign val="superscript"/>
        <sz val="12"/>
        <rFont val="Noto Sans"/>
        <family val="2"/>
      </rPr>
      <t>5/</t>
    </r>
  </si>
  <si>
    <r>
      <t xml:space="preserve">IMOR (%) </t>
    </r>
    <r>
      <rPr>
        <b/>
        <vertAlign val="superscript"/>
        <sz val="12"/>
        <rFont val="Noto Sans"/>
        <family val="2"/>
      </rPr>
      <t>5/</t>
    </r>
  </si>
  <si>
    <r>
      <t xml:space="preserve">Cartera total (MDP) </t>
    </r>
    <r>
      <rPr>
        <b/>
        <vertAlign val="superscript"/>
        <sz val="12"/>
        <rFont val="Noto Sans"/>
        <family val="2"/>
      </rPr>
      <t xml:space="preserve"> 1/</t>
    </r>
  </si>
  <si>
    <r>
      <t xml:space="preserve">Tarjeta de crédito (MDP)  </t>
    </r>
    <r>
      <rPr>
        <b/>
        <vertAlign val="superscript"/>
        <sz val="12"/>
        <rFont val="Noto Sans"/>
        <family val="2"/>
      </rPr>
      <t>1/</t>
    </r>
  </si>
  <si>
    <r>
      <t xml:space="preserve">Cartera de nómina (MDP) </t>
    </r>
    <r>
      <rPr>
        <b/>
        <vertAlign val="superscript"/>
        <sz val="12"/>
        <rFont val="Noto Sans"/>
        <family val="2"/>
      </rPr>
      <t xml:space="preserve"> 1/</t>
    </r>
  </si>
  <si>
    <r>
      <t xml:space="preserve">Automotriz (MDP) </t>
    </r>
    <r>
      <rPr>
        <b/>
        <vertAlign val="superscript"/>
        <sz val="12"/>
        <rFont val="Noot"/>
      </rPr>
      <t xml:space="preserve"> 1/</t>
    </r>
  </si>
  <si>
    <r>
      <t xml:space="preserve">Adquisición de bienes muebles (MDP) </t>
    </r>
    <r>
      <rPr>
        <b/>
        <vertAlign val="superscript"/>
        <sz val="12"/>
        <rFont val="Noto Sans"/>
        <family val="2"/>
      </rPr>
      <t>1/</t>
    </r>
  </si>
  <si>
    <r>
      <t xml:space="preserve">Microcréditos (MDP) </t>
    </r>
    <r>
      <rPr>
        <b/>
        <vertAlign val="superscript"/>
        <sz val="12"/>
        <rFont val="Noto Sans"/>
        <family val="2"/>
      </rPr>
      <t>1/</t>
    </r>
  </si>
  <si>
    <r>
      <t xml:space="preserve">Otros créditos al consumo (MDP)  </t>
    </r>
    <r>
      <rPr>
        <b/>
        <vertAlign val="superscript"/>
        <sz val="12"/>
        <rFont val="Noto Sans"/>
        <family val="2"/>
      </rPr>
      <t>1/</t>
    </r>
  </si>
  <si>
    <r>
      <rPr>
        <b/>
        <sz val="18"/>
        <rFont val="Noto Sans"/>
        <family val="2"/>
      </rPr>
      <t>III. Estados Financieros de la Banca Múltiple</t>
    </r>
    <r>
      <rPr>
        <sz val="18"/>
        <rFont val="Noto Sans"/>
        <family val="2"/>
      </rPr>
      <t xml:space="preserve">
</t>
    </r>
    <r>
      <rPr>
        <b/>
        <sz val="18"/>
        <rFont val="Noto Sans"/>
        <family val="2"/>
      </rPr>
      <t xml:space="preserve">
</t>
    </r>
    <r>
      <rPr>
        <sz val="18"/>
        <rFont val="Noto Sans"/>
        <family val="2"/>
      </rPr>
      <t xml:space="preserve">
 </t>
    </r>
  </si>
  <si>
    <r>
      <rPr>
        <b/>
        <sz val="12"/>
        <rFont val="Noto Sans"/>
        <family val="2"/>
      </rPr>
      <t xml:space="preserve">I. Índice de Capitalización y Evaluación de la Calidad de la Información.
</t>
    </r>
    <r>
      <rPr>
        <sz val="12"/>
        <rFont val="Noto Sans"/>
        <family val="2"/>
      </rPr>
      <t xml:space="preserve">
</t>
    </r>
  </si>
  <si>
    <r>
      <rPr>
        <vertAlign val="superscript"/>
        <sz val="12"/>
        <rFont val="Noto Sans"/>
        <family val="2"/>
      </rPr>
      <t xml:space="preserve">1/ </t>
    </r>
    <r>
      <rPr>
        <sz val="12"/>
        <rFont val="Noto Sans"/>
        <family val="2"/>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</si>
  <si>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2"/>
        <rFont val="Noto Sans"/>
        <family val="2"/>
      </rPr>
      <t>2/</t>
    </r>
    <r>
      <rPr>
        <sz val="12"/>
        <rFont val="Noto Sans"/>
        <family val="2"/>
      </rPr>
      <t xml:space="preserve"> Respecto al resultado neto se muestran saldos acumulados al cierre de mes.</t>
    </r>
  </si>
  <si>
    <r>
      <rPr>
        <vertAlign val="superscript"/>
        <sz val="12"/>
        <rFont val="Noto Sans"/>
        <family val="2"/>
      </rPr>
      <t>3/</t>
    </r>
    <r>
      <rPr>
        <sz val="12"/>
        <rFont val="Noto Sans"/>
        <family val="2"/>
      </rPr>
      <t xml:space="preserve"> ROA = Resultado neto (flujo 12 meses)  /  Activos totales, promedio 12 meses.</t>
    </r>
  </si>
  <si>
    <r>
      <rPr>
        <vertAlign val="superscript"/>
        <sz val="12"/>
        <rFont val="Noto Sans"/>
        <family val="2"/>
      </rPr>
      <t>4/</t>
    </r>
    <r>
      <rPr>
        <sz val="12"/>
        <rFont val="Noto Sans"/>
        <family val="2"/>
      </rPr>
      <t xml:space="preserve"> ROE = Resultado neto (flujo 12 meses) / Capital contable, promedio 12 meses.</t>
    </r>
  </si>
  <si>
    <r>
      <rPr>
        <vertAlign val="superscript"/>
        <sz val="12"/>
        <rFont val="Noto Sans"/>
        <family val="2"/>
      </rPr>
      <t>5/</t>
    </r>
    <r>
      <rPr>
        <sz val="12"/>
        <rFont val="Noto Sans"/>
        <family val="2"/>
      </rPr>
      <t xml:space="preserve"> Hasta diciembre 2021:  IMOR = Índice de Morosidad = cartera vencida / (Cartera vigente + cartera vencida).
   A partir de enero 2022: IMOR = Índice de Morosidad = cartera de crédito con riesgo de crédito en etapa 3 / (Cartera de crédito con riesgo de crédito en etapa 1 + 2 + 3).</t>
    </r>
  </si>
  <si>
    <r>
      <rPr>
        <vertAlign val="superscript"/>
        <sz val="12"/>
        <rFont val="Noto Sans"/>
        <family val="2"/>
      </rPr>
      <t>7/</t>
    </r>
    <r>
      <rPr>
        <sz val="12"/>
        <rFont val="Noto Sans"/>
        <family val="2"/>
      </rPr>
      <t xml:space="preserve">  Hasta diciembre 2021: Estimaciones preventivas para riesgo crediticio del balance general / (Cartera vigente + cartera vencida).
    A partir de enero 2022: Estimaciones preventivas para riesgo crediticio del estado de situación financiera / (Cartera de crédito con riesgo de crédito en etapa 1 + 2 + 3).</t>
    </r>
  </si>
  <si>
    <r>
      <t xml:space="preserve">Créditos personales (MDP)  </t>
    </r>
    <r>
      <rPr>
        <b/>
        <vertAlign val="superscript"/>
        <sz val="12"/>
        <rFont val="Noto Sans"/>
        <family val="2"/>
      </rPr>
      <t>1/</t>
    </r>
  </si>
  <si>
    <r>
      <t xml:space="preserve">Op. de arrendamiento financiero (MDP)  </t>
    </r>
    <r>
      <rPr>
        <b/>
        <vertAlign val="superscript"/>
        <sz val="12"/>
        <rFont val="Noto Sans"/>
        <family val="2"/>
      </rPr>
      <t>1/</t>
    </r>
  </si>
  <si>
    <r>
      <t xml:space="preserve">IMOR (%)  </t>
    </r>
    <r>
      <rPr>
        <b/>
        <vertAlign val="superscript"/>
        <sz val="12"/>
        <rFont val="Noto Sans"/>
        <family val="2"/>
      </rPr>
      <t xml:space="preserve">5/ </t>
    </r>
  </si>
  <si>
    <r>
      <t xml:space="preserve">  ICOR (%)  </t>
    </r>
    <r>
      <rPr>
        <b/>
        <vertAlign val="superscript"/>
        <sz val="12"/>
        <rFont val="Noto Sans"/>
        <family val="2"/>
      </rPr>
      <t xml:space="preserve">6/ </t>
    </r>
  </si>
  <si>
    <r>
      <t xml:space="preserve">Pérdida esperada (%)  </t>
    </r>
    <r>
      <rPr>
        <b/>
        <vertAlign val="superscript"/>
        <sz val="12"/>
        <rFont val="Noto Sans"/>
        <family val="2"/>
      </rPr>
      <t xml:space="preserve">7/  </t>
    </r>
  </si>
  <si>
    <t>El 1 de diciembre de 2024 Citigroup (Citigroup Inc.) concretó la separación del negocio de banca corporativa y privada de los negocios de consumo y banca empresarial. A partir de esa fecha, Citi opera en México a través de dos grupos financieros separados e independientes: Grupo Financiero Banamex y Grupo Financiero Citi México; por lo anterior, Citi gestionará el negocio de banca corporativa y privada (cartera comercial) y Banamex llevará el negocio de consumo y la banca empresarial (cartera comercial, de consumo y a la vivienda).</t>
  </si>
  <si>
    <t>I</t>
  </si>
  <si>
    <t>Banco Covalto</t>
  </si>
  <si>
    <t>BanCoppel</t>
  </si>
  <si>
    <t>Citi México</t>
  </si>
  <si>
    <t>Openbank México</t>
  </si>
  <si>
    <t>Mediante oficio con fecha del 24 de septiembre de 2024 se aprobó el cambio de denominación de CBM Banco, S.A., Institución de Banca Múltiple, Integrante del Grupo Financiero Citibanamex a Banco Citi México, S.A., Institución de Banca Múltiple, Grupo Financiero Citi México, en el presente Boletin estadístico (Citi México).
Mediante oficio con fecha del 24 de septiembre de 2024 se aprobó el cambio de denominación de ABC Capital, S.A., Institución de Banca Múltiple (ABC Capital) a Ualá, S.A., Institución de Banca Múltiple, en el presente Boletín estadístico (Banco Ualá).</t>
  </si>
  <si>
    <t>El 18 de diciembre de 2024 se le notifica a Banco Sabadell, S.A., Institución de Banca Múltiple, que podrá llevar a cabo la fusión con  Sabcapital, S.A. de C.V., Sociedad Financiera de Objeto Múltiple, Entidad Regulada, como sociedad fusionada, a  partir de enero de 2025.</t>
  </si>
  <si>
    <t>Banco Ualá</t>
  </si>
  <si>
    <t>040169</t>
  </si>
  <si>
    <t>Openbank</t>
  </si>
  <si>
    <t>Hey Banco</t>
  </si>
  <si>
    <r>
      <t xml:space="preserve">CCB </t>
    </r>
    <r>
      <rPr>
        <b/>
        <sz val="10"/>
        <rFont val="Noto Sans"/>
        <family val="2"/>
      </rPr>
      <t>2/</t>
    </r>
    <r>
      <rPr>
        <b/>
        <sz val="12"/>
        <rFont val="Noto Sans"/>
        <family val="2"/>
      </rPr>
      <t xml:space="preserve">
% </t>
    </r>
  </si>
  <si>
    <r>
      <t xml:space="preserve">CCF </t>
    </r>
    <r>
      <rPr>
        <b/>
        <sz val="10"/>
        <rFont val="Noto Sans"/>
        <family val="2"/>
      </rPr>
      <t>3/</t>
    </r>
    <r>
      <rPr>
        <b/>
        <sz val="12"/>
        <rFont val="Noto Sans"/>
        <family val="2"/>
      </rPr>
      <t xml:space="preserve">
%</t>
    </r>
  </si>
  <si>
    <r>
      <t xml:space="preserve">ICAP </t>
    </r>
    <r>
      <rPr>
        <b/>
        <sz val="10"/>
        <rFont val="Noto Sans"/>
        <family val="2"/>
      </rPr>
      <t>4/</t>
    </r>
    <r>
      <rPr>
        <b/>
        <sz val="12"/>
        <rFont val="Noto Sans"/>
        <family val="2"/>
      </rPr>
      <t xml:space="preserve">
%</t>
    </r>
  </si>
  <si>
    <r>
      <t xml:space="preserve">Categoría </t>
    </r>
    <r>
      <rPr>
        <b/>
        <sz val="10"/>
        <rFont val="Noto Sans"/>
        <family val="2"/>
      </rPr>
      <t>5/</t>
    </r>
  </si>
  <si>
    <t>Derivado de la mejora continua en los procesos de verificación de la calidad en la información, esta comisión ha modificado los criterios de evaluación de la calidad y los hábitos de envío de los reportes regulatorios que son transmitidos por las Instituciones de Banca Múltiple, por lo cual, se ha optado por generar un indicador único de calidad que refleje el estado actual obtenido para los reportes regulatorios, clasificados en 5 tipos de información distintos:</t>
  </si>
  <si>
    <t>Clave</t>
  </si>
  <si>
    <t>Clasificación</t>
  </si>
  <si>
    <t>Reportes</t>
  </si>
  <si>
    <t>Situación financiera</t>
  </si>
  <si>
    <t>Reportes de las series R01, R04 A, R06, R07, R08, R10, R12 , R13, R14, R32, R34 y R36.</t>
  </si>
  <si>
    <t>Cartera Comercial</t>
  </si>
  <si>
    <t>Reportes de la serie R04 C.</t>
  </si>
  <si>
    <t>Cartera a la Vivienda</t>
  </si>
  <si>
    <t>Reportes de la serie R04 H.</t>
  </si>
  <si>
    <t>Captación</t>
  </si>
  <si>
    <t>Reporte R24 B-2421.</t>
  </si>
  <si>
    <t>Operativos</t>
  </si>
  <si>
    <t>Reportes de las series R15, R24 B-2422, R24 B-2423, R24 C, R24 D, R24 E, R26, R27, R28, R29 y R35.</t>
  </si>
  <si>
    <t>Tomando en consideración la anterior clasificación, se generan 2 métricas para el cálculo del indicador único, como a continuación se muestra:</t>
  </si>
  <si>
    <t>1. Calidad</t>
  </si>
  <si>
    <t>Para la medición del porcentaje de calidad obtenido, se identifican las incidencias presentadas en la ventana de evaluación del periodo, estas incidencias tienen ponderadores específicos para cada IBM, los cuáles se calculan a través de la distribución de sus errores presentados de manera histórica y se omiten aquellos reportes que por la naturaleza de su negocio no le son aplicables a cada IBM.</t>
  </si>
  <si>
    <r>
      <t>2. Oportunidad</t>
    </r>
    <r>
      <rPr>
        <b/>
        <vertAlign val="superscript"/>
        <sz val="11"/>
        <color theme="1"/>
        <rFont val="Noto Sans"/>
        <family val="2"/>
      </rPr>
      <t xml:space="preserve"> 1/</t>
    </r>
  </si>
  <si>
    <t>Para la evaluación de hábitos de envío se consideran 3 conductas que no son adecuadas, siendo estas, los reenvíos, entregas extemporáneas y reportes omisos a la fecha de corte y que se encuentren en la ventana de evaluación. De igual forma se ponderan en la ventana de evaluación en función del comportamiento histórico y se ponderan de diferente forma en función del porcentaje de calidad obtenido.</t>
  </si>
  <si>
    <t>2. Calificación final</t>
  </si>
  <si>
    <t>Tomando en consideración las 2 calificaciones previas, se determina una calificación final, la cual servirá como indicador general de evaluación para las IBM, el cual se calcula multiplicando el porcentaje de calidad obtenido por el porcentaje de oportunidad.</t>
  </si>
  <si>
    <t>Determinación de semáforos</t>
  </si>
  <si>
    <t>La determinación de semáforos se realiza con base en los siguientes criterios:</t>
  </si>
  <si>
    <t xml:space="preserve">       Se asigna para instituciones que tienen una calificación final inferior a 90 puntos.</t>
  </si>
  <si>
    <t xml:space="preserve">       Se asigna para las instituciones que tienen una calificación de 90 o más y menor de 95 puntos.</t>
  </si>
  <si>
    <t xml:space="preserve">       Se asigna para las instituciones con 95 puntos o más.</t>
  </si>
  <si>
    <r>
      <rPr>
        <b/>
        <vertAlign val="superscript"/>
        <sz val="8"/>
        <color theme="1"/>
        <rFont val="Noto Sans"/>
        <family val="2"/>
      </rPr>
      <t>1/</t>
    </r>
    <r>
      <rPr>
        <b/>
        <sz val="8"/>
        <color theme="1"/>
        <rFont val="Noto Sans"/>
        <family val="2"/>
      </rPr>
      <t xml:space="preserve"> Debido a las intermitencias en el aplicativo SITI WEB, que han ocasionado retrasos involuntarios en la recepción de los Reportes Regulatorios transmitidos a la CNBV, la calificación no penaliza los hábitos de envío desde diciembre de 2023 hasta la fecha.</t>
    </r>
  </si>
  <si>
    <t xml:space="preserve">Banca Múltiple </t>
  </si>
  <si>
    <t>RANKING</t>
  </si>
  <si>
    <t>CALIFICACIÓN</t>
  </si>
  <si>
    <t>CALIDAD</t>
  </si>
  <si>
    <t>OPORTUNIDAD</t>
  </si>
  <si>
    <t>Citi México (Antes CBM Banco)</t>
  </si>
  <si>
    <t>Ualá</t>
  </si>
  <si>
    <t>040167</t>
  </si>
  <si>
    <t/>
  </si>
  <si>
    <t>G7</t>
  </si>
  <si>
    <t>G-7</t>
  </si>
  <si>
    <t>BANCOS CAMBIARIOS</t>
  </si>
  <si>
    <t>Bancos Cambiarios</t>
  </si>
  <si>
    <t>BANCA DE INVERSIÓN Y OTROS SERVICIOS</t>
  </si>
  <si>
    <t>Banca de Inversión y Otros Servicios</t>
  </si>
  <si>
    <t>COMERCIAL MEDIANO</t>
  </si>
  <si>
    <t>Comercial Mediano</t>
  </si>
  <si>
    <t>COMERCIAL PEQUEÑO</t>
  </si>
  <si>
    <t>Comercial pequeño</t>
  </si>
  <si>
    <t>CRÉDITOS A LOS HOGARES</t>
  </si>
  <si>
    <t>Créditos a los Hogares</t>
  </si>
  <si>
    <t>CARTERA COMERCIAL</t>
  </si>
  <si>
    <t>CARTERA A LA VIVIENDA</t>
  </si>
  <si>
    <t>PRODUCTOS DE CAPTACIÓN</t>
  </si>
  <si>
    <t>OPERATIVOS</t>
  </si>
  <si>
    <t>n.a</t>
  </si>
  <si>
    <t>Enseguida se presenta la información reportada por las 52 instituciones de banca múltiple en operación correspondiente a septiembre de 2025, consolidada con la de sus SOFOMER (Sociedades Financieras de Objeto Múltiple, Entidades Reguladas) en el caso de los siguientes bancos: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</si>
  <si>
    <t xml:space="preserve">
El objetivo de este apartado es proporcionar al público indicadores estadísticos que reflejen adecuadamente la evolución de la condición financiera de la Banca Múltiple, por lo que en esta sección, se presenta la información reportada por las 52 instituciones de banca múltiple en operación correspondiente a septiembre de 2025, consolidada con la de sus  SOFOMER en el caso de las siguientes instituciones: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</si>
  <si>
    <t>En esta sección se presenta la información reportada por las 52 instituciones de banca múltiple en operación correspondiente a septiembre de 2025, consolidada con la de sus  SOFOMER en el caso de las siguientes instituciones: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</si>
  <si>
    <t>Septiembre de 2025</t>
  </si>
  <si>
    <t>Sistema  */</t>
  </si>
  <si>
    <t>Kapital Bank</t>
  </si>
  <si>
    <t>n.a.</t>
  </si>
  <si>
    <t>-</t>
  </si>
  <si>
    <t>n. a.</t>
  </si>
  <si>
    <t>Cartera de crédito total (cifras consolidadas)*</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</si>
  <si>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</si>
  <si>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</si>
  <si>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</si>
  <si>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</si>
  <si>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</si>
  <si>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</si>
  <si>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</si>
  <si>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</si>
  <si>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</si>
  <si>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</si>
  <si>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</si>
  <si>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</si>
  <si>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</si>
  <si>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</si>
  <si>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</si>
  <si>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</si>
  <si>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</si>
  <si>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</si>
  <si>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</si>
  <si>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</si>
  <si>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</si>
  <si>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t>Septiembre de 2025
Millones de pesos</t>
  </si>
  <si>
    <t>Sistema</t>
  </si>
  <si>
    <t>Estado de Situación Financiera</t>
  </si>
  <si>
    <t>ACTIVO</t>
  </si>
  <si>
    <t>Efectivo y Equivalentes de Efectivo</t>
  </si>
  <si>
    <t>Cuentas de Margen (Instrumentos Financieros Derivados)</t>
  </si>
  <si>
    <t>Inversiones en Instrumentos Financieros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</si>
  <si>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</si>
  <si>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</si>
  <si>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</si>
  <si>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</si>
  <si>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</si>
  <si>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</si>
  <si>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</si>
  <si>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</si>
  <si>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</si>
  <si>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</si>
  <si>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</si>
  <si>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</si>
  <si>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</si>
  <si>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</si>
  <si>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</si>
  <si>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</si>
  <si>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</si>
  <si>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</si>
  <si>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</si>
  <si>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Cartera de Crédito (neto)</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</si>
  <si>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</si>
  <si>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</si>
  <si>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</si>
  <si>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</si>
  <si>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</si>
  <si>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</si>
  <si>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</si>
  <si>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</si>
  <si>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</si>
  <si>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</si>
  <si>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</si>
  <si>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</si>
  <si>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</si>
  <si>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</si>
  <si>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</si>
  <si>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</si>
  <si>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</si>
  <si>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Depósitos a Plazo</t>
  </si>
  <si>
    <t>Del Público en General</t>
  </si>
  <si>
    <t>Mercado de Dinero</t>
  </si>
  <si>
    <t>Títulos de Crédito Emitidos</t>
  </si>
  <si>
    <t>Cuenta Global de Captación sin Movimientos</t>
  </si>
  <si>
    <t>Préstamos Interbancarios y de Otros Organismos</t>
  </si>
  <si>
    <t>Valores Asignados por Liquidar</t>
  </si>
  <si>
    <t>Acreedores por Reporto</t>
  </si>
  <si>
    <t>Colaterales Vendidos o Dados en Garantía</t>
  </si>
  <si>
    <t>Con fines de Cobertura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</si>
  <si>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</si>
  <si>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</si>
  <si>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</si>
  <si>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</si>
  <si>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</si>
  <si>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</si>
  <si>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</si>
  <si>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</si>
  <si>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</si>
  <si>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</si>
  <si>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</si>
  <si>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</si>
  <si>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</si>
  <si>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</si>
  <si>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</si>
  <si>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</si>
  <si>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</si>
  <si>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</si>
  <si>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</si>
  <si>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</si>
  <si>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</si>
  <si>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</si>
  <si>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</si>
  <si>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</si>
  <si>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</si>
  <si>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</si>
  <si>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</si>
  <si>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</si>
  <si>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</si>
  <si>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Resultado por tenencia de activos no monetarios</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</si>
  <si>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</si>
  <si>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</si>
  <si>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</si>
  <si>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</si>
  <si>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</si>
  <si>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</si>
  <si>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</si>
  <si>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</si>
  <si>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</si>
  <si>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</si>
  <si>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</si>
  <si>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</si>
  <si>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</si>
  <si>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</si>
  <si>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</si>
  <si>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</si>
  <si>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</si>
  <si>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</si>
  <si>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</si>
  <si>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</si>
  <si>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</si>
  <si>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</si>
  <si>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</si>
  <si>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</si>
  <si>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</si>
  <si>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</si>
  <si>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</si>
  <si>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</si>
  <si>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</si>
  <si>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</si>
  <si>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</si>
  <si>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</si>
  <si>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</si>
  <si>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</si>
  <si>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</si>
  <si>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</si>
  <si>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</si>
  <si>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</si>
  <si>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</si>
  <si>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</si>
  <si>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</si>
  <si>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</si>
  <si>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</si>
  <si>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</si>
  <si>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</si>
  <si>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</si>
  <si>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</si>
  <si>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</si>
  <si>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</si>
  <si>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</si>
  <si>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</si>
  <si>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 xml:space="preserve">Margen Financiero  </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</si>
  <si>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</si>
  <si>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</si>
  <si>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</si>
  <si>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</si>
  <si>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</si>
  <si>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</si>
  <si>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</si>
  <si>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</si>
  <si>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 xml:space="preserve">Resultado Antes de Impuestos a la Utilidad </t>
  </si>
  <si>
    <t>Impuestos a la Utilidad</t>
  </si>
  <si>
    <t xml:space="preserve">Resultado de Operaciones Continuas </t>
  </si>
  <si>
    <t>Operaciones Discontinuadas</t>
  </si>
  <si>
    <t>Resultado Neto</t>
  </si>
  <si>
    <t>Resultado Integral</t>
  </si>
  <si>
    <r>
      <t>INDICADORES DE CAPITALIZACIÓN CIFRAS AL 31 DE AGOSTO DE 2025</t>
    </r>
    <r>
      <rPr>
        <b/>
        <vertAlign val="superscript"/>
        <sz val="14"/>
        <rFont val="Noto Sans"/>
        <family val="2"/>
      </rPr>
      <t>1/</t>
    </r>
  </si>
  <si>
    <t>1/ Dado a conocer a esta Comisión por el Banco de México el 10 de octubre de 2025, con base en la información entregada por las Instituciones, conforme a lo dispuesto por el artículo 2 Bis y 2 Bis 4 de las Disposiciones.</t>
  </si>
  <si>
    <t>n.d.</t>
  </si>
  <si>
    <t xml:space="preserve">El presente Boletín Estadístico se elaboró por personal de la Comisión Nacional Bancaria y de Valores (CNBV) con la información correspondiente a septiembre de 2025 contenida en los reportes regulatorios que las entidades supervisadas envían a esta Comisión, la cual estuvo disponible a partir del 21 de octubre de 2025.
</t>
  </si>
  <si>
    <t>Al cierre de septiembre de 2025, el sector de Banca Múltiple estuvo integrado por 52 instituciones en operación, dos más que el año anterior, considerando el inicio de operaciones de;  Openbank México, S.A., Institución de Banca Múltiple, Grupo Financiero Santander México el 19 de noviembre de 2024 y de Hey Banco, S.A. Institución de Banca Múltiple, Banregio Grupo Financiero el 12 de febrero de 2025.</t>
  </si>
  <si>
    <r>
      <rPr>
        <vertAlign val="superscript"/>
        <sz val="12"/>
        <rFont val="Noto Sans"/>
        <family val="2"/>
      </rPr>
      <t>6/</t>
    </r>
    <r>
      <rPr>
        <sz val="12"/>
        <rFont val="Noto Sans"/>
        <family val="2"/>
      </rPr>
      <t xml:space="preserve">  Hasta diciembre 2021: ICOR = Índice de cobertura = Estimaciones preventivas para riesgos crediticios del balance general / cartera de crédito vencida. 
    A partir de enero 2022: ICOR = Índice de cobertura = Estimaciones preventivas para riesgos crediticios del estado de situación financiera / cartera de crédito con riesgo de crédito en etapa 3.</t>
    </r>
  </si>
  <si>
    <t>septiembre 2025</t>
  </si>
  <si>
    <t>Fecha de corte: 21 de octubre de 2025</t>
  </si>
  <si>
    <t>Kapital (Antes Autofin)</t>
  </si>
  <si>
    <t>n.d. No disponible</t>
  </si>
  <si>
    <t>n.a. No aplica</t>
  </si>
  <si>
    <t>n.d. No aplica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</si>
</sst>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48">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sz val="12"/>
      <name val="Geomanist"/>
      <family val="3"/>
    </font>
    <font>
      <b/>
      <sz val="12"/>
      <name val="Geomanist"/>
      <family val="3"/>
    </font>
    <font>
      <b/>
      <sz val="16"/>
      <name val="Geomanist"/>
      <family val="3"/>
    </font>
    <font>
      <b/>
      <sz val="14"/>
      <name val="Geomanist"/>
      <family val="3"/>
    </font>
    <font>
      <sz val="10"/>
      <name val="Geomanist"/>
      <family val="3"/>
    </font>
    <font>
      <sz val="14"/>
      <name val="Geomanist"/>
      <family val="3"/>
    </font>
    <font>
      <sz val="11"/>
      <color theme="1"/>
      <name val="Geomanist"/>
      <family val="3"/>
    </font>
    <font>
      <sz val="11"/>
      <name val="Geomanist"/>
      <family val="3"/>
    </font>
    <font>
      <sz val="8"/>
      <name val="Geomanist"/>
      <family val="3"/>
    </font>
    <font>
      <b/>
      <sz val="36"/>
      <color theme="0"/>
      <name val="Geomanist"/>
      <family val="3"/>
    </font>
    <font>
      <b/>
      <sz val="36"/>
      <color indexed="9"/>
      <name val="Geomanist"/>
      <family val="3"/>
    </font>
    <font>
      <sz val="10"/>
      <color theme="0" tint="-0.14999847407452621"/>
      <name val="Geomanist"/>
      <family val="3"/>
    </font>
    <font>
      <b/>
      <sz val="20"/>
      <color indexed="9"/>
      <name val="Geomanist"/>
      <family val="3"/>
    </font>
    <font>
      <b/>
      <sz val="10"/>
      <name val="Geomanist"/>
      <family val="3"/>
    </font>
    <font>
      <sz val="13"/>
      <name val="Geomanist"/>
      <family val="3"/>
    </font>
    <font>
      <vertAlign val="superscript"/>
      <sz val="10"/>
      <color rgb="FF000000"/>
      <name val="Geomanist"/>
      <family val="3"/>
    </font>
    <font>
      <sz val="5.5"/>
      <color theme="1"/>
      <name val="Geomanist"/>
      <family val="3"/>
    </font>
    <font>
      <sz val="24"/>
      <name val="Geomanist"/>
      <family val="3"/>
    </font>
    <font>
      <sz val="20"/>
      <name val="Geomanist"/>
      <family val="3"/>
    </font>
    <font>
      <sz val="22"/>
      <name val="Geomanist"/>
      <family val="3"/>
    </font>
    <font>
      <sz val="22"/>
      <color indexed="8"/>
      <name val="Geomanist"/>
      <family val="3"/>
    </font>
    <font>
      <b/>
      <sz val="24"/>
      <name val="Geomanist"/>
      <family val="3"/>
    </font>
    <font>
      <sz val="16"/>
      <name val="Noto Sans"/>
      <family val="2"/>
    </font>
    <font>
      <sz val="10"/>
      <name val="Noto Sans"/>
      <family val="2"/>
    </font>
    <font>
      <sz val="14"/>
      <name val="Noto Sans"/>
      <family val="2"/>
    </font>
    <font>
      <b/>
      <sz val="14"/>
      <name val="Noto Sans"/>
      <family val="2"/>
    </font>
    <font>
      <b/>
      <sz val="18"/>
      <name val="Noto Sans"/>
      <family val="2"/>
    </font>
    <font>
      <sz val="11"/>
      <name val="Noto Sans"/>
      <family val="2"/>
    </font>
    <font>
      <sz val="8"/>
      <name val="Noto Sans"/>
      <family val="2"/>
    </font>
    <font>
      <sz val="18"/>
      <name val="Noto Sans"/>
      <family val="2"/>
    </font>
    <font>
      <b/>
      <sz val="10"/>
      <name val="Noto Sans"/>
      <family val="2"/>
    </font>
    <font>
      <b/>
      <sz val="12"/>
      <name val="Noto Sans"/>
      <family val="2"/>
    </font>
    <font>
      <sz val="20"/>
      <name val="Noto Sans"/>
      <family val="2"/>
    </font>
    <font>
      <sz val="22"/>
      <name val="Noto Sans"/>
      <family val="2"/>
    </font>
    <font>
      <sz val="22"/>
      <color indexed="8"/>
      <name val="Noto Sans"/>
      <family val="2"/>
    </font>
    <font>
      <b/>
      <sz val="24"/>
      <name val="Noto Sans"/>
      <family val="2"/>
    </font>
    <font>
      <sz val="12"/>
      <name val="Noto Sans"/>
      <family val="2"/>
    </font>
    <font>
      <b/>
      <sz val="16"/>
      <name val="Noto Sans"/>
      <family val="2"/>
    </font>
    <font>
      <b/>
      <sz val="11"/>
      <name val="Noto Sans"/>
      <family val="2"/>
    </font>
    <font>
      <b/>
      <vertAlign val="superscript"/>
      <sz val="14"/>
      <name val="Noto Sans"/>
      <family val="2"/>
    </font>
    <font>
      <b/>
      <vertAlign val="superscript"/>
      <sz val="12"/>
      <name val="Noto Sans"/>
      <family val="2"/>
    </font>
    <font>
      <sz val="11"/>
      <color theme="1"/>
      <name val="Noto Sans"/>
      <family val="2"/>
    </font>
    <font>
      <b/>
      <sz val="12"/>
      <color theme="0"/>
      <name val="Noto Sans"/>
      <family val="2"/>
    </font>
    <font>
      <sz val="9"/>
      <name val="Noto Sans"/>
      <family val="2"/>
    </font>
    <font>
      <sz val="10"/>
      <name val="Noot"/>
    </font>
    <font>
      <sz val="14"/>
      <name val="Noot"/>
    </font>
    <font>
      <b/>
      <sz val="14"/>
      <name val="Noot"/>
    </font>
    <font>
      <sz val="12"/>
      <name val="Noot"/>
    </font>
    <font>
      <sz val="11"/>
      <name val="Noot"/>
    </font>
    <font>
      <b/>
      <sz val="12"/>
      <name val="Noot"/>
    </font>
    <font>
      <b/>
      <vertAlign val="superscript"/>
      <sz val="12"/>
      <name val="Noot"/>
    </font>
    <font>
      <b/>
      <sz val="12"/>
      <color theme="0"/>
      <name val="Noot"/>
    </font>
    <font>
      <sz val="8"/>
      <name val="Noot"/>
    </font>
    <font>
      <sz val="9"/>
      <name val="Noot"/>
    </font>
    <font>
      <sz val="12"/>
      <color rgb="FFFF0000"/>
      <name val="Noto Sans"/>
      <family val="2"/>
    </font>
    <font>
      <b/>
      <sz val="16"/>
      <color theme="0"/>
      <name val="Noto Sans"/>
      <family val="2"/>
    </font>
    <font>
      <b/>
      <sz val="18"/>
      <color theme="0"/>
      <name val="Noto Sans"/>
      <family val="2"/>
    </font>
    <font>
      <vertAlign val="superscript"/>
      <sz val="12"/>
      <name val="Noto Sans"/>
      <family val="2"/>
    </font>
    <font>
      <sz val="11"/>
      <color theme="1"/>
      <name val="Soberana Texto"/>
      <family val="2"/>
    </font>
    <font>
      <b/>
      <sz val="16"/>
      <color theme="1"/>
      <name val="Noto Sans Medium"/>
      <family val="2"/>
    </font>
    <font>
      <b/>
      <sz val="14"/>
      <color theme="1"/>
      <name val="Noto Sans Medium"/>
      <family val="2"/>
    </font>
    <font>
      <b/>
      <sz val="11"/>
      <color theme="0"/>
      <name val="Noto Sans"/>
      <family val="2"/>
    </font>
    <font>
      <b/>
      <sz val="11"/>
      <color theme="1"/>
      <name val="Noto Sans"/>
      <family val="2"/>
    </font>
    <font>
      <sz val="10"/>
      <color theme="1"/>
      <name val="Noto Sans"/>
      <family val="2"/>
    </font>
    <font>
      <b/>
      <vertAlign val="superscript"/>
      <sz val="11"/>
      <color theme="1"/>
      <name val="Noto Sans"/>
      <family val="2"/>
    </font>
    <font>
      <b/>
      <sz val="8"/>
      <color theme="1"/>
      <name val="Noto Sans"/>
      <family val="2"/>
    </font>
    <font>
      <b/>
      <vertAlign val="superscript"/>
      <sz val="8"/>
      <color theme="1"/>
      <name val="Noto Sans"/>
      <family val="2"/>
    </font>
    <font>
      <sz val="9"/>
      <color theme="1"/>
      <name val="Noto Sans"/>
      <family val="2"/>
    </font>
    <font>
      <b/>
      <sz val="10"/>
      <color theme="0"/>
      <name val="Noto Sans"/>
      <family val="2"/>
    </font>
    <font>
      <b/>
      <sz val="10"/>
      <color theme="1"/>
      <name val="Noto Sans"/>
      <family val="2"/>
    </font>
    <font>
      <b/>
      <sz val="9"/>
      <color theme="1"/>
      <name val="Noto Sans"/>
      <family val="2"/>
    </font>
    <font>
      <b/>
      <sz val="9"/>
      <color rgb="FFA42145"/>
      <name val="Noto Sans"/>
      <family val="2"/>
    </font>
    <font>
      <b/>
      <sz val="9"/>
      <color theme="0"/>
      <name val="Noto Sans"/>
      <family val="2"/>
    </font>
    <font>
      <sz val="8"/>
      <color theme="1"/>
      <name val="Noto Sans"/>
      <family val="2"/>
    </font>
    <font>
      <b/>
      <sz val="20"/>
      <color theme="1"/>
      <name val="Noto Sans"/>
      <family val="2"/>
    </font>
    <font>
      <b/>
      <sz val="12"/>
      <color rgb="FF9D2449"/>
      <name val="Noto Sans"/>
      <family val="2"/>
    </font>
    <font>
      <b/>
      <sz val="12"/>
      <color theme="1"/>
      <name val="Noto Sans"/>
      <family val="2"/>
    </font>
    <font>
      <sz val="12"/>
      <color theme="1"/>
      <name val="Noto Sans"/>
      <family val="2"/>
    </font>
    <font>
      <b/>
      <sz val="14"/>
      <color theme="1"/>
      <name val="Noto Sans"/>
      <family val="2"/>
    </font>
    <font>
      <b/>
      <sz val="16"/>
      <color theme="1"/>
      <name val="Noto Sans"/>
      <family val="2"/>
    </font>
  </fonts>
  <fills count="7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0C8F8F"/>
        <bgColor indexed="64"/>
      </patternFill>
    </fill>
    <fill>
      <patternFill patternType="solid">
        <fgColor rgb="FFA6A6A6"/>
        <bgColor indexed="64"/>
      </patternFill>
    </fill>
    <fill>
      <patternFill patternType="solid">
        <fgColor rgb="FFFFC000"/>
        <bgColor indexed="64"/>
      </patternFill>
    </fill>
    <fill>
      <patternFill patternType="solid">
        <fgColor rgb="FF074F69"/>
        <bgColor indexed="64"/>
      </patternFill>
    </fill>
    <fill>
      <patternFill patternType="solid">
        <fgColor rgb="FFF2F2F2"/>
        <bgColor indexed="64"/>
      </patternFill>
    </fill>
    <fill>
      <patternFill patternType="solid">
        <fgColor rgb="FFA42145"/>
        <bgColor indexed="64"/>
      </patternFill>
    </fill>
    <fill>
      <patternFill patternType="solid">
        <fgColor rgb="FF00796B"/>
        <bgColor indexed="64"/>
      </patternFill>
    </fill>
    <fill>
      <patternFill patternType="solid">
        <fgColor rgb="FFD4C19C"/>
        <bgColor indexed="64"/>
      </patternFill>
    </fill>
    <fill>
      <patternFill patternType="solid">
        <fgColor rgb="FF156082"/>
        <bgColor indexed="64"/>
      </patternFill>
    </fill>
    <fill>
      <patternFill patternType="solid">
        <fgColor rgb="FF2792A2"/>
        <bgColor indexed="64"/>
      </patternFill>
    </fill>
    <fill>
      <patternFill patternType="solid">
        <fgColor rgb="FFB38E5D"/>
        <bgColor indexed="64"/>
      </patternFill>
    </fill>
    <fill>
      <patternFill patternType="solid">
        <fgColor rgb="FF90485E"/>
        <bgColor indexed="64"/>
      </patternFill>
    </fill>
    <fill>
      <patternFill patternType="solid">
        <fgColor rgb="FF285C4D"/>
        <bgColor indexed="64"/>
      </patternFill>
    </fill>
    <fill>
      <patternFill patternType="solid">
        <fgColor rgb="FF168E77"/>
        <bgColor indexed="64"/>
      </patternFill>
    </fill>
    <fill>
      <patternFill patternType="solid">
        <fgColor rgb="FF9D2449"/>
        <bgColor indexed="64"/>
      </patternFill>
    </fill>
    <fill>
      <patternFill patternType="solid">
        <fgColor rgb="FFC09864"/>
        <bgColor indexed="64"/>
      </patternFill>
    </fill>
    <fill>
      <patternFill patternType="solid">
        <fgColor rgb="FF56242A"/>
        <bgColor indexed="64"/>
      </patternFill>
    </fill>
  </fills>
  <borders count="7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indexed="64"/>
      </bottom>
      <diagonal/>
    </border>
    <border>
      <left/>
      <right/>
      <top/>
      <bottom style="medium">
        <color rgb="FFA42145"/>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style="thin">
        <color theme="2"/>
      </right>
      <top style="thin">
        <color auto="1"/>
      </top>
      <bottom/>
      <diagonal/>
    </border>
    <border>
      <left style="thin">
        <color theme="2"/>
      </left>
      <right style="thin">
        <color theme="2"/>
      </right>
      <top style="thin">
        <color auto="1"/>
      </top>
      <bottom/>
      <diagonal/>
    </border>
    <border>
      <left style="thin">
        <color theme="2"/>
      </left>
      <right style="thin">
        <color theme="1"/>
      </right>
      <top style="thin">
        <color auto="1"/>
      </top>
      <bottom/>
      <diagonal/>
    </border>
    <border>
      <left style="thin">
        <color theme="1"/>
      </left>
      <right style="thin">
        <color theme="2"/>
      </right>
      <top/>
      <bottom/>
      <diagonal/>
    </border>
    <border>
      <left style="thin">
        <color theme="2"/>
      </left>
      <right style="thin">
        <color theme="2"/>
      </right>
      <top/>
      <bottom/>
      <diagonal/>
    </border>
    <border>
      <left style="thin">
        <color theme="2"/>
      </left>
      <right style="thin">
        <color theme="1"/>
      </right>
      <top/>
      <bottom/>
      <diagonal/>
    </border>
    <border>
      <left style="thin">
        <color theme="1"/>
      </left>
      <right style="thin">
        <color theme="2"/>
      </right>
      <top/>
      <bottom style="thin">
        <color indexed="64"/>
      </bottom>
      <diagonal/>
    </border>
    <border>
      <left style="thin">
        <color theme="2"/>
      </left>
      <right style="thin">
        <color theme="2"/>
      </right>
      <top/>
      <bottom style="thin">
        <color indexed="64"/>
      </bottom>
      <diagonal/>
    </border>
    <border>
      <left style="thin">
        <color theme="2"/>
      </left>
      <right style="thin">
        <color theme="1"/>
      </right>
      <top/>
      <bottom style="thin">
        <color indexed="64"/>
      </bottom>
      <diagonal/>
    </border>
    <border>
      <left style="thin">
        <color indexed="64"/>
      </left>
      <right style="thin">
        <color theme="2"/>
      </right>
      <top style="thin">
        <color indexed="64"/>
      </top>
      <bottom style="thin">
        <color theme="2"/>
      </bottom>
      <diagonal/>
    </border>
    <border>
      <left style="thin">
        <color theme="2"/>
      </left>
      <right style="thin">
        <color theme="2"/>
      </right>
      <top style="thin">
        <color indexed="64"/>
      </top>
      <bottom style="thin">
        <color theme="2"/>
      </bottom>
      <diagonal/>
    </border>
    <border>
      <left style="thin">
        <color theme="2"/>
      </left>
      <right style="thin">
        <color indexed="64"/>
      </right>
      <top style="thin">
        <color indexed="64"/>
      </top>
      <bottom style="thin">
        <color theme="2"/>
      </bottom>
      <diagonal/>
    </border>
    <border>
      <left style="thin">
        <color indexed="64"/>
      </left>
      <right style="thin">
        <color theme="2"/>
      </right>
      <top style="thin">
        <color theme="2"/>
      </top>
      <bottom style="thin">
        <color theme="2"/>
      </bottom>
      <diagonal/>
    </border>
    <border>
      <left style="thin">
        <color theme="2"/>
      </left>
      <right style="thin">
        <color theme="2"/>
      </right>
      <top style="thin">
        <color theme="2"/>
      </top>
      <bottom style="thin">
        <color theme="2"/>
      </bottom>
      <diagonal/>
    </border>
    <border>
      <left style="thin">
        <color theme="2"/>
      </left>
      <right style="thin">
        <color indexed="64"/>
      </right>
      <top style="thin">
        <color theme="2"/>
      </top>
      <bottom style="thin">
        <color theme="2"/>
      </bottom>
      <diagonal/>
    </border>
    <border>
      <left style="thin">
        <color auto="1"/>
      </left>
      <right style="thin">
        <color theme="2"/>
      </right>
      <top style="thin">
        <color indexed="64"/>
      </top>
      <bottom/>
      <diagonal/>
    </border>
    <border>
      <left style="thin">
        <color theme="2"/>
      </left>
      <right style="thin">
        <color auto="1"/>
      </right>
      <top style="thin">
        <color indexed="64"/>
      </top>
      <bottom/>
      <diagonal/>
    </border>
    <border>
      <left style="thin">
        <color auto="1"/>
      </left>
      <right style="thin">
        <color theme="2"/>
      </right>
      <top/>
      <bottom/>
      <diagonal/>
    </border>
    <border>
      <left style="thin">
        <color theme="2"/>
      </left>
      <right/>
      <top/>
      <bottom/>
      <diagonal/>
    </border>
    <border>
      <left/>
      <right style="thin">
        <color theme="2"/>
      </right>
      <top/>
      <bottom/>
      <diagonal/>
    </border>
    <border>
      <left style="thin">
        <color theme="2"/>
      </left>
      <right style="thin">
        <color auto="1"/>
      </right>
      <top/>
      <bottom/>
      <diagonal/>
    </border>
    <border>
      <left style="thin">
        <color auto="1"/>
      </left>
      <right style="thin">
        <color theme="2"/>
      </right>
      <top/>
      <bottom style="thin">
        <color indexed="64"/>
      </bottom>
      <diagonal/>
    </border>
    <border>
      <left style="thin">
        <color theme="2"/>
      </left>
      <right/>
      <top/>
      <bottom style="thin">
        <color indexed="64"/>
      </bottom>
      <diagonal/>
    </border>
    <border>
      <left/>
      <right style="thin">
        <color theme="2"/>
      </right>
      <top/>
      <bottom style="thin">
        <color indexed="64"/>
      </bottom>
      <diagonal/>
    </border>
    <border>
      <left style="thin">
        <color theme="2"/>
      </left>
      <right style="thin">
        <color auto="1"/>
      </right>
      <top/>
      <bottom style="thin">
        <color indexed="64"/>
      </bottom>
      <diagonal/>
    </border>
    <border>
      <left style="thin">
        <color auto="1"/>
      </left>
      <right style="thin">
        <color theme="2"/>
      </right>
      <top style="thin">
        <color theme="2"/>
      </top>
      <bottom/>
      <diagonal/>
    </border>
    <border>
      <left style="thin">
        <color theme="2"/>
      </left>
      <right style="thin">
        <color theme="2"/>
      </right>
      <top style="thin">
        <color theme="2"/>
      </top>
      <bottom/>
      <diagonal/>
    </border>
    <border>
      <left style="thin">
        <color theme="2"/>
      </left>
      <right style="thin">
        <color auto="1"/>
      </right>
      <top style="thin">
        <color theme="2"/>
      </top>
      <bottom/>
      <diagonal/>
    </border>
    <border>
      <left style="thin">
        <color theme="2"/>
      </left>
      <right/>
      <top style="thin">
        <color auto="1"/>
      </top>
      <bottom/>
      <diagonal/>
    </border>
    <border>
      <left/>
      <right style="thin">
        <color theme="2"/>
      </right>
      <top style="thin">
        <color auto="1"/>
      </top>
      <bottom/>
      <diagonal/>
    </border>
  </borders>
  <cellStyleXfs count="2548">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45" fillId="28" borderId="0" applyNumberFormat="0" applyBorder="0" applyAlignment="0" applyProtection="0"/>
    <xf numFmtId="0" fontId="45" fillId="28" borderId="0" applyNumberFormat="0" applyBorder="0" applyAlignment="0" applyProtection="0"/>
    <xf numFmtId="0" fontId="45" fillId="28" borderId="0" applyNumberFormat="0" applyBorder="0" applyAlignment="0" applyProtection="0"/>
    <xf numFmtId="0" fontId="45" fillId="29" borderId="0" applyNumberFormat="0" applyBorder="0" applyAlignment="0" applyProtection="0"/>
    <xf numFmtId="0" fontId="45" fillId="29" borderId="0" applyNumberFormat="0" applyBorder="0" applyAlignment="0" applyProtection="0"/>
    <xf numFmtId="0" fontId="45" fillId="29" borderId="0" applyNumberFormat="0" applyBorder="0" applyAlignment="0" applyProtection="0"/>
    <xf numFmtId="0" fontId="45" fillId="30" borderId="0" applyNumberFormat="0" applyBorder="0" applyAlignment="0" applyProtection="0"/>
    <xf numFmtId="0" fontId="45" fillId="30"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2" borderId="0" applyNumberFormat="0" applyBorder="0" applyAlignment="0" applyProtection="0"/>
    <xf numFmtId="0" fontId="45" fillId="32" borderId="0" applyNumberFormat="0" applyBorder="0" applyAlignment="0" applyProtection="0"/>
    <xf numFmtId="0" fontId="45" fillId="32"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47" fillId="46" borderId="0" applyNumberFormat="0" applyBorder="0" applyAlignment="0" applyProtection="0"/>
    <xf numFmtId="0" fontId="47" fillId="46"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48" fillId="47" borderId="24" applyNumberFormat="0" applyAlignment="0" applyProtection="0"/>
    <xf numFmtId="0" fontId="48" fillId="47" borderId="24" applyNumberFormat="0" applyAlignment="0" applyProtection="0"/>
    <xf numFmtId="0" fontId="49" fillId="48" borderId="25" applyNumberFormat="0" applyAlignment="0" applyProtection="0"/>
    <xf numFmtId="0" fontId="49" fillId="48" borderId="25" applyNumberFormat="0" applyAlignment="0" applyProtection="0"/>
    <xf numFmtId="0" fontId="50" fillId="0" borderId="26" applyNumberFormat="0" applyFill="0" applyAlignment="0" applyProtection="0"/>
    <xf numFmtId="0" fontId="50"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1" borderId="0" applyNumberFormat="0" applyBorder="0" applyAlignment="0" applyProtection="0"/>
    <xf numFmtId="0" fontId="46" fillId="51"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3" borderId="0" applyNumberFormat="0" applyBorder="0" applyAlignment="0" applyProtection="0"/>
    <xf numFmtId="0" fontId="46" fillId="53" borderId="0" applyNumberFormat="0" applyBorder="0" applyAlignment="0" applyProtection="0"/>
    <xf numFmtId="0" fontId="46" fillId="54" borderId="0" applyNumberFormat="0" applyBorder="0" applyAlignment="0" applyProtection="0"/>
    <xf numFmtId="0" fontId="46" fillId="54"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53" fillId="55" borderId="24" applyNumberFormat="0" applyAlignment="0" applyProtection="0"/>
    <xf numFmtId="0" fontId="53" fillId="55"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54" fillId="0" borderId="0" applyNumberFormat="0" applyFill="0" applyBorder="0" applyAlignment="0" applyProtection="0">
      <alignment vertical="top"/>
      <protection locked="0"/>
    </xf>
    <xf numFmtId="166" fontId="54"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0" fontId="54" fillId="0" borderId="0" applyNumberFormat="0" applyFill="0" applyBorder="0" applyAlignment="0" applyProtection="0">
      <alignment vertical="top"/>
      <protection locked="0"/>
    </xf>
    <xf numFmtId="166" fontId="54"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56" fillId="56" borderId="0" applyNumberFormat="0" applyBorder="0" applyAlignment="0" applyProtection="0"/>
    <xf numFmtId="0" fontId="56" fillId="56"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5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58" fillId="57" borderId="0" applyNumberFormat="0" applyBorder="0" applyAlignment="0" applyProtection="0"/>
    <xf numFmtId="0" fontId="58" fillId="57"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45" fillId="0" borderId="0"/>
    <xf numFmtId="0" fontId="45" fillId="0" borderId="0"/>
    <xf numFmtId="0" fontId="45" fillId="0" borderId="0"/>
    <xf numFmtId="0" fontId="45" fillId="0" borderId="0"/>
    <xf numFmtId="166" fontId="1" fillId="0" borderId="0"/>
    <xf numFmtId="0" fontId="1" fillId="0" borderId="0"/>
    <xf numFmtId="166" fontId="1" fillId="0" borderId="0"/>
    <xf numFmtId="0" fontId="45" fillId="0" borderId="0"/>
    <xf numFmtId="0" fontId="45" fillId="0" borderId="0"/>
    <xf numFmtId="0"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9"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59"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60"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0" fontId="1" fillId="0" borderId="0"/>
    <xf numFmtId="0" fontId="1"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168" fontId="45" fillId="0" borderId="0"/>
    <xf numFmtId="0" fontId="1"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168" fontId="45"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168" fontId="45"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45" fillId="0" borderId="0"/>
    <xf numFmtId="0" fontId="5" fillId="0" borderId="0"/>
    <xf numFmtId="166" fontId="5" fillId="0" borderId="0"/>
    <xf numFmtId="0" fontId="5" fillId="0" borderId="0"/>
    <xf numFmtId="166"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0" fontId="1" fillId="0" borderId="0"/>
    <xf numFmtId="166" fontId="1" fillId="0" borderId="0"/>
    <xf numFmtId="0" fontId="57" fillId="0" borderId="0"/>
    <xf numFmtId="166" fontId="57" fillId="0" borderId="0"/>
    <xf numFmtId="0" fontId="57" fillId="0" borderId="0"/>
    <xf numFmtId="166" fontId="57" fillId="0" borderId="0"/>
    <xf numFmtId="0" fontId="33" fillId="0" borderId="0"/>
    <xf numFmtId="168" fontId="45" fillId="0" borderId="0"/>
    <xf numFmtId="166" fontId="45" fillId="0" borderId="0"/>
    <xf numFmtId="168" fontId="45" fillId="0" borderId="0"/>
    <xf numFmtId="166" fontId="45" fillId="0" borderId="0"/>
    <xf numFmtId="0" fontId="45" fillId="0" borderId="0"/>
    <xf numFmtId="0" fontId="45" fillId="0" borderId="0"/>
    <xf numFmtId="166" fontId="45" fillId="0" borderId="0"/>
    <xf numFmtId="166" fontId="45" fillId="0" borderId="0"/>
    <xf numFmtId="0" fontId="61" fillId="0" borderId="0"/>
    <xf numFmtId="0" fontId="45" fillId="0" borderId="0"/>
    <xf numFmtId="0" fontId="45" fillId="0" borderId="0"/>
    <xf numFmtId="0" fontId="45" fillId="0" borderId="0"/>
    <xf numFmtId="0" fontId="45" fillId="0" borderId="0"/>
    <xf numFmtId="0" fontId="5" fillId="0" borderId="0"/>
    <xf numFmtId="166" fontId="5" fillId="0" borderId="0"/>
    <xf numFmtId="0" fontId="45" fillId="0" borderId="0"/>
    <xf numFmtId="0" fontId="45" fillId="0" borderId="0"/>
    <xf numFmtId="0" fontId="1" fillId="0" borderId="0"/>
    <xf numFmtId="0" fontId="5" fillId="0" borderId="0"/>
    <xf numFmtId="166" fontId="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45"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45" fillId="0" borderId="0"/>
    <xf numFmtId="0" fontId="61" fillId="0" borderId="0"/>
    <xf numFmtId="0" fontId="45" fillId="0" borderId="0"/>
    <xf numFmtId="0" fontId="57"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7" fillId="0" borderId="0"/>
    <xf numFmtId="0" fontId="57" fillId="0" borderId="0"/>
    <xf numFmtId="166" fontId="57" fillId="0" borderId="0"/>
    <xf numFmtId="0" fontId="33" fillId="0" borderId="0"/>
    <xf numFmtId="0" fontId="57" fillId="0" borderId="0"/>
    <xf numFmtId="166" fontId="57" fillId="0" borderId="0"/>
    <xf numFmtId="0" fontId="57" fillId="0" borderId="0"/>
    <xf numFmtId="166" fontId="57" fillId="0" borderId="0"/>
    <xf numFmtId="0" fontId="33" fillId="0" borderId="0"/>
    <xf numFmtId="0" fontId="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5" fillId="0" borderId="0"/>
    <xf numFmtId="0" fontId="61" fillId="0" borderId="0"/>
    <xf numFmtId="166" fontId="5" fillId="0" borderId="0"/>
    <xf numFmtId="0" fontId="5" fillId="0" borderId="0"/>
    <xf numFmtId="166" fontId="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45" fillId="0" borderId="0"/>
    <xf numFmtId="0" fontId="5" fillId="0" borderId="0"/>
    <xf numFmtId="166" fontId="5" fillId="0" borderId="0"/>
    <xf numFmtId="0" fontId="1" fillId="0" borderId="0"/>
    <xf numFmtId="0" fontId="5" fillId="0" borderId="0"/>
    <xf numFmtId="166" fontId="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5" fillId="0" borderId="0"/>
    <xf numFmtId="0" fontId="6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45" fillId="0" borderId="0"/>
    <xf numFmtId="0" fontId="45" fillId="0" borderId="0"/>
    <xf numFmtId="0" fontId="5" fillId="0" borderId="0"/>
    <xf numFmtId="166" fontId="5" fillId="0" borderId="0"/>
    <xf numFmtId="0" fontId="5" fillId="0" borderId="0"/>
    <xf numFmtId="166" fontId="5" fillId="0" borderId="0"/>
    <xf numFmtId="0" fontId="45" fillId="0" borderId="0"/>
    <xf numFmtId="0" fontId="5" fillId="0" borderId="0"/>
    <xf numFmtId="166" fontId="5" fillId="0" borderId="0"/>
    <xf numFmtId="0" fontId="5" fillId="0" borderId="0"/>
    <xf numFmtId="166" fontId="5" fillId="0" borderId="0"/>
    <xf numFmtId="0" fontId="45" fillId="0" borderId="0"/>
    <xf numFmtId="0" fontId="45"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5" fillId="0" borderId="0"/>
    <xf numFmtId="166" fontId="5" fillId="0" borderId="0"/>
    <xf numFmtId="0" fontId="1" fillId="0" borderId="0"/>
    <xf numFmtId="0" fontId="5" fillId="0" borderId="0"/>
    <xf numFmtId="166" fontId="5" fillId="0" borderId="0"/>
    <xf numFmtId="0" fontId="45" fillId="0" borderId="0"/>
    <xf numFmtId="0" fontId="45" fillId="0" borderId="0"/>
    <xf numFmtId="166" fontId="1" fillId="0" borderId="0"/>
    <xf numFmtId="0" fontId="61" fillId="0" borderId="0"/>
    <xf numFmtId="0" fontId="1" fillId="0" borderId="0"/>
    <xf numFmtId="166" fontId="1" fillId="0" borderId="0"/>
    <xf numFmtId="0" fontId="45" fillId="0" borderId="0"/>
    <xf numFmtId="0" fontId="45" fillId="0" borderId="0"/>
    <xf numFmtId="0" fontId="61" fillId="0" borderId="0"/>
    <xf numFmtId="166" fontId="45" fillId="0" borderId="0"/>
    <xf numFmtId="166" fontId="45" fillId="0" borderId="0"/>
    <xf numFmtId="0" fontId="1" fillId="0" borderId="0"/>
    <xf numFmtId="0" fontId="45" fillId="0" borderId="0"/>
    <xf numFmtId="0" fontId="45" fillId="0" borderId="0"/>
    <xf numFmtId="166" fontId="45" fillId="0" borderId="0"/>
    <xf numFmtId="166" fontId="4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7" fillId="0" borderId="0"/>
    <xf numFmtId="166" fontId="1" fillId="0" borderId="0"/>
    <xf numFmtId="0" fontId="1" fillId="0" borderId="0"/>
    <xf numFmtId="166" fontId="1" fillId="0" borderId="0"/>
    <xf numFmtId="0" fontId="45" fillId="0" borderId="0"/>
    <xf numFmtId="0" fontId="45" fillId="0" borderId="0"/>
    <xf numFmtId="0" fontId="45" fillId="0" borderId="0"/>
    <xf numFmtId="166" fontId="57" fillId="0" borderId="0"/>
    <xf numFmtId="0" fontId="45" fillId="0" borderId="0"/>
    <xf numFmtId="0" fontId="45" fillId="0" borderId="0"/>
    <xf numFmtId="0" fontId="45" fillId="0" borderId="0"/>
    <xf numFmtId="0" fontId="45" fillId="0" borderId="0"/>
    <xf numFmtId="0" fontId="57" fillId="0" borderId="0"/>
    <xf numFmtId="0" fontId="45" fillId="0" borderId="0"/>
    <xf numFmtId="166" fontId="57" fillId="0" borderId="0"/>
    <xf numFmtId="0" fontId="1" fillId="0" borderId="0"/>
    <xf numFmtId="0" fontId="45" fillId="0" borderId="0"/>
    <xf numFmtId="0" fontId="33"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45" fillId="0" borderId="0"/>
    <xf numFmtId="0" fontId="1" fillId="0" borderId="0"/>
    <xf numFmtId="166" fontId="1" fillId="0" borderId="0"/>
    <xf numFmtId="0" fontId="1" fillId="0" borderId="0"/>
    <xf numFmtId="166" fontId="1" fillId="0" borderId="0"/>
    <xf numFmtId="0" fontId="45" fillId="0" borderId="0"/>
    <xf numFmtId="0" fontId="1"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0" fontId="45"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58" borderId="28" applyNumberFormat="0" applyFont="0" applyAlignment="0" applyProtection="0"/>
    <xf numFmtId="0" fontId="5" fillId="58" borderId="28" applyNumberFormat="0" applyFont="0" applyAlignment="0" applyProtection="0"/>
    <xf numFmtId="0" fontId="5" fillId="58" borderId="28" applyNumberFormat="0" applyFont="0" applyAlignment="0" applyProtection="0"/>
    <xf numFmtId="0" fontId="45" fillId="58" borderId="28" applyNumberFormat="0" applyFont="0" applyAlignment="0" applyProtection="0"/>
    <xf numFmtId="0" fontId="45" fillId="58"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62" fillId="47" borderId="29" applyNumberFormat="0" applyAlignment="0" applyProtection="0"/>
    <xf numFmtId="0" fontId="62" fillId="47" borderId="29" applyNumberFormat="0" applyAlignment="0" applyProtection="0"/>
    <xf numFmtId="40" fontId="40" fillId="0" borderId="0" applyBorder="0">
      <alignment horizontal="right"/>
    </xf>
    <xf numFmtId="0" fontId="63" fillId="0" borderId="0" applyNumberFormat="0" applyFill="0" applyBorder="0" applyAlignment="0" applyProtection="0"/>
    <xf numFmtId="0" fontId="63"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65" fillId="0" borderId="0" applyNumberFormat="0" applyFill="0" applyBorder="0" applyAlignment="0" applyProtection="0"/>
    <xf numFmtId="0" fontId="51" fillId="0" borderId="27" applyNumberFormat="0" applyFill="0" applyAlignment="0" applyProtection="0"/>
    <xf numFmtId="0" fontId="66" fillId="0" borderId="30" applyNumberFormat="0" applyFill="0" applyAlignment="0" applyProtection="0"/>
    <xf numFmtId="0" fontId="66" fillId="0" borderId="30"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67" fillId="0" borderId="32" applyNumberFormat="0" applyFill="0" applyAlignment="0" applyProtection="0"/>
    <xf numFmtId="0" fontId="67"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9" fontId="45" fillId="0" borderId="0" applyFont="0" applyFill="0" applyBorder="0" applyAlignment="0" applyProtection="0"/>
    <xf numFmtId="0" fontId="126" fillId="0" borderId="0"/>
  </cellStyleXfs>
  <cellXfs count="721">
    <xf numFmtId="0" fontId="0" fillId="0" borderId="0" xfId="0"/>
    <xf numFmtId="0" fontId="68" fillId="59" borderId="0" xfId="1496" applyFont="1" applyFill="1"/>
    <xf numFmtId="0" fontId="72" fillId="59" borderId="0" xfId="1496" applyFont="1" applyFill="1"/>
    <xf numFmtId="0" fontId="72" fillId="0" borderId="0" xfId="1496" applyFont="1"/>
    <xf numFmtId="0" fontId="73" fillId="59" borderId="0" xfId="1496" applyFont="1" applyFill="1"/>
    <xf numFmtId="0" fontId="76" fillId="59" borderId="0" xfId="1496" applyFont="1" applyFill="1"/>
    <xf numFmtId="0" fontId="72" fillId="59" borderId="0" xfId="1496" applyFont="1" applyFill="1" applyAlignment="1">
      <alignment vertical="center"/>
    </xf>
    <xf numFmtId="0" fontId="72" fillId="59" borderId="0" xfId="1496" applyFont="1" applyFill="1" applyAlignment="1">
      <alignment vertical="center" wrapText="1"/>
    </xf>
    <xf numFmtId="0" fontId="72" fillId="59" borderId="0" xfId="1667" applyFont="1" applyFill="1"/>
    <xf numFmtId="0" fontId="72" fillId="0" borderId="0" xfId="1667" applyFont="1"/>
    <xf numFmtId="0" fontId="73" fillId="59" borderId="0" xfId="1667" applyFont="1" applyFill="1"/>
    <xf numFmtId="0" fontId="75" fillId="59" borderId="0" xfId="1667" applyFont="1" applyFill="1"/>
    <xf numFmtId="0" fontId="68" fillId="59" borderId="0" xfId="1667" applyFont="1" applyFill="1"/>
    <xf numFmtId="0" fontId="77" fillId="59" borderId="0" xfId="1667" applyFont="1" applyFill="1" applyAlignment="1">
      <alignment vertical="center" wrapText="1"/>
    </xf>
    <xf numFmtId="0" fontId="78" fillId="59" borderId="0" xfId="1667" applyFont="1" applyFill="1" applyAlignment="1">
      <alignment vertical="center"/>
    </xf>
    <xf numFmtId="17" fontId="79" fillId="59" borderId="0" xfId="1667" applyNumberFormat="1" applyFont="1" applyFill="1" applyAlignment="1">
      <alignment horizontal="right"/>
    </xf>
    <xf numFmtId="0" fontId="79" fillId="59" borderId="0" xfId="1667" applyFont="1" applyFill="1" applyAlignment="1">
      <alignment horizontal="right"/>
    </xf>
    <xf numFmtId="0" fontId="73" fillId="59" borderId="0" xfId="1496" applyFont="1" applyFill="1" applyAlignment="1">
      <alignment vertical="center"/>
    </xf>
    <xf numFmtId="0" fontId="82" fillId="59" borderId="0" xfId="1496" applyFont="1" applyFill="1" applyAlignment="1">
      <alignment vertical="center"/>
    </xf>
    <xf numFmtId="170" fontId="82" fillId="59" borderId="0" xfId="1667" applyNumberFormat="1" applyFont="1" applyFill="1" applyAlignment="1">
      <alignment vertical="center" wrapText="1"/>
    </xf>
    <xf numFmtId="0" fontId="74" fillId="59" borderId="0" xfId="0" applyFont="1" applyFill="1"/>
    <xf numFmtId="0" fontId="71" fillId="59" borderId="0" xfId="1667" quotePrefix="1" applyFont="1" applyFill="1" applyAlignment="1">
      <alignment horizontal="center"/>
    </xf>
    <xf numFmtId="0" fontId="83" fillId="59" borderId="0" xfId="1496" applyFont="1" applyFill="1" applyAlignment="1">
      <alignment horizontal="justify" vertical="center"/>
    </xf>
    <xf numFmtId="0" fontId="84" fillId="59" borderId="0" xfId="0" applyFont="1" applyFill="1" applyAlignment="1">
      <alignment horizontal="justify" vertical="center"/>
    </xf>
    <xf numFmtId="0" fontId="72" fillId="0" borderId="0" xfId="1496" applyFont="1" applyAlignment="1">
      <alignment vertical="center"/>
    </xf>
    <xf numFmtId="0" fontId="85" fillId="59" borderId="0" xfId="1496" applyFont="1" applyFill="1" applyAlignment="1">
      <alignment vertical="top" wrapText="1"/>
    </xf>
    <xf numFmtId="0" fontId="72" fillId="59" borderId="0" xfId="1496" applyFont="1" applyFill="1" applyAlignment="1">
      <alignment horizontal="center"/>
    </xf>
    <xf numFmtId="0" fontId="75" fillId="59" borderId="0" xfId="1496" applyFont="1" applyFill="1" applyAlignment="1">
      <alignment horizontal="center"/>
    </xf>
    <xf numFmtId="0" fontId="75" fillId="59" borderId="0" xfId="1496" applyFont="1" applyFill="1" applyAlignment="1">
      <alignment horizontal="center" vertical="center"/>
    </xf>
    <xf numFmtId="0" fontId="75" fillId="59" borderId="0" xfId="1496" applyFont="1" applyFill="1" applyAlignment="1">
      <alignment vertical="center" wrapText="1"/>
    </xf>
    <xf numFmtId="164" fontId="81" fillId="59" borderId="0" xfId="2545" applyNumberFormat="1" applyFont="1" applyFill="1" applyBorder="1" applyAlignment="1">
      <alignment vertical="center"/>
    </xf>
    <xf numFmtId="164" fontId="81" fillId="59" borderId="0" xfId="2545" applyNumberFormat="1" applyFont="1" applyFill="1" applyBorder="1" applyAlignment="1">
      <alignment horizontal="center" vertical="center"/>
    </xf>
    <xf numFmtId="164" fontId="69" fillId="59" borderId="0" xfId="2545" applyNumberFormat="1" applyFont="1" applyFill="1" applyBorder="1" applyAlignment="1">
      <alignment horizontal="center" vertical="center"/>
    </xf>
    <xf numFmtId="164" fontId="72" fillId="59" borderId="0" xfId="2545" applyNumberFormat="1" applyFont="1" applyFill="1" applyBorder="1" applyAlignment="1">
      <alignment horizontal="center" vertical="center"/>
    </xf>
    <xf numFmtId="0" fontId="86" fillId="59" borderId="0" xfId="1496" applyFont="1" applyFill="1" applyAlignment="1">
      <alignment horizontal="left" vertical="center"/>
    </xf>
    <xf numFmtId="0" fontId="87" fillId="59" borderId="0" xfId="1496" applyFont="1" applyFill="1" applyAlignment="1">
      <alignment vertical="center"/>
    </xf>
    <xf numFmtId="0" fontId="88" fillId="59" borderId="0" xfId="1496" applyFont="1" applyFill="1" applyAlignment="1">
      <alignment vertical="center"/>
    </xf>
    <xf numFmtId="0" fontId="86" fillId="59" borderId="0" xfId="1496" applyFont="1" applyFill="1" applyAlignment="1">
      <alignment horizontal="center" vertical="center"/>
    </xf>
    <xf numFmtId="0" fontId="89" fillId="59" borderId="0" xfId="1496" applyFont="1" applyFill="1" applyAlignment="1">
      <alignment vertical="center"/>
    </xf>
    <xf numFmtId="0" fontId="82" fillId="59" borderId="0" xfId="1496" applyFont="1" applyFill="1" applyAlignment="1">
      <alignment horizontal="left"/>
    </xf>
    <xf numFmtId="0" fontId="73" fillId="59" borderId="0" xfId="1496" applyFont="1" applyFill="1" applyAlignment="1">
      <alignment horizontal="center"/>
    </xf>
    <xf numFmtId="17" fontId="70" fillId="59" borderId="0" xfId="1496" quotePrefix="1" applyNumberFormat="1" applyFont="1" applyFill="1"/>
    <xf numFmtId="0" fontId="73" fillId="59" borderId="0" xfId="1496" applyFont="1" applyFill="1" applyAlignment="1">
      <alignment vertical="top" wrapText="1"/>
    </xf>
    <xf numFmtId="0" fontId="90" fillId="59" borderId="0" xfId="1496" applyFont="1" applyFill="1" applyAlignment="1">
      <alignment horizontal="justify" wrapText="1"/>
    </xf>
    <xf numFmtId="0" fontId="91" fillId="59" borderId="0" xfId="1496" applyFont="1" applyFill="1"/>
    <xf numFmtId="0" fontId="91" fillId="59" borderId="0" xfId="1496" applyFont="1" applyFill="1" applyAlignment="1">
      <alignment horizontal="center"/>
    </xf>
    <xf numFmtId="0" fontId="92" fillId="59" borderId="0" xfId="1496" applyFont="1" applyFill="1" applyAlignment="1">
      <alignment vertical="top" wrapText="1"/>
    </xf>
    <xf numFmtId="0" fontId="92" fillId="59" borderId="0" xfId="1496" applyFont="1" applyFill="1" applyAlignment="1">
      <alignment vertical="center"/>
    </xf>
    <xf numFmtId="0" fontId="94" fillId="59" borderId="0" xfId="1496" applyFont="1" applyFill="1"/>
    <xf numFmtId="0" fontId="92" fillId="59" borderId="0" xfId="1496" applyFont="1" applyFill="1" applyAlignment="1">
      <alignment horizontal="center" vertical="center"/>
    </xf>
    <xf numFmtId="0" fontId="95" fillId="59" borderId="0" xfId="1496" applyFont="1" applyFill="1" applyAlignment="1">
      <alignment horizontal="center" vertical="center"/>
    </xf>
    <xf numFmtId="0" fontId="96" fillId="59" borderId="0" xfId="1496" applyFont="1" applyFill="1"/>
    <xf numFmtId="0" fontId="91" fillId="0" borderId="0" xfId="1496" applyFont="1"/>
    <xf numFmtId="0" fontId="94" fillId="59" borderId="0" xfId="1496" applyFont="1" applyFill="1" applyAlignment="1">
      <alignment vertical="center"/>
    </xf>
    <xf numFmtId="0" fontId="97" fillId="59" borderId="0" xfId="1496" applyFont="1" applyFill="1"/>
    <xf numFmtId="0" fontId="97" fillId="59" borderId="0" xfId="1496" applyFont="1" applyFill="1" applyAlignment="1">
      <alignment horizontal="left" vertical="center" indent="3"/>
    </xf>
    <xf numFmtId="0" fontId="95" fillId="59" borderId="0" xfId="1496" applyFont="1" applyFill="1" applyAlignment="1">
      <alignment horizontal="center"/>
    </xf>
    <xf numFmtId="0" fontId="97" fillId="59" borderId="0" xfId="1496" applyFont="1" applyFill="1" applyAlignment="1">
      <alignment horizontal="left" vertical="center"/>
    </xf>
    <xf numFmtId="0" fontId="95" fillId="59" borderId="0" xfId="1496" quotePrefix="1" applyFont="1" applyFill="1" applyAlignment="1">
      <alignment horizontal="center"/>
    </xf>
    <xf numFmtId="0" fontId="95" fillId="59" borderId="0" xfId="1496" applyFont="1" applyFill="1" applyAlignment="1">
      <alignment vertical="center" wrapText="1"/>
    </xf>
    <xf numFmtId="164" fontId="98" fillId="59" borderId="0" xfId="2545" applyNumberFormat="1" applyFont="1" applyFill="1" applyBorder="1" applyAlignment="1">
      <alignment vertical="center"/>
    </xf>
    <xf numFmtId="164" fontId="98" fillId="59" borderId="0" xfId="2545" applyNumberFormat="1" applyFont="1" applyFill="1" applyBorder="1" applyAlignment="1">
      <alignment horizontal="center" vertical="center"/>
    </xf>
    <xf numFmtId="164" fontId="99" fillId="59" borderId="0" xfId="2545" applyNumberFormat="1" applyFont="1" applyFill="1" applyBorder="1" applyAlignment="1">
      <alignment horizontal="center" vertical="center"/>
    </xf>
    <xf numFmtId="0" fontId="91" fillId="59" borderId="0" xfId="1496" applyFont="1" applyFill="1" applyAlignment="1">
      <alignment vertical="center"/>
    </xf>
    <xf numFmtId="164" fontId="91" fillId="59" borderId="0" xfId="2545" applyNumberFormat="1" applyFont="1" applyFill="1" applyBorder="1" applyAlignment="1">
      <alignment horizontal="center" vertical="center"/>
    </xf>
    <xf numFmtId="0" fontId="91" fillId="0" borderId="0" xfId="1496" applyFont="1" applyAlignment="1">
      <alignment vertical="center"/>
    </xf>
    <xf numFmtId="0" fontId="100" fillId="59" borderId="0" xfId="1496" applyFont="1" applyFill="1" applyAlignment="1">
      <alignment horizontal="left" vertical="center"/>
    </xf>
    <xf numFmtId="0" fontId="101" fillId="59" borderId="0" xfId="1496" applyFont="1" applyFill="1" applyAlignment="1">
      <alignment vertical="center"/>
    </xf>
    <xf numFmtId="0" fontId="102" fillId="59" borderId="0" xfId="1496" applyFont="1" applyFill="1" applyAlignment="1">
      <alignment vertical="center"/>
    </xf>
    <xf numFmtId="0" fontId="100" fillId="59" borderId="0" xfId="1496" applyFont="1" applyFill="1" applyAlignment="1">
      <alignment horizontal="center" vertical="center"/>
    </xf>
    <xf numFmtId="0" fontId="103" fillId="59" borderId="0" xfId="1496" applyFont="1" applyFill="1" applyAlignment="1">
      <alignment vertical="center"/>
    </xf>
    <xf numFmtId="0" fontId="100" fillId="59" borderId="0" xfId="1496" applyFont="1" applyFill="1" applyAlignment="1">
      <alignment vertical="center"/>
    </xf>
    <xf numFmtId="0" fontId="93" fillId="59" borderId="0" xfId="1496" applyFont="1" applyFill="1"/>
    <xf numFmtId="0" fontId="104" fillId="59" borderId="0" xfId="1496" applyFont="1" applyFill="1" applyAlignment="1">
      <alignment horizontal="justify" vertical="center" wrapText="1"/>
    </xf>
    <xf numFmtId="0" fontId="92" fillId="59" borderId="0" xfId="1496" applyFont="1" applyFill="1"/>
    <xf numFmtId="0" fontId="104" fillId="59" borderId="0" xfId="1496" applyFont="1" applyFill="1" applyAlignment="1">
      <alignment horizontal="justify" wrapText="1"/>
    </xf>
    <xf numFmtId="0" fontId="95" fillId="59" borderId="0" xfId="1496" applyFont="1" applyFill="1"/>
    <xf numFmtId="0" fontId="91" fillId="59" borderId="0" xfId="1667" applyFont="1" applyFill="1"/>
    <xf numFmtId="0" fontId="91" fillId="0" borderId="0" xfId="1667" applyFont="1"/>
    <xf numFmtId="0" fontId="91" fillId="59" borderId="0" xfId="1667" applyFont="1" applyFill="1" applyAlignment="1">
      <alignment wrapText="1"/>
    </xf>
    <xf numFmtId="0" fontId="109" fillId="0" borderId="0" xfId="0" applyFont="1"/>
    <xf numFmtId="0" fontId="105" fillId="59" borderId="0" xfId="1496" applyFont="1" applyFill="1"/>
    <xf numFmtId="0" fontId="92" fillId="59" borderId="0" xfId="1858" applyFont="1" applyFill="1" applyAlignment="1">
      <alignment vertical="center" wrapText="1"/>
    </xf>
    <xf numFmtId="0" fontId="93" fillId="59" borderId="0" xfId="1496" applyFont="1" applyFill="1" applyAlignment="1">
      <alignment vertical="top" wrapText="1"/>
    </xf>
    <xf numFmtId="170" fontId="91" fillId="59" borderId="0" xfId="1667" applyNumberFormat="1" applyFont="1" applyFill="1" applyAlignment="1">
      <alignment vertical="center"/>
    </xf>
    <xf numFmtId="0" fontId="104" fillId="59" borderId="0" xfId="1496" applyFont="1" applyFill="1"/>
    <xf numFmtId="0" fontId="104" fillId="0" borderId="0" xfId="1496" applyFont="1"/>
    <xf numFmtId="39" fontId="93" fillId="59" borderId="0" xfId="1667" quotePrefix="1" applyNumberFormat="1" applyFont="1" applyFill="1" applyAlignment="1">
      <alignment horizontal="left" vertical="center"/>
    </xf>
    <xf numFmtId="181" fontId="99" fillId="59" borderId="0" xfId="1667" applyNumberFormat="1" applyFont="1" applyFill="1"/>
    <xf numFmtId="3" fontId="99" fillId="59" borderId="0" xfId="1667" applyNumberFormat="1" applyFont="1" applyFill="1"/>
    <xf numFmtId="164" fontId="104" fillId="59" borderId="0" xfId="490" applyFont="1" applyFill="1" applyAlignment="1">
      <alignment horizontal="right"/>
    </xf>
    <xf numFmtId="39" fontId="104" fillId="59" borderId="0" xfId="1667" quotePrefix="1" applyNumberFormat="1" applyFont="1" applyFill="1" applyAlignment="1">
      <alignment horizontal="left" vertical="center"/>
    </xf>
    <xf numFmtId="181" fontId="104" fillId="59" borderId="0" xfId="1667" applyNumberFormat="1" applyFont="1" applyFill="1"/>
    <xf numFmtId="0" fontId="99" fillId="59" borderId="0" xfId="1496" applyFont="1" applyFill="1"/>
    <xf numFmtId="1" fontId="99" fillId="60" borderId="15" xfId="1667" applyNumberFormat="1" applyFont="1" applyFill="1" applyBorder="1"/>
    <xf numFmtId="0" fontId="99" fillId="0" borderId="0" xfId="1496" applyFont="1"/>
    <xf numFmtId="181" fontId="99" fillId="60" borderId="10" xfId="1667" applyNumberFormat="1" applyFont="1" applyFill="1" applyBorder="1" applyAlignment="1">
      <alignment horizontal="center"/>
    </xf>
    <xf numFmtId="181" fontId="110" fillId="62" borderId="15" xfId="1667" applyNumberFormat="1" applyFont="1" applyFill="1" applyBorder="1" applyAlignment="1">
      <alignment vertical="center"/>
    </xf>
    <xf numFmtId="3" fontId="110" fillId="62" borderId="13" xfId="1496" applyNumberFormat="1" applyFont="1" applyFill="1" applyBorder="1" applyAlignment="1">
      <alignment horizontal="right" vertical="center"/>
    </xf>
    <xf numFmtId="39" fontId="110" fillId="62" borderId="19" xfId="1667" applyNumberFormat="1" applyFont="1" applyFill="1" applyBorder="1" applyAlignment="1">
      <alignment horizontal="right" vertical="center"/>
    </xf>
    <xf numFmtId="3" fontId="110" fillId="62" borderId="22" xfId="1496" applyNumberFormat="1" applyFont="1" applyFill="1" applyBorder="1" applyAlignment="1">
      <alignment horizontal="right" vertical="center"/>
    </xf>
    <xf numFmtId="39" fontId="110" fillId="62" borderId="21" xfId="1667" applyNumberFormat="1" applyFont="1" applyFill="1" applyBorder="1" applyAlignment="1">
      <alignment horizontal="right" vertical="center"/>
    </xf>
    <xf numFmtId="3" fontId="110" fillId="62" borderId="0" xfId="1496" applyNumberFormat="1" applyFont="1" applyFill="1" applyAlignment="1">
      <alignment horizontal="right" vertical="center"/>
    </xf>
    <xf numFmtId="39" fontId="110" fillId="62" borderId="0" xfId="1667" applyNumberFormat="1" applyFont="1" applyFill="1" applyAlignment="1">
      <alignment horizontal="right" vertical="center"/>
    </xf>
    <xf numFmtId="0" fontId="104" fillId="59" borderId="16" xfId="1496" applyFont="1" applyFill="1" applyBorder="1"/>
    <xf numFmtId="165" fontId="104" fillId="59" borderId="13" xfId="1182" applyNumberFormat="1" applyFont="1" applyFill="1" applyBorder="1" applyAlignment="1">
      <alignment horizontal="right" vertical="center"/>
    </xf>
    <xf numFmtId="4" fontId="104" fillId="59" borderId="19" xfId="1496" applyNumberFormat="1" applyFont="1" applyFill="1" applyBorder="1" applyAlignment="1">
      <alignment horizontal="right"/>
    </xf>
    <xf numFmtId="4" fontId="104" fillId="59" borderId="0" xfId="1496" applyNumberFormat="1" applyFont="1" applyFill="1" applyAlignment="1">
      <alignment horizontal="right"/>
    </xf>
    <xf numFmtId="3" fontId="104" fillId="59" borderId="13" xfId="1182" applyNumberFormat="1" applyFont="1" applyFill="1" applyBorder="1" applyAlignment="1">
      <alignment horizontal="right" vertical="center"/>
    </xf>
    <xf numFmtId="3" fontId="104" fillId="59" borderId="0" xfId="1496" applyNumberFormat="1" applyFont="1" applyFill="1"/>
    <xf numFmtId="4" fontId="104" fillId="59" borderId="0" xfId="1496" applyNumberFormat="1" applyFont="1" applyFill="1"/>
    <xf numFmtId="0" fontId="104" fillId="59" borderId="23" xfId="1496" applyFont="1" applyFill="1" applyBorder="1"/>
    <xf numFmtId="3" fontId="104" fillId="59" borderId="17" xfId="1496" applyNumberFormat="1" applyFont="1" applyFill="1" applyBorder="1" applyAlignment="1">
      <alignment horizontal="right" vertical="center"/>
    </xf>
    <xf numFmtId="4" fontId="104" fillId="59" borderId="18" xfId="1496" applyNumberFormat="1" applyFont="1" applyFill="1" applyBorder="1" applyAlignment="1">
      <alignment horizontal="right"/>
    </xf>
    <xf numFmtId="3" fontId="104" fillId="59" borderId="14" xfId="1496" applyNumberFormat="1" applyFont="1" applyFill="1" applyBorder="1" applyAlignment="1">
      <alignment horizontal="right" vertical="center"/>
    </xf>
    <xf numFmtId="4" fontId="104" fillId="59" borderId="14" xfId="1496" applyNumberFormat="1" applyFont="1" applyFill="1" applyBorder="1" applyAlignment="1">
      <alignment horizontal="right"/>
    </xf>
    <xf numFmtId="0" fontId="91" fillId="59" borderId="0" xfId="1857" applyFont="1" applyFill="1" applyAlignment="1">
      <alignment vertical="center" wrapText="1"/>
    </xf>
    <xf numFmtId="0" fontId="91" fillId="59" borderId="0" xfId="1857" applyFont="1" applyFill="1" applyAlignment="1">
      <alignment vertical="center"/>
    </xf>
    <xf numFmtId="0" fontId="91" fillId="59" borderId="0" xfId="1858" applyFont="1" applyFill="1" applyAlignment="1">
      <alignment vertical="center" wrapText="1"/>
    </xf>
    <xf numFmtId="181" fontId="111" fillId="59" borderId="0" xfId="2317" applyNumberFormat="1" applyFont="1" applyFill="1"/>
    <xf numFmtId="181" fontId="111" fillId="0" borderId="0" xfId="2317" applyNumberFormat="1" applyFont="1"/>
    <xf numFmtId="181" fontId="93" fillId="59" borderId="0" xfId="2317" applyNumberFormat="1" applyFont="1" applyFill="1" applyAlignment="1">
      <alignment horizontal="left"/>
    </xf>
    <xf numFmtId="181" fontId="92" fillId="59" borderId="0" xfId="2317" applyNumberFormat="1" applyFont="1" applyFill="1"/>
    <xf numFmtId="181" fontId="92" fillId="0" borderId="0" xfId="2317" applyNumberFormat="1" applyFont="1"/>
    <xf numFmtId="181" fontId="104" fillId="59" borderId="0" xfId="2317" applyNumberFormat="1" applyFont="1" applyFill="1" applyAlignment="1">
      <alignment horizontal="left"/>
    </xf>
    <xf numFmtId="4" fontId="91" fillId="59" borderId="0" xfId="1860" applyNumberFormat="1" applyFont="1" applyFill="1"/>
    <xf numFmtId="4" fontId="91" fillId="59" borderId="0" xfId="1861" applyNumberFormat="1" applyFont="1" applyFill="1"/>
    <xf numFmtId="4" fontId="91" fillId="59" borderId="0" xfId="1864" applyNumberFormat="1" applyFont="1" applyFill="1"/>
    <xf numFmtId="4" fontId="91" fillId="59" borderId="0" xfId="1865" applyNumberFormat="1" applyFont="1" applyFill="1"/>
    <xf numFmtId="181" fontId="92" fillId="59" borderId="0" xfId="2317" applyNumberFormat="1" applyFont="1" applyFill="1" applyAlignment="1">
      <alignment horizontal="left"/>
    </xf>
    <xf numFmtId="1" fontId="99" fillId="59" borderId="0" xfId="2317" applyNumberFormat="1" applyFont="1" applyFill="1"/>
    <xf numFmtId="1" fontId="99" fillId="60" borderId="15" xfId="2317" applyNumberFormat="1" applyFont="1" applyFill="1" applyBorder="1"/>
    <xf numFmtId="1" fontId="99" fillId="0" borderId="0" xfId="2317" applyNumberFormat="1" applyFont="1"/>
    <xf numFmtId="181" fontId="99" fillId="60" borderId="23" xfId="2317" applyNumberFormat="1" applyFont="1" applyFill="1" applyBorder="1" applyAlignment="1">
      <alignment horizontal="center"/>
    </xf>
    <xf numFmtId="17" fontId="99" fillId="60" borderId="17" xfId="1496" applyNumberFormat="1" applyFont="1" applyFill="1" applyBorder="1" applyAlignment="1">
      <alignment horizontal="center" vertical="center"/>
    </xf>
    <xf numFmtId="17" fontId="99" fillId="60" borderId="14" xfId="1496" applyNumberFormat="1" applyFont="1" applyFill="1" applyBorder="1" applyAlignment="1">
      <alignment horizontal="center" vertical="center"/>
    </xf>
    <xf numFmtId="17" fontId="99" fillId="60" borderId="18" xfId="1496" applyNumberFormat="1" applyFont="1" applyFill="1" applyBorder="1" applyAlignment="1">
      <alignment horizontal="center" vertical="center"/>
    </xf>
    <xf numFmtId="181" fontId="99" fillId="59" borderId="0" xfId="2317" applyNumberFormat="1" applyFont="1" applyFill="1"/>
    <xf numFmtId="181" fontId="99" fillId="0" borderId="0" xfId="2317" applyNumberFormat="1" applyFont="1"/>
    <xf numFmtId="181" fontId="110" fillId="62" borderId="15" xfId="2317" applyNumberFormat="1" applyFont="1" applyFill="1" applyBorder="1" applyAlignment="1">
      <alignment vertical="center"/>
    </xf>
    <xf numFmtId="181" fontId="104" fillId="59" borderId="0" xfId="2317" applyNumberFormat="1" applyFont="1" applyFill="1"/>
    <xf numFmtId="181" fontId="104" fillId="0" borderId="0" xfId="2317" applyNumberFormat="1" applyFont="1"/>
    <xf numFmtId="39" fontId="104" fillId="59" borderId="13" xfId="2317" applyNumberFormat="1" applyFont="1" applyFill="1" applyBorder="1" applyAlignment="1">
      <alignment horizontal="right" vertical="center"/>
    </xf>
    <xf numFmtId="39" fontId="104" fillId="59" borderId="0" xfId="2317" applyNumberFormat="1" applyFont="1" applyFill="1" applyAlignment="1">
      <alignment horizontal="right" vertical="center"/>
    </xf>
    <xf numFmtId="39" fontId="104" fillId="59" borderId="19" xfId="2317" applyNumberFormat="1" applyFont="1" applyFill="1" applyBorder="1" applyAlignment="1">
      <alignment horizontal="right" vertical="center"/>
    </xf>
    <xf numFmtId="181" fontId="104" fillId="0" borderId="0" xfId="2317" applyNumberFormat="1" applyFont="1" applyAlignment="1">
      <alignment vertical="center"/>
    </xf>
    <xf numFmtId="181" fontId="104" fillId="59" borderId="0" xfId="2317" applyNumberFormat="1" applyFont="1" applyFill="1" applyAlignment="1">
      <alignment vertical="center"/>
    </xf>
    <xf numFmtId="39" fontId="104" fillId="59" borderId="23" xfId="1667" applyNumberFormat="1" applyFont="1" applyFill="1" applyBorder="1" applyAlignment="1">
      <alignment horizontal="left"/>
    </xf>
    <xf numFmtId="39" fontId="104" fillId="59" borderId="17" xfId="2317" applyNumberFormat="1" applyFont="1" applyFill="1" applyBorder="1" applyAlignment="1">
      <alignment horizontal="right" vertical="center"/>
    </xf>
    <xf numFmtId="39" fontId="104" fillId="59" borderId="14" xfId="2317" applyNumberFormat="1" applyFont="1" applyFill="1" applyBorder="1" applyAlignment="1">
      <alignment horizontal="right" vertical="center"/>
    </xf>
    <xf numFmtId="39" fontId="104" fillId="59" borderId="18" xfId="2317" applyNumberFormat="1" applyFont="1" applyFill="1" applyBorder="1" applyAlignment="1">
      <alignment horizontal="right" vertical="center"/>
    </xf>
    <xf numFmtId="181" fontId="91" fillId="59" borderId="0" xfId="2317" applyNumberFormat="1" applyFont="1" applyFill="1"/>
    <xf numFmtId="181" fontId="91" fillId="0" borderId="0" xfId="2317" applyNumberFormat="1" applyFont="1"/>
    <xf numFmtId="181" fontId="91" fillId="59" borderId="0" xfId="2317" applyNumberFormat="1" applyFont="1" applyFill="1" applyAlignment="1">
      <alignment horizontal="right" vertical="center"/>
    </xf>
    <xf numFmtId="182" fontId="111" fillId="59" borderId="0" xfId="2317" applyNumberFormat="1" applyFont="1" applyFill="1" applyAlignment="1">
      <alignment horizontal="left"/>
    </xf>
    <xf numFmtId="39" fontId="111" fillId="59" borderId="0" xfId="1667" applyNumberFormat="1" applyFont="1" applyFill="1" applyAlignment="1">
      <alignment horizontal="left" wrapText="1"/>
    </xf>
    <xf numFmtId="0" fontId="111" fillId="59" borderId="0" xfId="2317" applyFont="1" applyFill="1" applyAlignment="1">
      <alignment horizontal="left"/>
    </xf>
    <xf numFmtId="0" fontId="111" fillId="59" borderId="0" xfId="2317" quotePrefix="1" applyFont="1" applyFill="1" applyAlignment="1">
      <alignment horizontal="left"/>
    </xf>
    <xf numFmtId="182" fontId="111" fillId="59" borderId="0" xfId="2317" quotePrefix="1" applyNumberFormat="1" applyFont="1" applyFill="1" applyAlignment="1">
      <alignment horizontal="left"/>
    </xf>
    <xf numFmtId="181" fontId="93" fillId="59" borderId="0" xfId="1667" applyNumberFormat="1" applyFont="1" applyFill="1"/>
    <xf numFmtId="181" fontId="93" fillId="59" borderId="0" xfId="1667" applyNumberFormat="1" applyFont="1" applyFill="1" applyAlignment="1">
      <alignment horizontal="center" vertical="center"/>
    </xf>
    <xf numFmtId="0" fontId="92" fillId="0" borderId="0" xfId="1496" applyFont="1"/>
    <xf numFmtId="181" fontId="92" fillId="59" borderId="0" xfId="1667" applyNumberFormat="1" applyFont="1" applyFill="1"/>
    <xf numFmtId="0" fontId="92" fillId="59" borderId="0" xfId="1667" applyFont="1" applyFill="1" applyAlignment="1">
      <alignment horizontal="center" vertical="center"/>
    </xf>
    <xf numFmtId="181" fontId="95" fillId="59" borderId="14" xfId="1667" applyNumberFormat="1" applyFont="1" applyFill="1" applyBorder="1" applyAlignment="1">
      <alignment vertical="center"/>
    </xf>
    <xf numFmtId="0" fontId="91" fillId="59" borderId="14" xfId="1496" applyFont="1" applyFill="1" applyBorder="1"/>
    <xf numFmtId="181" fontId="106" fillId="59" borderId="14" xfId="1667" applyNumberFormat="1" applyFont="1" applyFill="1" applyBorder="1"/>
    <xf numFmtId="0" fontId="99" fillId="60" borderId="22" xfId="1496" applyFont="1" applyFill="1" applyBorder="1"/>
    <xf numFmtId="0" fontId="99" fillId="60" borderId="17" xfId="1496" applyFont="1" applyFill="1" applyBorder="1"/>
    <xf numFmtId="181" fontId="110" fillId="62" borderId="16" xfId="1667" applyNumberFormat="1" applyFont="1" applyFill="1" applyBorder="1" applyAlignment="1">
      <alignment vertical="center"/>
    </xf>
    <xf numFmtId="165" fontId="110" fillId="62" borderId="22" xfId="1182" applyNumberFormat="1" applyFont="1" applyFill="1" applyBorder="1" applyAlignment="1">
      <alignment horizontal="right" vertical="center"/>
    </xf>
    <xf numFmtId="3" fontId="110" fillId="62" borderId="20" xfId="1182" applyNumberFormat="1" applyFont="1" applyFill="1" applyBorder="1" applyAlignment="1">
      <alignment horizontal="right" vertical="center"/>
    </xf>
    <xf numFmtId="3" fontId="110" fillId="62" borderId="21" xfId="1182" applyNumberFormat="1" applyFont="1" applyFill="1" applyBorder="1" applyAlignment="1">
      <alignment horizontal="right" vertical="center"/>
    </xf>
    <xf numFmtId="4" fontId="110" fillId="62" borderId="22" xfId="1182" applyNumberFormat="1" applyFont="1" applyFill="1" applyBorder="1" applyAlignment="1">
      <alignment horizontal="right" vertical="center"/>
    </xf>
    <xf numFmtId="4" fontId="110" fillId="62" borderId="20" xfId="1182" applyNumberFormat="1" applyFont="1" applyFill="1" applyBorder="1" applyAlignment="1">
      <alignment horizontal="right" vertical="center"/>
    </xf>
    <xf numFmtId="4" fontId="110" fillId="62" borderId="21" xfId="1182" applyNumberFormat="1" applyFont="1" applyFill="1" applyBorder="1" applyAlignment="1">
      <alignment horizontal="right" vertical="center"/>
    </xf>
    <xf numFmtId="0" fontId="99" fillId="0" borderId="0" xfId="1496" applyFont="1" applyAlignment="1">
      <alignment vertical="center"/>
    </xf>
    <xf numFmtId="165" fontId="104" fillId="59" borderId="0" xfId="1182" applyNumberFormat="1" applyFont="1" applyFill="1" applyBorder="1" applyAlignment="1">
      <alignment horizontal="right" vertical="center"/>
    </xf>
    <xf numFmtId="165" fontId="104" fillId="59" borderId="19" xfId="1182" applyNumberFormat="1" applyFont="1" applyFill="1" applyBorder="1" applyAlignment="1">
      <alignment horizontal="right" vertical="center"/>
    </xf>
    <xf numFmtId="43" fontId="104" fillId="59" borderId="13" xfId="1182" applyFont="1" applyFill="1" applyBorder="1" applyAlignment="1">
      <alignment horizontal="right" vertical="center"/>
    </xf>
    <xf numFmtId="43" fontId="104" fillId="59" borderId="0" xfId="1182" applyFont="1" applyFill="1" applyBorder="1" applyAlignment="1">
      <alignment horizontal="right" vertical="center"/>
    </xf>
    <xf numFmtId="43" fontId="104" fillId="59" borderId="19" xfId="1182" applyFont="1" applyFill="1" applyBorder="1" applyAlignment="1">
      <alignment horizontal="right" vertical="center"/>
    </xf>
    <xf numFmtId="0" fontId="99" fillId="59" borderId="0" xfId="1496" applyFont="1" applyFill="1" applyAlignment="1">
      <alignment vertical="center"/>
    </xf>
    <xf numFmtId="183" fontId="104" fillId="59" borderId="0" xfId="494" applyNumberFormat="1" applyFont="1" applyFill="1"/>
    <xf numFmtId="39" fontId="104" fillId="59" borderId="17" xfId="1667" applyNumberFormat="1" applyFont="1" applyFill="1" applyBorder="1" applyAlignment="1">
      <alignment horizontal="left"/>
    </xf>
    <xf numFmtId="165" fontId="104" fillId="59" borderId="17" xfId="1182" applyNumberFormat="1" applyFont="1" applyFill="1" applyBorder="1" applyAlignment="1">
      <alignment horizontal="right" vertical="center"/>
    </xf>
    <xf numFmtId="165" fontId="104" fillId="59" borderId="14" xfId="1182" applyNumberFormat="1" applyFont="1" applyFill="1" applyBorder="1" applyAlignment="1">
      <alignment horizontal="right" vertical="center"/>
    </xf>
    <xf numFmtId="165" fontId="104" fillId="59" borderId="18" xfId="1182" applyNumberFormat="1" applyFont="1" applyFill="1" applyBorder="1" applyAlignment="1">
      <alignment horizontal="right" vertical="center"/>
    </xf>
    <xf numFmtId="43" fontId="104" fillId="59" borderId="17" xfId="1182" applyFont="1" applyFill="1" applyBorder="1" applyAlignment="1">
      <alignment horizontal="right" vertical="center"/>
    </xf>
    <xf numFmtId="43" fontId="104" fillId="59" borderId="14" xfId="1182" applyFont="1" applyFill="1" applyBorder="1" applyAlignment="1">
      <alignment horizontal="right" vertical="center"/>
    </xf>
    <xf numFmtId="43" fontId="104" fillId="59" borderId="18" xfId="1182" applyFont="1" applyFill="1" applyBorder="1" applyAlignment="1">
      <alignment horizontal="right" vertical="center"/>
    </xf>
    <xf numFmtId="0" fontId="91" fillId="59" borderId="0" xfId="1496" applyFont="1" applyFill="1" applyAlignment="1">
      <alignment horizontal="left" vertical="center"/>
    </xf>
    <xf numFmtId="0" fontId="98" fillId="59" borderId="0" xfId="1496" applyFont="1" applyFill="1" applyAlignment="1">
      <alignment vertical="center"/>
    </xf>
    <xf numFmtId="0" fontId="91" fillId="59" borderId="0" xfId="1496" applyFont="1" applyFill="1" applyAlignment="1">
      <alignment vertical="center" wrapText="1"/>
    </xf>
    <xf numFmtId="0" fontId="91" fillId="59" borderId="0" xfId="1496" applyFont="1" applyFill="1" applyAlignment="1">
      <alignment horizontal="left" vertical="center" wrapText="1"/>
    </xf>
    <xf numFmtId="0" fontId="98" fillId="59" borderId="0" xfId="1496" applyFont="1" applyFill="1"/>
    <xf numFmtId="3" fontId="91" fillId="59" borderId="0" xfId="1496" applyNumberFormat="1" applyFont="1" applyFill="1" applyAlignment="1">
      <alignment horizontal="right"/>
    </xf>
    <xf numFmtId="184" fontId="91" fillId="59" borderId="0" xfId="2340" applyNumberFormat="1" applyFont="1" applyFill="1" applyAlignment="1">
      <alignment horizontal="right"/>
    </xf>
    <xf numFmtId="0" fontId="91" fillId="59" borderId="0" xfId="1496" applyFont="1" applyFill="1" applyAlignment="1">
      <alignment horizontal="right"/>
    </xf>
    <xf numFmtId="0" fontId="112" fillId="59" borderId="0" xfId="1496" applyFont="1" applyFill="1"/>
    <xf numFmtId="0" fontId="112" fillId="0" borderId="0" xfId="1496" applyFont="1"/>
    <xf numFmtId="0" fontId="113" fillId="59" borderId="0" xfId="1496" applyFont="1" applyFill="1"/>
    <xf numFmtId="0" fontId="113" fillId="0" borderId="0" xfId="1496" applyFont="1"/>
    <xf numFmtId="0" fontId="113" fillId="59" borderId="0" xfId="1667" applyFont="1" applyFill="1" applyAlignment="1">
      <alignment horizontal="center" vertical="center"/>
    </xf>
    <xf numFmtId="0" fontId="117" fillId="59" borderId="0" xfId="1496" applyFont="1" applyFill="1"/>
    <xf numFmtId="0" fontId="117" fillId="60" borderId="15" xfId="1496" applyFont="1" applyFill="1" applyBorder="1"/>
    <xf numFmtId="0" fontId="117" fillId="0" borderId="0" xfId="1496" applyFont="1"/>
    <xf numFmtId="0" fontId="117" fillId="60" borderId="23" xfId="1496" applyFont="1" applyFill="1" applyBorder="1"/>
    <xf numFmtId="17" fontId="117" fillId="60" borderId="17" xfId="1496" applyNumberFormat="1" applyFont="1" applyFill="1" applyBorder="1" applyAlignment="1">
      <alignment horizontal="center" vertical="center"/>
    </xf>
    <xf numFmtId="17" fontId="117" fillId="60" borderId="14" xfId="1496" applyNumberFormat="1" applyFont="1" applyFill="1" applyBorder="1" applyAlignment="1">
      <alignment horizontal="center" vertical="center"/>
    </xf>
    <xf numFmtId="17" fontId="117" fillId="60" borderId="18" xfId="1496" applyNumberFormat="1" applyFont="1" applyFill="1" applyBorder="1" applyAlignment="1">
      <alignment horizontal="center" vertical="center"/>
    </xf>
    <xf numFmtId="181" fontId="119" fillId="62" borderId="16" xfId="1667" applyNumberFormat="1" applyFont="1" applyFill="1" applyBorder="1" applyAlignment="1">
      <alignment vertical="center"/>
    </xf>
    <xf numFmtId="165" fontId="119" fillId="62" borderId="13" xfId="1182" applyNumberFormat="1" applyFont="1" applyFill="1" applyBorder="1" applyAlignment="1">
      <alignment horizontal="right" vertical="center"/>
    </xf>
    <xf numFmtId="43" fontId="119" fillId="62" borderId="0" xfId="1182" applyFont="1" applyFill="1" applyBorder="1" applyAlignment="1">
      <alignment horizontal="right" vertical="center"/>
    </xf>
    <xf numFmtId="43" fontId="119" fillId="62" borderId="19" xfId="1182" applyFont="1" applyFill="1" applyBorder="1" applyAlignment="1">
      <alignment horizontal="right" vertical="center"/>
    </xf>
    <xf numFmtId="43" fontId="119" fillId="62" borderId="13" xfId="1182" applyFont="1" applyFill="1" applyBorder="1" applyAlignment="1">
      <alignment horizontal="right" vertical="center"/>
    </xf>
    <xf numFmtId="165" fontId="115" fillId="59" borderId="13" xfId="1182" applyNumberFormat="1" applyFont="1" applyFill="1" applyBorder="1" applyAlignment="1">
      <alignment horizontal="right" vertical="center"/>
    </xf>
    <xf numFmtId="165" fontId="115" fillId="59" borderId="0" xfId="1182" applyNumberFormat="1" applyFont="1" applyFill="1" applyBorder="1" applyAlignment="1">
      <alignment horizontal="right" vertical="center"/>
    </xf>
    <xf numFmtId="165" fontId="115" fillId="59" borderId="19" xfId="1182" applyNumberFormat="1" applyFont="1" applyFill="1" applyBorder="1" applyAlignment="1">
      <alignment horizontal="right" vertical="center"/>
    </xf>
    <xf numFmtId="43" fontId="115" fillId="59" borderId="13" xfId="1182" applyFont="1" applyFill="1" applyBorder="1" applyAlignment="1">
      <alignment horizontal="right" vertical="center"/>
    </xf>
    <xf numFmtId="43" fontId="115" fillId="59" borderId="0" xfId="1182" applyFont="1" applyFill="1" applyBorder="1" applyAlignment="1">
      <alignment horizontal="right" vertical="center"/>
    </xf>
    <xf numFmtId="43" fontId="115" fillId="59" borderId="19" xfId="1182" applyFont="1" applyFill="1" applyBorder="1" applyAlignment="1">
      <alignment horizontal="right" vertical="center"/>
    </xf>
    <xf numFmtId="0" fontId="115" fillId="59" borderId="0" xfId="1496" applyFont="1" applyFill="1"/>
    <xf numFmtId="0" fontId="115" fillId="0" borderId="0" xfId="1496" applyFont="1"/>
    <xf numFmtId="0" fontId="112" fillId="59" borderId="0" xfId="1857" applyFont="1" applyFill="1" applyAlignment="1">
      <alignment vertical="center"/>
    </xf>
    <xf numFmtId="0" fontId="112" fillId="59" borderId="0" xfId="1496" applyFont="1" applyFill="1" applyAlignment="1">
      <alignment vertical="center"/>
    </xf>
    <xf numFmtId="170" fontId="112" fillId="59" borderId="0" xfId="1667" applyNumberFormat="1" applyFont="1" applyFill="1" applyAlignment="1">
      <alignment vertical="center"/>
    </xf>
    <xf numFmtId="165" fontId="119" fillId="62" borderId="19" xfId="1182" applyNumberFormat="1" applyFont="1" applyFill="1" applyBorder="1" applyAlignment="1">
      <alignment horizontal="right" vertical="center"/>
    </xf>
    <xf numFmtId="0" fontId="112" fillId="59" borderId="0" xfId="1496" applyFont="1" applyFill="1" applyAlignment="1">
      <alignment horizontal="left" vertical="center"/>
    </xf>
    <xf numFmtId="0" fontId="112" fillId="59" borderId="0" xfId="1496" applyFont="1" applyFill="1" applyAlignment="1">
      <alignment vertical="center" wrapText="1"/>
    </xf>
    <xf numFmtId="0" fontId="93" fillId="0" borderId="0" xfId="1496" applyFont="1"/>
    <xf numFmtId="0" fontId="95" fillId="59" borderId="0" xfId="1496" applyFont="1" applyFill="1" applyAlignment="1">
      <alignment vertical="center"/>
    </xf>
    <xf numFmtId="181" fontId="98" fillId="59" borderId="0" xfId="1667" applyNumberFormat="1" applyFont="1" applyFill="1"/>
    <xf numFmtId="0" fontId="99" fillId="60" borderId="15" xfId="1496" applyFont="1" applyFill="1" applyBorder="1"/>
    <xf numFmtId="0" fontId="99" fillId="60" borderId="23" xfId="1496" applyFont="1" applyFill="1" applyBorder="1"/>
    <xf numFmtId="165" fontId="110" fillId="62" borderId="13" xfId="1182" applyNumberFormat="1" applyFont="1" applyFill="1" applyBorder="1" applyAlignment="1">
      <alignment horizontal="right" vertical="center"/>
    </xf>
    <xf numFmtId="165" fontId="110" fillId="62" borderId="0" xfId="1182" applyNumberFormat="1" applyFont="1" applyFill="1" applyBorder="1" applyAlignment="1">
      <alignment horizontal="right" vertical="center"/>
    </xf>
    <xf numFmtId="165" fontId="110" fillId="62" borderId="19" xfId="1182" applyNumberFormat="1" applyFont="1" applyFill="1" applyBorder="1" applyAlignment="1">
      <alignment horizontal="right" vertical="center"/>
    </xf>
    <xf numFmtId="43" fontId="110" fillId="62" borderId="13" xfId="1182" applyFont="1" applyFill="1" applyBorder="1" applyAlignment="1">
      <alignment horizontal="right" vertical="center"/>
    </xf>
    <xf numFmtId="43" fontId="110" fillId="62" borderId="0" xfId="1182" applyFont="1" applyFill="1" applyBorder="1" applyAlignment="1">
      <alignment horizontal="right" vertical="center"/>
    </xf>
    <xf numFmtId="43" fontId="110" fillId="62" borderId="19" xfId="1182" applyFont="1" applyFill="1" applyBorder="1" applyAlignment="1">
      <alignment horizontal="right" vertical="center"/>
    </xf>
    <xf numFmtId="43" fontId="95" fillId="59" borderId="13" xfId="1182" applyFont="1" applyFill="1" applyBorder="1" applyAlignment="1">
      <alignment horizontal="right" vertical="center"/>
    </xf>
    <xf numFmtId="43" fontId="91" fillId="59" borderId="0" xfId="1182" applyFont="1" applyFill="1" applyBorder="1" applyAlignment="1">
      <alignment horizontal="right" vertical="center"/>
    </xf>
    <xf numFmtId="43" fontId="95" fillId="59" borderId="19" xfId="1182" applyFont="1" applyFill="1" applyBorder="1" applyAlignment="1">
      <alignment horizontal="right" vertical="center"/>
    </xf>
    <xf numFmtId="41" fontId="104" fillId="59" borderId="17" xfId="1496" applyNumberFormat="1" applyFont="1" applyFill="1" applyBorder="1"/>
    <xf numFmtId="0" fontId="104" fillId="59" borderId="14" xfId="1496" applyFont="1" applyFill="1" applyBorder="1"/>
    <xf numFmtId="41" fontId="104" fillId="59" borderId="18" xfId="1496" applyNumberFormat="1" applyFont="1" applyFill="1" applyBorder="1"/>
    <xf numFmtId="0" fontId="104" fillId="59" borderId="17" xfId="1496" applyFont="1" applyFill="1" applyBorder="1"/>
    <xf numFmtId="0" fontId="104" fillId="59" borderId="18" xfId="1496" applyFont="1" applyFill="1" applyBorder="1"/>
    <xf numFmtId="41" fontId="104" fillId="59" borderId="0" xfId="1496" applyNumberFormat="1" applyFont="1" applyFill="1"/>
    <xf numFmtId="181" fontId="95" fillId="59" borderId="0" xfId="1667" applyNumberFormat="1" applyFont="1" applyFill="1" applyAlignment="1">
      <alignment vertical="center"/>
    </xf>
    <xf numFmtId="181" fontId="106" fillId="59" borderId="0" xfId="1667" applyNumberFormat="1" applyFont="1" applyFill="1"/>
    <xf numFmtId="181" fontId="95" fillId="59" borderId="0" xfId="1667" applyNumberFormat="1" applyFont="1" applyFill="1"/>
    <xf numFmtId="3" fontId="110" fillId="62" borderId="0" xfId="1182" applyNumberFormat="1" applyFont="1" applyFill="1" applyBorder="1" applyAlignment="1">
      <alignment horizontal="right" vertical="center"/>
    </xf>
    <xf numFmtId="3" fontId="110" fillId="62" borderId="19" xfId="1182" applyNumberFormat="1" applyFont="1" applyFill="1" applyBorder="1" applyAlignment="1">
      <alignment horizontal="right" vertical="center"/>
    </xf>
    <xf numFmtId="43" fontId="110" fillId="62" borderId="22" xfId="1182" applyFont="1" applyFill="1" applyBorder="1" applyAlignment="1">
      <alignment horizontal="right" vertical="center"/>
    </xf>
    <xf numFmtId="0" fontId="104" fillId="59" borderId="17" xfId="1496" applyFont="1" applyFill="1" applyBorder="1" applyAlignment="1">
      <alignment horizontal="left" vertical="center" wrapText="1"/>
    </xf>
    <xf numFmtId="0" fontId="104" fillId="59" borderId="14" xfId="1496" applyFont="1" applyFill="1" applyBorder="1" applyAlignment="1">
      <alignment horizontal="left" vertical="center" wrapText="1"/>
    </xf>
    <xf numFmtId="0" fontId="104" fillId="59" borderId="18" xfId="1496" applyFont="1" applyFill="1" applyBorder="1" applyAlignment="1">
      <alignment horizontal="left" vertical="center" wrapText="1"/>
    </xf>
    <xf numFmtId="0" fontId="104" fillId="59" borderId="0" xfId="1496" applyFont="1" applyFill="1" applyAlignment="1">
      <alignment horizontal="left" vertical="center" wrapText="1"/>
    </xf>
    <xf numFmtId="165" fontId="110" fillId="62" borderId="20" xfId="1182" applyNumberFormat="1" applyFont="1" applyFill="1" applyBorder="1" applyAlignment="1">
      <alignment horizontal="right" vertical="center"/>
    </xf>
    <xf numFmtId="165" fontId="104" fillId="59" borderId="0" xfId="1496" applyNumberFormat="1" applyFont="1" applyFill="1"/>
    <xf numFmtId="43" fontId="95" fillId="59" borderId="0" xfId="494" applyFont="1" applyFill="1" applyBorder="1" applyAlignment="1">
      <alignment horizontal="right" vertical="center"/>
    </xf>
    <xf numFmtId="43" fontId="95" fillId="59" borderId="19" xfId="494" applyFont="1" applyFill="1" applyBorder="1" applyAlignment="1">
      <alignment horizontal="right" vertical="center"/>
    </xf>
    <xf numFmtId="186" fontId="104" fillId="59" borderId="13" xfId="1182" applyNumberFormat="1" applyFont="1" applyFill="1" applyBorder="1" applyAlignment="1">
      <alignment horizontal="right" vertical="center"/>
    </xf>
    <xf numFmtId="41" fontId="104" fillId="59" borderId="14" xfId="1496" applyNumberFormat="1" applyFont="1" applyFill="1" applyBorder="1"/>
    <xf numFmtId="0" fontId="98" fillId="0" borderId="0" xfId="1496" applyFont="1"/>
    <xf numFmtId="0" fontId="99" fillId="60" borderId="20" xfId="1496" applyFont="1" applyFill="1" applyBorder="1" applyAlignment="1">
      <alignment vertical="center"/>
    </xf>
    <xf numFmtId="0" fontId="99" fillId="60" borderId="21" xfId="1496" applyFont="1" applyFill="1" applyBorder="1" applyAlignment="1">
      <alignment vertical="center"/>
    </xf>
    <xf numFmtId="41" fontId="110" fillId="62" borderId="13" xfId="1496" applyNumberFormat="1" applyFont="1" applyFill="1" applyBorder="1"/>
    <xf numFmtId="41" fontId="110" fillId="62" borderId="0" xfId="1496" applyNumberFormat="1" applyFont="1" applyFill="1"/>
    <xf numFmtId="41" fontId="110" fillId="62" borderId="19" xfId="1496" applyNumberFormat="1" applyFont="1" applyFill="1" applyBorder="1"/>
    <xf numFmtId="43" fontId="110" fillId="62" borderId="22" xfId="1182" applyFont="1" applyFill="1" applyBorder="1" applyAlignment="1">
      <alignment vertical="center"/>
    </xf>
    <xf numFmtId="43" fontId="110" fillId="62" borderId="0" xfId="1182" applyFont="1" applyFill="1" applyBorder="1" applyAlignment="1">
      <alignment vertical="center"/>
    </xf>
    <xf numFmtId="43" fontId="110" fillId="62" borderId="19" xfId="1182" applyFont="1" applyFill="1" applyBorder="1" applyAlignment="1">
      <alignment vertical="center"/>
    </xf>
    <xf numFmtId="41" fontId="104" fillId="59" borderId="13" xfId="1496" applyNumberFormat="1" applyFont="1" applyFill="1" applyBorder="1" applyAlignment="1">
      <alignment horizontal="right"/>
    </xf>
    <xf numFmtId="41" fontId="104" fillId="59" borderId="0" xfId="1496" applyNumberFormat="1" applyFont="1" applyFill="1" applyAlignment="1">
      <alignment horizontal="right"/>
    </xf>
    <xf numFmtId="41" fontId="104" fillId="59" borderId="19" xfId="1496" applyNumberFormat="1" applyFont="1" applyFill="1" applyBorder="1" applyAlignment="1">
      <alignment horizontal="right"/>
    </xf>
    <xf numFmtId="43" fontId="104" fillId="59" borderId="13" xfId="1496" applyNumberFormat="1" applyFont="1" applyFill="1" applyBorder="1" applyAlignment="1">
      <alignment horizontal="right"/>
    </xf>
    <xf numFmtId="43" fontId="104" fillId="59" borderId="0" xfId="1496" applyNumberFormat="1" applyFont="1" applyFill="1" applyAlignment="1">
      <alignment horizontal="right"/>
    </xf>
    <xf numFmtId="43" fontId="104" fillId="59" borderId="19" xfId="1496" applyNumberFormat="1" applyFont="1" applyFill="1" applyBorder="1" applyAlignment="1">
      <alignment horizontal="right"/>
    </xf>
    <xf numFmtId="41" fontId="104" fillId="59" borderId="14" xfId="1496" applyNumberFormat="1" applyFont="1" applyFill="1" applyBorder="1" applyAlignment="1">
      <alignment horizontal="right"/>
    </xf>
    <xf numFmtId="41" fontId="104" fillId="59" borderId="18" xfId="1496" applyNumberFormat="1" applyFont="1" applyFill="1" applyBorder="1" applyAlignment="1">
      <alignment horizontal="right"/>
    </xf>
    <xf numFmtId="185" fontId="104" fillId="59" borderId="0" xfId="1496" applyNumberFormat="1" applyFont="1" applyFill="1"/>
    <xf numFmtId="43" fontId="104" fillId="59" borderId="0" xfId="1182" applyFont="1" applyFill="1" applyBorder="1" applyAlignment="1"/>
    <xf numFmtId="0" fontId="91" fillId="59" borderId="0" xfId="1857" applyFont="1" applyFill="1" applyAlignment="1">
      <alignment horizontal="justify" vertical="center" wrapText="1"/>
    </xf>
    <xf numFmtId="0" fontId="99" fillId="60" borderId="20" xfId="1496" applyFont="1" applyFill="1" applyBorder="1" applyAlignment="1">
      <alignment horizontal="left" vertical="center"/>
    </xf>
    <xf numFmtId="41" fontId="110" fillId="62" borderId="22" xfId="1496" applyNumberFormat="1" applyFont="1" applyFill="1" applyBorder="1" applyAlignment="1">
      <alignment horizontal="right"/>
    </xf>
    <xf numFmtId="41" fontId="110" fillId="62" borderId="20" xfId="1496" applyNumberFormat="1" applyFont="1" applyFill="1" applyBorder="1" applyAlignment="1">
      <alignment horizontal="right"/>
    </xf>
    <xf numFmtId="41" fontId="110" fillId="62" borderId="21" xfId="1496" applyNumberFormat="1" applyFont="1" applyFill="1" applyBorder="1" applyAlignment="1">
      <alignment horizontal="right"/>
    </xf>
    <xf numFmtId="41" fontId="104" fillId="59" borderId="17" xfId="1496" applyNumberFormat="1" applyFont="1" applyFill="1" applyBorder="1" applyAlignment="1">
      <alignment horizontal="right"/>
    </xf>
    <xf numFmtId="41" fontId="104" fillId="59" borderId="0" xfId="1182" applyNumberFormat="1" applyFont="1" applyFill="1" applyBorder="1" applyAlignment="1"/>
    <xf numFmtId="0" fontId="93" fillId="59" borderId="0" xfId="1496" applyFont="1" applyFill="1" applyAlignment="1">
      <alignment vertical="center"/>
    </xf>
    <xf numFmtId="181" fontId="110" fillId="62" borderId="10" xfId="1667" applyNumberFormat="1" applyFont="1" applyFill="1" applyBorder="1" applyAlignment="1">
      <alignment vertical="center"/>
    </xf>
    <xf numFmtId="165" fontId="110" fillId="62" borderId="33" xfId="1182" applyNumberFormat="1" applyFont="1" applyFill="1" applyBorder="1" applyAlignment="1">
      <alignment horizontal="right" vertical="center"/>
    </xf>
    <xf numFmtId="165" fontId="110" fillId="62" borderId="7" xfId="1182" applyNumberFormat="1" applyFont="1" applyFill="1" applyBorder="1" applyAlignment="1">
      <alignment horizontal="right" vertical="center"/>
    </xf>
    <xf numFmtId="165" fontId="110" fillId="62" borderId="34" xfId="1182" applyNumberFormat="1" applyFont="1" applyFill="1" applyBorder="1" applyAlignment="1">
      <alignment horizontal="right" vertical="center"/>
    </xf>
    <xf numFmtId="43" fontId="110" fillId="62" borderId="33" xfId="1182" applyFont="1" applyFill="1" applyBorder="1" applyAlignment="1">
      <alignment horizontal="right" vertical="center"/>
    </xf>
    <xf numFmtId="43" fontId="110" fillId="62" borderId="7" xfId="1182" applyFont="1" applyFill="1" applyBorder="1" applyAlignment="1">
      <alignment horizontal="right" vertical="center"/>
    </xf>
    <xf numFmtId="43" fontId="110" fillId="62" borderId="34" xfId="1182" applyFont="1" applyFill="1" applyBorder="1" applyAlignment="1">
      <alignment horizontal="right" vertical="center"/>
    </xf>
    <xf numFmtId="181" fontId="110" fillId="62" borderId="15" xfId="1667" applyNumberFormat="1" applyFont="1" applyFill="1" applyBorder="1" applyAlignment="1">
      <alignment horizontal="left" vertical="center"/>
    </xf>
    <xf numFmtId="165" fontId="110" fillId="62" borderId="21" xfId="1182" applyNumberFormat="1" applyFont="1" applyFill="1" applyBorder="1" applyAlignment="1">
      <alignment horizontal="right" vertical="center"/>
    </xf>
    <xf numFmtId="43" fontId="110" fillId="62" borderId="20" xfId="1182" applyFont="1" applyFill="1" applyBorder="1" applyAlignment="1">
      <alignment horizontal="right" vertical="center"/>
    </xf>
    <xf numFmtId="43" fontId="110" fillId="62" borderId="21" xfId="1182" applyFont="1" applyFill="1" applyBorder="1" applyAlignment="1">
      <alignment horizontal="right" vertical="center"/>
    </xf>
    <xf numFmtId="0" fontId="91" fillId="59" borderId="0" xfId="1858" applyFont="1" applyFill="1" applyAlignment="1">
      <alignment vertical="center"/>
    </xf>
    <xf numFmtId="0" fontId="99" fillId="60" borderId="22" xfId="1496" applyFont="1" applyFill="1" applyBorder="1" applyAlignment="1">
      <alignment vertical="center"/>
    </xf>
    <xf numFmtId="0" fontId="99" fillId="60" borderId="17" xfId="1496" applyFont="1" applyFill="1" applyBorder="1" applyAlignment="1">
      <alignment vertical="center"/>
    </xf>
    <xf numFmtId="43" fontId="99" fillId="59" borderId="0" xfId="1496" applyNumberFormat="1" applyFont="1" applyFill="1" applyAlignment="1">
      <alignment horizontal="center"/>
    </xf>
    <xf numFmtId="183" fontId="104" fillId="59" borderId="13" xfId="494" applyNumberFormat="1" applyFont="1" applyFill="1" applyBorder="1" applyAlignment="1">
      <alignment horizontal="right" vertical="center"/>
    </xf>
    <xf numFmtId="183" fontId="104" fillId="59" borderId="0" xfId="494" applyNumberFormat="1" applyFont="1" applyFill="1" applyBorder="1" applyAlignment="1">
      <alignment horizontal="right" vertical="center"/>
    </xf>
    <xf numFmtId="183" fontId="104" fillId="59" borderId="19" xfId="494" applyNumberFormat="1" applyFont="1" applyFill="1" applyBorder="1" applyAlignment="1">
      <alignment horizontal="right" vertical="center"/>
    </xf>
    <xf numFmtId="183" fontId="104" fillId="59" borderId="17" xfId="494" applyNumberFormat="1" applyFont="1" applyFill="1" applyBorder="1" applyAlignment="1">
      <alignment horizontal="right" vertical="center"/>
    </xf>
    <xf numFmtId="183" fontId="104" fillId="59" borderId="14" xfId="494" applyNumberFormat="1" applyFont="1" applyFill="1" applyBorder="1" applyAlignment="1">
      <alignment horizontal="right" vertical="center"/>
    </xf>
    <xf numFmtId="183" fontId="104" fillId="59" borderId="18" xfId="494" applyNumberFormat="1" applyFont="1" applyFill="1" applyBorder="1" applyAlignment="1">
      <alignment horizontal="right" vertical="center"/>
    </xf>
    <xf numFmtId="183" fontId="104" fillId="59" borderId="0" xfId="490" applyNumberFormat="1" applyFont="1" applyFill="1" applyAlignment="1"/>
    <xf numFmtId="0" fontId="104" fillId="59" borderId="0" xfId="1496" applyFont="1" applyFill="1" applyAlignment="1">
      <alignment vertical="center"/>
    </xf>
    <xf numFmtId="0" fontId="91" fillId="59" borderId="0" xfId="1496" applyFont="1" applyFill="1" applyAlignment="1">
      <alignment horizontal="justify" vertical="center" wrapText="1"/>
    </xf>
    <xf numFmtId="0" fontId="114" fillId="59" borderId="0" xfId="1496" applyFont="1" applyFill="1"/>
    <xf numFmtId="0" fontId="114" fillId="59" borderId="0" xfId="1496" applyFont="1" applyFill="1" applyAlignment="1">
      <alignment vertical="center"/>
    </xf>
    <xf numFmtId="0" fontId="114" fillId="0" borderId="0" xfId="1496" applyFont="1"/>
    <xf numFmtId="0" fontId="113" fillId="59" borderId="0" xfId="1496" applyFont="1" applyFill="1" applyAlignment="1">
      <alignment vertical="center"/>
    </xf>
    <xf numFmtId="0" fontId="116" fillId="59" borderId="0" xfId="1496" applyFont="1" applyFill="1" applyAlignment="1">
      <alignment vertical="center"/>
    </xf>
    <xf numFmtId="0" fontId="120" fillId="59" borderId="0" xfId="1496" applyFont="1" applyFill="1"/>
    <xf numFmtId="0" fontId="117" fillId="60" borderId="22" xfId="1496" applyFont="1" applyFill="1" applyBorder="1"/>
    <xf numFmtId="0" fontId="117" fillId="60" borderId="17" xfId="1496" applyFont="1" applyFill="1" applyBorder="1"/>
    <xf numFmtId="165" fontId="119" fillId="62" borderId="0" xfId="1182" applyNumberFormat="1" applyFont="1" applyFill="1" applyBorder="1" applyAlignment="1">
      <alignment horizontal="right" vertical="center"/>
    </xf>
    <xf numFmtId="39" fontId="115" fillId="59" borderId="23" xfId="1667" applyNumberFormat="1" applyFont="1" applyFill="1" applyBorder="1" applyAlignment="1">
      <alignment horizontal="left"/>
    </xf>
    <xf numFmtId="165" fontId="115" fillId="59" borderId="17" xfId="1182" applyNumberFormat="1" applyFont="1" applyFill="1" applyBorder="1" applyAlignment="1">
      <alignment horizontal="right" vertical="center"/>
    </xf>
    <xf numFmtId="165" fontId="115" fillId="59" borderId="14" xfId="1182" applyNumberFormat="1" applyFont="1" applyFill="1" applyBorder="1" applyAlignment="1">
      <alignment horizontal="right" vertical="center"/>
    </xf>
    <xf numFmtId="165" fontId="115" fillId="59" borderId="18" xfId="1182" applyNumberFormat="1" applyFont="1" applyFill="1" applyBorder="1" applyAlignment="1">
      <alignment horizontal="right" vertical="center"/>
    </xf>
    <xf numFmtId="43" fontId="115" fillId="59" borderId="17" xfId="1182" applyFont="1" applyFill="1" applyBorder="1" applyAlignment="1">
      <alignment horizontal="right" vertical="center"/>
    </xf>
    <xf numFmtId="43" fontId="115" fillId="59" borderId="14" xfId="1182" applyFont="1" applyFill="1" applyBorder="1" applyAlignment="1">
      <alignment horizontal="right" vertical="center"/>
    </xf>
    <xf numFmtId="43" fontId="115" fillId="59" borderId="18" xfId="1182" applyFont="1" applyFill="1" applyBorder="1" applyAlignment="1">
      <alignment horizontal="right" vertical="center"/>
    </xf>
    <xf numFmtId="0" fontId="121" fillId="59" borderId="0" xfId="1496" applyFont="1" applyFill="1"/>
    <xf numFmtId="41" fontId="115" fillId="59" borderId="0" xfId="1496" applyNumberFormat="1" applyFont="1" applyFill="1" applyAlignment="1">
      <alignment horizontal="right"/>
    </xf>
    <xf numFmtId="43" fontId="115" fillId="59" borderId="0" xfId="1182" applyFont="1" applyFill="1" applyBorder="1" applyAlignment="1">
      <alignment horizontal="right"/>
    </xf>
    <xf numFmtId="3" fontId="110" fillId="62" borderId="13" xfId="1182" applyNumberFormat="1" applyFont="1" applyFill="1" applyBorder="1" applyAlignment="1">
      <alignment horizontal="right" vertical="center"/>
    </xf>
    <xf numFmtId="41" fontId="104" fillId="59" borderId="0" xfId="1182" applyNumberFormat="1" applyFont="1" applyFill="1" applyBorder="1" applyAlignment="1">
      <alignment horizontal="right"/>
    </xf>
    <xf numFmtId="43" fontId="104" fillId="59" borderId="0" xfId="1182" applyFont="1" applyFill="1" applyBorder="1" applyAlignment="1">
      <alignment horizontal="right"/>
    </xf>
    <xf numFmtId="41" fontId="110" fillId="62" borderId="20" xfId="1182" applyNumberFormat="1" applyFont="1" applyFill="1" applyBorder="1" applyAlignment="1">
      <alignment horizontal="right" vertical="center"/>
    </xf>
    <xf numFmtId="3" fontId="110" fillId="62" borderId="22" xfId="1182" applyNumberFormat="1" applyFont="1" applyFill="1" applyBorder="1" applyAlignment="1">
      <alignment horizontal="right" vertical="center"/>
    </xf>
    <xf numFmtId="0" fontId="91" fillId="59" borderId="0" xfId="1857" applyFont="1" applyFill="1"/>
    <xf numFmtId="0" fontId="91" fillId="0" borderId="0" xfId="1857" applyFont="1"/>
    <xf numFmtId="0" fontId="98" fillId="59" borderId="0" xfId="1857" applyFont="1" applyFill="1"/>
    <xf numFmtId="0" fontId="98" fillId="0" borderId="0" xfId="1857" applyFont="1"/>
    <xf numFmtId="0" fontId="95" fillId="59" borderId="0" xfId="1857" applyFont="1" applyFill="1" applyAlignment="1">
      <alignment vertical="center"/>
    </xf>
    <xf numFmtId="0" fontId="96" fillId="59" borderId="0" xfId="1857" applyFont="1" applyFill="1"/>
    <xf numFmtId="0" fontId="99" fillId="59" borderId="0" xfId="1857" applyFont="1" applyFill="1"/>
    <xf numFmtId="0" fontId="99" fillId="60" borderId="15" xfId="1857" applyFont="1" applyFill="1" applyBorder="1"/>
    <xf numFmtId="0" fontId="99" fillId="0" borderId="0" xfId="1857" applyFont="1"/>
    <xf numFmtId="0" fontId="99" fillId="60" borderId="23" xfId="1858" applyFont="1" applyFill="1" applyBorder="1"/>
    <xf numFmtId="0" fontId="99" fillId="59" borderId="0" xfId="1858" applyFont="1" applyFill="1"/>
    <xf numFmtId="0" fontId="99" fillId="0" borderId="0" xfId="1858" applyFont="1"/>
    <xf numFmtId="0" fontId="104" fillId="59" borderId="0" xfId="1858" applyFont="1" applyFill="1"/>
    <xf numFmtId="0" fontId="104" fillId="0" borderId="0" xfId="1858" applyFont="1"/>
    <xf numFmtId="0" fontId="104" fillId="0" borderId="0" xfId="1857" applyFont="1"/>
    <xf numFmtId="0" fontId="104" fillId="59" borderId="0" xfId="1857" applyFont="1" applyFill="1"/>
    <xf numFmtId="41" fontId="104" fillId="59" borderId="0" xfId="1857" applyNumberFormat="1" applyFont="1" applyFill="1"/>
    <xf numFmtId="0" fontId="91" fillId="59" borderId="0" xfId="1857" applyFont="1" applyFill="1" applyAlignment="1">
      <alignment horizontal="left" vertical="center"/>
    </xf>
    <xf numFmtId="1" fontId="99" fillId="59" borderId="0" xfId="2317" applyNumberFormat="1" applyFont="1" applyFill="1" applyAlignment="1">
      <alignment vertical="center"/>
    </xf>
    <xf numFmtId="1" fontId="99" fillId="60" borderId="22" xfId="2317" applyNumberFormat="1" applyFont="1" applyFill="1" applyBorder="1" applyAlignment="1">
      <alignment vertical="center"/>
    </xf>
    <xf numFmtId="1" fontId="99" fillId="0" borderId="0" xfId="2317" applyNumberFormat="1" applyFont="1" applyAlignment="1">
      <alignment vertical="center"/>
    </xf>
    <xf numFmtId="181" fontId="99" fillId="60" borderId="17" xfId="2317" applyNumberFormat="1" applyFont="1" applyFill="1" applyBorder="1" applyAlignment="1">
      <alignment horizontal="center" vertical="center"/>
    </xf>
    <xf numFmtId="181" fontId="99" fillId="59" borderId="0" xfId="2317" applyNumberFormat="1" applyFont="1" applyFill="1" applyAlignment="1">
      <alignment vertical="center"/>
    </xf>
    <xf numFmtId="181" fontId="99" fillId="0" borderId="0" xfId="2317" applyNumberFormat="1" applyFont="1" applyAlignment="1">
      <alignment vertical="center"/>
    </xf>
    <xf numFmtId="0" fontId="110" fillId="62" borderId="15" xfId="1496" applyFont="1" applyFill="1" applyBorder="1" applyAlignment="1">
      <alignment vertical="center"/>
    </xf>
    <xf numFmtId="183" fontId="104" fillId="59" borderId="23" xfId="1077" applyNumberFormat="1" applyFont="1" applyFill="1" applyBorder="1"/>
    <xf numFmtId="3" fontId="104" fillId="59" borderId="17" xfId="2317" applyNumberFormat="1" applyFont="1" applyFill="1" applyBorder="1" applyAlignment="1">
      <alignment vertical="center"/>
    </xf>
    <xf numFmtId="3" fontId="104" fillId="59" borderId="14" xfId="2317" applyNumberFormat="1" applyFont="1" applyFill="1" applyBorder="1"/>
    <xf numFmtId="3" fontId="104" fillId="59" borderId="18" xfId="2317" applyNumberFormat="1" applyFont="1" applyFill="1" applyBorder="1"/>
    <xf numFmtId="3" fontId="104" fillId="59" borderId="17" xfId="1667" applyNumberFormat="1" applyFont="1" applyFill="1" applyBorder="1" applyAlignment="1">
      <alignment horizontal="right"/>
    </xf>
    <xf numFmtId="3" fontId="104" fillId="59" borderId="14" xfId="1667" applyNumberFormat="1" applyFont="1" applyFill="1" applyBorder="1" applyAlignment="1">
      <alignment horizontal="right"/>
    </xf>
    <xf numFmtId="3" fontId="104" fillId="59" borderId="18" xfId="1667" applyNumberFormat="1" applyFont="1" applyFill="1" applyBorder="1" applyAlignment="1">
      <alignment horizontal="right"/>
    </xf>
    <xf numFmtId="41" fontId="91" fillId="59" borderId="0" xfId="1496" applyNumberFormat="1" applyFont="1" applyFill="1"/>
    <xf numFmtId="49" fontId="99" fillId="60" borderId="17" xfId="1496" applyNumberFormat="1" applyFont="1" applyFill="1" applyBorder="1" applyAlignment="1">
      <alignment horizontal="center" vertical="center"/>
    </xf>
    <xf numFmtId="49" fontId="99" fillId="60" borderId="18" xfId="1496" applyNumberFormat="1" applyFont="1" applyFill="1" applyBorder="1" applyAlignment="1">
      <alignment horizontal="center" vertical="center"/>
    </xf>
    <xf numFmtId="1" fontId="99" fillId="59" borderId="15" xfId="1496" applyNumberFormat="1" applyFont="1" applyFill="1" applyBorder="1" applyAlignment="1">
      <alignment vertical="center" wrapText="1"/>
    </xf>
    <xf numFmtId="165" fontId="99" fillId="59" borderId="0" xfId="1182" applyNumberFormat="1" applyFont="1" applyFill="1" applyBorder="1" applyAlignment="1">
      <alignment horizontal="right" vertical="center"/>
    </xf>
    <xf numFmtId="165" fontId="99" fillId="59" borderId="19" xfId="1182" applyNumberFormat="1" applyFont="1" applyFill="1" applyBorder="1" applyAlignment="1">
      <alignment horizontal="right" vertical="center"/>
    </xf>
    <xf numFmtId="165" fontId="99" fillId="59" borderId="13" xfId="1182" applyNumberFormat="1" applyFont="1" applyFill="1" applyBorder="1" applyAlignment="1">
      <alignment horizontal="right" vertical="center"/>
    </xf>
    <xf numFmtId="1" fontId="104" fillId="59" borderId="16" xfId="1496" applyNumberFormat="1" applyFont="1" applyFill="1" applyBorder="1" applyAlignment="1">
      <alignment vertical="center" wrapText="1"/>
    </xf>
    <xf numFmtId="1" fontId="99" fillId="59" borderId="16" xfId="1496" applyNumberFormat="1" applyFont="1" applyFill="1" applyBorder="1" applyAlignment="1">
      <alignment vertical="center" wrapText="1"/>
    </xf>
    <xf numFmtId="1" fontId="104" fillId="59" borderId="13" xfId="1496" applyNumberFormat="1" applyFont="1" applyFill="1" applyBorder="1" applyAlignment="1">
      <alignment vertical="center" wrapText="1"/>
    </xf>
    <xf numFmtId="1" fontId="99" fillId="59" borderId="17" xfId="1496" applyNumberFormat="1" applyFont="1" applyFill="1" applyBorder="1" applyAlignment="1">
      <alignment vertical="center" wrapText="1"/>
    </xf>
    <xf numFmtId="3" fontId="104" fillId="59" borderId="14" xfId="2317" applyNumberFormat="1" applyFont="1" applyFill="1" applyBorder="1" applyAlignment="1">
      <alignment vertical="center"/>
    </xf>
    <xf numFmtId="181" fontId="104" fillId="59" borderId="0" xfId="1496" applyNumberFormat="1" applyFont="1" applyFill="1"/>
    <xf numFmtId="181" fontId="99" fillId="59" borderId="0" xfId="2540" applyNumberFormat="1" applyFont="1" applyFill="1" applyAlignment="1">
      <alignment vertical="center"/>
    </xf>
    <xf numFmtId="14" fontId="99" fillId="59" borderId="0" xfId="2541" quotePrefix="1" applyNumberFormat="1" applyFont="1" applyFill="1" applyAlignment="1">
      <alignment horizontal="left" vertical="center"/>
    </xf>
    <xf numFmtId="0" fontId="122" fillId="59" borderId="0" xfId="1496" applyFont="1" applyFill="1"/>
    <xf numFmtId="181" fontId="99" fillId="59" borderId="0" xfId="2542" applyNumberFormat="1" applyFont="1" applyFill="1" applyAlignment="1">
      <alignment vertical="center"/>
    </xf>
    <xf numFmtId="0" fontId="99" fillId="59" borderId="0" xfId="2110" applyFont="1" applyFill="1"/>
    <xf numFmtId="181" fontId="99" fillId="60" borderId="10" xfId="2542" applyNumberFormat="1" applyFont="1" applyFill="1" applyBorder="1" applyAlignment="1">
      <alignment horizontal="center" vertical="center" wrapText="1"/>
    </xf>
    <xf numFmtId="181" fontId="99" fillId="60" borderId="10" xfId="2543" applyNumberFormat="1" applyFont="1" applyFill="1" applyBorder="1" applyAlignment="1">
      <alignment horizontal="center" vertical="center" wrapText="1"/>
    </xf>
    <xf numFmtId="181" fontId="99" fillId="59" borderId="15" xfId="2542" applyNumberFormat="1" applyFont="1" applyFill="1" applyBorder="1" applyAlignment="1">
      <alignment vertical="center"/>
    </xf>
    <xf numFmtId="3" fontId="99" fillId="59" borderId="15" xfId="2544" applyNumberFormat="1" applyFont="1" applyFill="1" applyBorder="1" applyAlignment="1">
      <alignment vertical="center"/>
    </xf>
    <xf numFmtId="3" fontId="99" fillId="59" borderId="20" xfId="2544" applyNumberFormat="1" applyFont="1" applyFill="1" applyBorder="1" applyAlignment="1">
      <alignment vertical="center"/>
    </xf>
    <xf numFmtId="3" fontId="99" fillId="59" borderId="21" xfId="2544" applyNumberFormat="1" applyFont="1" applyFill="1" applyBorder="1" applyAlignment="1">
      <alignment vertical="center"/>
    </xf>
    <xf numFmtId="0" fontId="123" fillId="62" borderId="16" xfId="1496" applyFont="1" applyFill="1" applyBorder="1"/>
    <xf numFmtId="3" fontId="99" fillId="59" borderId="16" xfId="2544" applyNumberFormat="1" applyFont="1" applyFill="1" applyBorder="1" applyAlignment="1">
      <alignment vertical="center"/>
    </xf>
    <xf numFmtId="3" fontId="99" fillId="59" borderId="0" xfId="2544" applyNumberFormat="1" applyFont="1" applyFill="1" applyBorder="1" applyAlignment="1">
      <alignment vertical="center"/>
    </xf>
    <xf numFmtId="3" fontId="99" fillId="59" borderId="19" xfId="2544" applyNumberFormat="1" applyFont="1" applyFill="1" applyBorder="1" applyAlignment="1">
      <alignment vertical="center"/>
    </xf>
    <xf numFmtId="0" fontId="105" fillId="59" borderId="16" xfId="1496" applyFont="1" applyFill="1" applyBorder="1"/>
    <xf numFmtId="0" fontId="93" fillId="59" borderId="16" xfId="1496" applyFont="1" applyFill="1" applyBorder="1"/>
    <xf numFmtId="0" fontId="99" fillId="59" borderId="16" xfId="1496" applyFont="1" applyFill="1" applyBorder="1"/>
    <xf numFmtId="0" fontId="104" fillId="59" borderId="16" xfId="1496" applyFont="1" applyFill="1" applyBorder="1" applyAlignment="1">
      <alignment horizontal="left" indent="2"/>
    </xf>
    <xf numFmtId="0" fontId="104" fillId="59" borderId="16" xfId="1496" applyFont="1" applyFill="1" applyBorder="1" applyAlignment="1">
      <alignment horizontal="left" indent="4"/>
    </xf>
    <xf numFmtId="0" fontId="104" fillId="59" borderId="16" xfId="1496" applyFont="1" applyFill="1" applyBorder="1" applyAlignment="1">
      <alignment horizontal="left" indent="8"/>
    </xf>
    <xf numFmtId="0" fontId="104" fillId="59" borderId="16" xfId="1496" applyFont="1" applyFill="1" applyBorder="1" applyAlignment="1">
      <alignment horizontal="left" indent="10"/>
    </xf>
    <xf numFmtId="0" fontId="104" fillId="59" borderId="16" xfId="1496" applyFont="1" applyFill="1" applyBorder="1" applyAlignment="1">
      <alignment horizontal="left" indent="6"/>
    </xf>
    <xf numFmtId="0" fontId="104" fillId="59" borderId="16" xfId="1496" applyFont="1" applyFill="1" applyBorder="1" applyAlignment="1">
      <alignment horizontal="left" wrapText="1" indent="2"/>
    </xf>
    <xf numFmtId="0" fontId="104" fillId="59" borderId="16" xfId="1496" applyFont="1" applyFill="1" applyBorder="1" applyAlignment="1">
      <alignment horizontal="left" indent="5"/>
    </xf>
    <xf numFmtId="0" fontId="104" fillId="59" borderId="0" xfId="1496" applyFont="1" applyFill="1" applyAlignment="1">
      <alignment horizontal="left" vertical="center" indent="4"/>
    </xf>
    <xf numFmtId="0" fontId="104" fillId="59" borderId="16" xfId="1496" applyFont="1" applyFill="1" applyBorder="1" applyAlignment="1">
      <alignment horizontal="left" vertical="center" wrapText="1" indent="4"/>
    </xf>
    <xf numFmtId="0" fontId="104" fillId="0" borderId="0" xfId="1496" applyFont="1" applyAlignment="1">
      <alignment horizontal="left" vertical="center" indent="4"/>
    </xf>
    <xf numFmtId="0" fontId="104" fillId="59" borderId="16" xfId="1496" applyFont="1" applyFill="1" applyBorder="1" applyAlignment="1">
      <alignment horizontal="left" vertical="center" wrapText="1" indent="6"/>
    </xf>
    <xf numFmtId="0" fontId="104" fillId="59" borderId="16" xfId="1496" applyFont="1" applyFill="1" applyBorder="1" applyAlignment="1">
      <alignment horizontal="left" vertical="center" wrapText="1" indent="2"/>
    </xf>
    <xf numFmtId="0" fontId="94" fillId="59" borderId="16" xfId="1496" applyFont="1" applyFill="1" applyBorder="1" applyAlignment="1">
      <alignment vertical="center"/>
    </xf>
    <xf numFmtId="0" fontId="124" fillId="62" borderId="16" xfId="1496" applyFont="1" applyFill="1" applyBorder="1" applyAlignment="1">
      <alignment vertical="center"/>
    </xf>
    <xf numFmtId="0" fontId="99" fillId="59" borderId="16" xfId="1496" applyFont="1" applyFill="1" applyBorder="1" applyAlignment="1">
      <alignment horizontal="left"/>
    </xf>
    <xf numFmtId="0" fontId="104" fillId="59" borderId="16" xfId="1496" applyFont="1" applyFill="1" applyBorder="1" applyAlignment="1">
      <alignment horizontal="left" indent="1"/>
    </xf>
    <xf numFmtId="0" fontId="104" fillId="59" borderId="16" xfId="1496" applyFont="1" applyFill="1" applyBorder="1" applyAlignment="1">
      <alignment horizontal="left" vertical="center" wrapText="1" indent="1"/>
    </xf>
    <xf numFmtId="0" fontId="104" fillId="59" borderId="16" xfId="1496" applyFont="1" applyFill="1" applyBorder="1" applyAlignment="1">
      <alignment horizontal="left" wrapText="1" indent="1"/>
    </xf>
    <xf numFmtId="0" fontId="104" fillId="0" borderId="0" xfId="1496" applyFont="1" applyAlignment="1">
      <alignment vertical="center"/>
    </xf>
    <xf numFmtId="0" fontId="104" fillId="59" borderId="16" xfId="1496" applyFont="1" applyFill="1" applyBorder="1" applyAlignment="1">
      <alignment horizontal="left" vertical="center" indent="1"/>
    </xf>
    <xf numFmtId="0" fontId="111" fillId="59" borderId="16" xfId="1496" applyFont="1" applyFill="1" applyBorder="1" applyAlignment="1">
      <alignment wrapText="1"/>
    </xf>
    <xf numFmtId="0" fontId="111" fillId="59" borderId="0" xfId="1496" applyFont="1" applyFill="1" applyAlignment="1">
      <alignment wrapText="1"/>
    </xf>
    <xf numFmtId="0" fontId="111" fillId="59" borderId="19" xfId="1496" applyFont="1" applyFill="1" applyBorder="1" applyAlignment="1">
      <alignment wrapText="1"/>
    </xf>
    <xf numFmtId="0" fontId="104" fillId="59" borderId="19" xfId="1496" applyFont="1" applyFill="1" applyBorder="1"/>
    <xf numFmtId="0" fontId="111" fillId="59" borderId="23" xfId="1496" applyFont="1" applyFill="1" applyBorder="1" applyAlignment="1">
      <alignment wrapText="1"/>
    </xf>
    <xf numFmtId="0" fontId="97" fillId="59" borderId="0" xfId="1496" applyFont="1" applyFill="1" applyAlignment="1">
      <alignment horizontal="justify" vertical="justify" wrapText="1"/>
    </xf>
    <xf numFmtId="0" fontId="105" fillId="59" borderId="0" xfId="1496" applyFont="1" applyFill="1" applyAlignment="1">
      <alignment horizontal="justify" vertical="center" wrapText="1"/>
    </xf>
    <xf numFmtId="39" fontId="110" fillId="62" borderId="13" xfId="2317" applyNumberFormat="1" applyFont="1" applyFill="1" applyBorder="1" applyAlignment="1">
      <alignment horizontal="right" vertical="center"/>
    </xf>
    <xf numFmtId="39" fontId="110" fillId="62" borderId="0" xfId="2317" applyNumberFormat="1" applyFont="1" applyFill="1" applyAlignment="1">
      <alignment horizontal="right" vertical="center"/>
    </xf>
    <xf numFmtId="39" fontId="110" fillId="62" borderId="19" xfId="2317" applyNumberFormat="1" applyFont="1" applyFill="1" applyBorder="1" applyAlignment="1">
      <alignment horizontal="right" vertical="center"/>
    </xf>
    <xf numFmtId="165" fontId="99" fillId="59" borderId="22" xfId="1182" applyNumberFormat="1" applyFont="1" applyFill="1" applyBorder="1" applyAlignment="1">
      <alignment horizontal="right" vertical="center"/>
    </xf>
    <xf numFmtId="165" fontId="99" fillId="59" borderId="21" xfId="1182" applyNumberFormat="1" applyFont="1" applyFill="1" applyBorder="1" applyAlignment="1">
      <alignment horizontal="right" vertical="center"/>
    </xf>
    <xf numFmtId="0" fontId="104" fillId="59" borderId="36" xfId="0" applyFont="1" applyFill="1" applyBorder="1" applyAlignment="1">
      <alignment vertical="center"/>
    </xf>
    <xf numFmtId="2" fontId="104" fillId="59" borderId="36" xfId="0" applyNumberFormat="1" applyFont="1" applyFill="1" applyBorder="1" applyAlignment="1">
      <alignment horizontal="center" vertical="center"/>
    </xf>
    <xf numFmtId="0" fontId="104" fillId="60" borderId="36" xfId="0" applyFont="1" applyFill="1" applyBorder="1" applyAlignment="1">
      <alignment vertical="center"/>
    </xf>
    <xf numFmtId="2" fontId="104" fillId="60" borderId="36" xfId="0" applyNumberFormat="1" applyFont="1" applyFill="1" applyBorder="1" applyAlignment="1">
      <alignment horizontal="center" vertical="center"/>
    </xf>
    <xf numFmtId="0" fontId="99" fillId="61" borderId="35" xfId="0" applyFont="1" applyFill="1" applyBorder="1" applyAlignment="1">
      <alignment horizontal="center" vertical="center" wrapText="1"/>
    </xf>
    <xf numFmtId="2" fontId="99" fillId="63" borderId="35" xfId="0" applyNumberFormat="1" applyFont="1" applyFill="1" applyBorder="1" applyAlignment="1">
      <alignment horizontal="center" vertical="center" wrapText="1"/>
    </xf>
    <xf numFmtId="0" fontId="104" fillId="59" borderId="0" xfId="1500" applyFont="1" applyFill="1" applyAlignment="1">
      <alignment horizontal="justify" vertical="justify" wrapText="1"/>
    </xf>
    <xf numFmtId="0" fontId="104" fillId="59" borderId="0" xfId="1858" applyFont="1" applyFill="1" applyAlignment="1">
      <alignment horizontal="justify" vertical="center"/>
    </xf>
    <xf numFmtId="0" fontId="104" fillId="59" borderId="0" xfId="1496" applyFont="1" applyFill="1" applyAlignment="1">
      <alignment horizontal="justify" vertical="center"/>
    </xf>
    <xf numFmtId="170" fontId="104" fillId="59" borderId="0" xfId="1667" applyNumberFormat="1" applyFont="1" applyFill="1" applyAlignment="1">
      <alignment vertical="center"/>
    </xf>
    <xf numFmtId="0" fontId="95" fillId="0" borderId="0" xfId="0" applyFont="1"/>
    <xf numFmtId="183" fontId="110" fillId="62" borderId="22" xfId="536" applyNumberFormat="1" applyFont="1" applyFill="1" applyBorder="1" applyAlignment="1">
      <alignment horizontal="right" vertical="center"/>
    </xf>
    <xf numFmtId="183" fontId="110" fillId="62" borderId="20" xfId="536" applyNumberFormat="1" applyFont="1" applyFill="1" applyBorder="1" applyAlignment="1">
      <alignment horizontal="right" vertical="center"/>
    </xf>
    <xf numFmtId="183" fontId="110" fillId="62" borderId="21" xfId="536" applyNumberFormat="1" applyFont="1" applyFill="1" applyBorder="1" applyAlignment="1">
      <alignment horizontal="right" vertical="center"/>
    </xf>
    <xf numFmtId="183" fontId="104" fillId="59" borderId="13" xfId="536" applyNumberFormat="1" applyFont="1" applyFill="1" applyBorder="1" applyAlignment="1">
      <alignment horizontal="right" vertical="center"/>
    </xf>
    <xf numFmtId="183" fontId="104" fillId="59" borderId="0" xfId="536" applyNumberFormat="1" applyFont="1" applyFill="1" applyBorder="1" applyAlignment="1">
      <alignment horizontal="right" vertical="center"/>
    </xf>
    <xf numFmtId="183" fontId="104" fillId="59" borderId="19" xfId="536" applyNumberFormat="1" applyFont="1" applyFill="1" applyBorder="1" applyAlignment="1">
      <alignment horizontal="right" vertical="center"/>
    </xf>
    <xf numFmtId="183" fontId="99" fillId="59" borderId="16" xfId="1077" applyNumberFormat="1" applyFont="1" applyFill="1" applyBorder="1" applyAlignment="1">
      <alignment vertical="center"/>
    </xf>
    <xf numFmtId="183" fontId="99" fillId="59" borderId="0" xfId="1077" applyNumberFormat="1" applyFont="1" applyFill="1" applyBorder="1" applyAlignment="1">
      <alignment vertical="center"/>
    </xf>
    <xf numFmtId="183" fontId="99" fillId="59" borderId="19" xfId="1077" applyNumberFormat="1" applyFont="1" applyFill="1" applyBorder="1" applyAlignment="1">
      <alignment vertical="center"/>
    </xf>
    <xf numFmtId="183" fontId="104" fillId="59" borderId="16" xfId="1077" applyNumberFormat="1" applyFont="1" applyFill="1" applyBorder="1" applyAlignment="1">
      <alignment vertical="center"/>
    </xf>
    <xf numFmtId="183" fontId="104" fillId="59" borderId="0" xfId="1077" applyNumberFormat="1" applyFont="1" applyFill="1" applyBorder="1" applyAlignment="1">
      <alignment vertical="center"/>
    </xf>
    <xf numFmtId="183" fontId="104" fillId="59" borderId="19" xfId="1077" applyNumberFormat="1" applyFont="1" applyFill="1" applyBorder="1" applyAlignment="1">
      <alignment vertical="center"/>
    </xf>
    <xf numFmtId="0" fontId="111" fillId="59" borderId="0" xfId="1496" applyFont="1" applyFill="1" applyAlignment="1">
      <alignment horizontal="left" vertical="top" wrapText="1"/>
    </xf>
    <xf numFmtId="0" fontId="111" fillId="59" borderId="0" xfId="1496" applyFont="1" applyFill="1" applyAlignment="1">
      <alignment vertical="top" wrapText="1"/>
    </xf>
    <xf numFmtId="9" fontId="104" fillId="59" borderId="0" xfId="2546" applyFont="1" applyFill="1"/>
    <xf numFmtId="0" fontId="92" fillId="59" borderId="0" xfId="1496" applyFont="1" applyFill="1" applyAlignment="1">
      <alignment horizontal="justify" vertical="top" wrapText="1"/>
    </xf>
    <xf numFmtId="0" fontId="99" fillId="59" borderId="37" xfId="0" applyFont="1" applyFill="1" applyBorder="1" applyAlignment="1">
      <alignment vertical="center"/>
    </xf>
    <xf numFmtId="2" fontId="99" fillId="59" borderId="37" xfId="0" applyNumberFormat="1" applyFont="1" applyFill="1" applyBorder="1" applyAlignment="1">
      <alignment horizontal="center" vertical="center"/>
    </xf>
    <xf numFmtId="0" fontId="109" fillId="0" borderId="0" xfId="0" applyFont="1" applyAlignment="1">
      <alignment vertical="justify" wrapText="1"/>
    </xf>
    <xf numFmtId="0" fontId="129" fillId="65" borderId="10" xfId="0" applyFont="1" applyFill="1" applyBorder="1" applyAlignment="1">
      <alignment horizontal="center" vertical="center" wrapText="1"/>
    </xf>
    <xf numFmtId="0" fontId="109" fillId="66" borderId="10" xfId="0" applyFont="1" applyFill="1" applyBorder="1" applyAlignment="1">
      <alignment horizontal="center" vertical="center"/>
    </xf>
    <xf numFmtId="0" fontId="109" fillId="0" borderId="0" xfId="0" applyFont="1" applyAlignment="1">
      <alignment vertical="center" wrapText="1"/>
    </xf>
    <xf numFmtId="0" fontId="131" fillId="0" borderId="0" xfId="0" applyFont="1" applyAlignment="1">
      <alignment vertical="center" wrapText="1"/>
    </xf>
    <xf numFmtId="0" fontId="131" fillId="0" borderId="0" xfId="0" applyFont="1"/>
    <xf numFmtId="0" fontId="127" fillId="0" borderId="0" xfId="0" applyFont="1"/>
    <xf numFmtId="0" fontId="128" fillId="0" borderId="0" xfId="0" applyFont="1"/>
    <xf numFmtId="0" fontId="135" fillId="0" borderId="0" xfId="0" applyFont="1"/>
    <xf numFmtId="0" fontId="135" fillId="0" borderId="0" xfId="0" applyFont="1" applyAlignment="1">
      <alignment vertical="center" wrapText="1"/>
    </xf>
    <xf numFmtId="0" fontId="136" fillId="65" borderId="39" xfId="0" applyFont="1" applyFill="1" applyBorder="1" applyAlignment="1">
      <alignment horizontal="center" vertical="center" wrapText="1"/>
    </xf>
    <xf numFmtId="0" fontId="136" fillId="65" borderId="41" xfId="0" applyFont="1" applyFill="1" applyBorder="1" applyAlignment="1">
      <alignment horizontal="center" vertical="center" wrapText="1"/>
    </xf>
    <xf numFmtId="0" fontId="138" fillId="0" borderId="0" xfId="0" applyFont="1" applyAlignment="1">
      <alignment vertical="center" wrapText="1"/>
    </xf>
    <xf numFmtId="0" fontId="138" fillId="0" borderId="0" xfId="0" applyFont="1"/>
    <xf numFmtId="0" fontId="137" fillId="0" borderId="0" xfId="0" applyFont="1" applyAlignment="1">
      <alignment horizontal="center" vertical="center"/>
    </xf>
    <xf numFmtId="0" fontId="91" fillId="0" borderId="0" xfId="0" applyFont="1" applyAlignment="1">
      <alignment vertical="center"/>
    </xf>
    <xf numFmtId="0" fontId="111" fillId="0" borderId="0" xfId="0" applyFont="1"/>
    <xf numFmtId="49" fontId="0" fillId="0" borderId="0" xfId="0" applyNumberFormat="1"/>
    <xf numFmtId="49" fontId="135" fillId="0" borderId="0" xfId="0" applyNumberFormat="1" applyFont="1" applyAlignment="1">
      <alignment vertical="center" wrapText="1"/>
    </xf>
    <xf numFmtId="0" fontId="140" fillId="65" borderId="51" xfId="0" applyFont="1" applyFill="1" applyBorder="1" applyAlignment="1">
      <alignment horizontal="center" vertical="center" wrapText="1"/>
    </xf>
    <xf numFmtId="0" fontId="140" fillId="65" borderId="53" xfId="0" applyFont="1" applyFill="1" applyBorder="1" applyAlignment="1">
      <alignment horizontal="center" vertical="center" wrapText="1"/>
    </xf>
    <xf numFmtId="0" fontId="138" fillId="66" borderId="59" xfId="0" applyFont="1" applyFill="1" applyBorder="1" applyAlignment="1">
      <alignment horizontal="center" vertical="center"/>
    </xf>
    <xf numFmtId="49" fontId="138" fillId="66" borderId="46" xfId="0" applyNumberFormat="1" applyFont="1" applyFill="1" applyBorder="1" applyAlignment="1">
      <alignment vertical="center"/>
    </xf>
    <xf numFmtId="2" fontId="138" fillId="66" borderId="46" xfId="0" applyNumberFormat="1" applyFont="1" applyFill="1" applyBorder="1" applyAlignment="1">
      <alignment horizontal="center" vertical="center"/>
    </xf>
    <xf numFmtId="2" fontId="135" fillId="66" borderId="62" xfId="0" applyNumberFormat="1" applyFont="1" applyFill="1" applyBorder="1" applyAlignment="1">
      <alignment horizontal="center" vertical="center"/>
    </xf>
    <xf numFmtId="4" fontId="135" fillId="66" borderId="59" xfId="0" applyNumberFormat="1" applyFont="1" applyFill="1" applyBorder="1" applyAlignment="1">
      <alignment horizontal="center" vertical="center"/>
    </xf>
    <xf numFmtId="4" fontId="135" fillId="66" borderId="62" xfId="0" applyNumberFormat="1" applyFont="1" applyFill="1" applyBorder="1" applyAlignment="1">
      <alignment horizontal="center" vertical="center"/>
    </xf>
    <xf numFmtId="0" fontId="138" fillId="66" borderId="63" xfId="0" applyFont="1" applyFill="1" applyBorder="1" applyAlignment="1">
      <alignment horizontal="center" vertical="center"/>
    </xf>
    <xf numFmtId="49" fontId="138" fillId="66" borderId="49" xfId="0" applyNumberFormat="1" applyFont="1" applyFill="1" applyBorder="1" applyAlignment="1">
      <alignment vertical="center"/>
    </xf>
    <xf numFmtId="2" fontId="138" fillId="66" borderId="49" xfId="0" applyNumberFormat="1" applyFont="1" applyFill="1" applyBorder="1" applyAlignment="1">
      <alignment horizontal="center" vertical="center"/>
    </xf>
    <xf numFmtId="2" fontId="135" fillId="66" borderId="66" xfId="0" applyNumberFormat="1" applyFont="1" applyFill="1" applyBorder="1" applyAlignment="1">
      <alignment horizontal="center" vertical="center"/>
    </xf>
    <xf numFmtId="4" fontId="135" fillId="66" borderId="63" xfId="0" applyNumberFormat="1" applyFont="1" applyFill="1" applyBorder="1" applyAlignment="1">
      <alignment horizontal="center" vertical="center"/>
    </xf>
    <xf numFmtId="4" fontId="135" fillId="66" borderId="66" xfId="0" applyNumberFormat="1" applyFont="1" applyFill="1" applyBorder="1" applyAlignment="1">
      <alignment horizontal="center" vertical="center"/>
    </xf>
    <xf numFmtId="0" fontId="138" fillId="66" borderId="67" xfId="0" applyFont="1" applyFill="1" applyBorder="1" applyAlignment="1">
      <alignment horizontal="center" vertical="center"/>
    </xf>
    <xf numFmtId="49" fontId="138" fillId="66" borderId="68" xfId="0" applyNumberFormat="1" applyFont="1" applyFill="1" applyBorder="1" applyAlignment="1">
      <alignment vertical="center"/>
    </xf>
    <xf numFmtId="2" fontId="138" fillId="66" borderId="68" xfId="0" applyNumberFormat="1" applyFont="1" applyFill="1" applyBorder="1" applyAlignment="1">
      <alignment horizontal="center" vertical="center"/>
    </xf>
    <xf numFmtId="2" fontId="135" fillId="66" borderId="69" xfId="0" applyNumberFormat="1" applyFont="1" applyFill="1" applyBorder="1" applyAlignment="1">
      <alignment horizontal="center" vertical="center"/>
    </xf>
    <xf numFmtId="4" fontId="135" fillId="66" borderId="67" xfId="0" applyNumberFormat="1" applyFont="1" applyFill="1" applyBorder="1" applyAlignment="1">
      <alignment horizontal="center" vertical="center"/>
    </xf>
    <xf numFmtId="4" fontId="135" fillId="66" borderId="69" xfId="0" applyNumberFormat="1" applyFont="1" applyFill="1" applyBorder="1" applyAlignment="1">
      <alignment horizontal="center" vertical="center"/>
    </xf>
    <xf numFmtId="49" fontId="135" fillId="0" borderId="0" xfId="0" applyNumberFormat="1" applyFont="1"/>
    <xf numFmtId="4" fontId="141" fillId="0" borderId="0" xfId="0" applyNumberFormat="1" applyFont="1" applyAlignment="1">
      <alignment horizontal="center" vertical="center"/>
    </xf>
    <xf numFmtId="0" fontId="144" fillId="0" borderId="0" xfId="0" applyFont="1" applyAlignment="1">
      <alignment horizontal="center" vertical="center"/>
    </xf>
    <xf numFmtId="0" fontId="110" fillId="75" borderId="54" xfId="0" applyFont="1" applyFill="1" applyBorder="1" applyAlignment="1">
      <alignment horizontal="center" vertical="center"/>
    </xf>
    <xf numFmtId="0" fontId="110" fillId="75" borderId="56" xfId="0" applyFont="1" applyFill="1" applyBorder="1" applyAlignment="1">
      <alignment horizontal="center" vertical="center"/>
    </xf>
    <xf numFmtId="0" fontId="99" fillId="69" borderId="54" xfId="0" applyFont="1" applyFill="1" applyBorder="1" applyAlignment="1">
      <alignment horizontal="center" vertical="center"/>
    </xf>
    <xf numFmtId="0" fontId="99" fillId="69" borderId="56" xfId="0" applyFont="1" applyFill="1" applyBorder="1" applyAlignment="1">
      <alignment horizontal="center" vertical="center"/>
    </xf>
    <xf numFmtId="0" fontId="110" fillId="76" borderId="54" xfId="0" applyFont="1" applyFill="1" applyBorder="1" applyAlignment="1">
      <alignment horizontal="center" vertical="center"/>
    </xf>
    <xf numFmtId="0" fontId="110" fillId="76" borderId="56" xfId="0" applyFont="1" applyFill="1" applyBorder="1" applyAlignment="1">
      <alignment horizontal="center" vertical="center"/>
    </xf>
    <xf numFmtId="0" fontId="110" fillId="77" borderId="54" xfId="0" applyFont="1" applyFill="1" applyBorder="1" applyAlignment="1">
      <alignment horizontal="center" vertical="center"/>
    </xf>
    <xf numFmtId="0" fontId="110" fillId="77" borderId="56" xfId="0" applyFont="1" applyFill="1" applyBorder="1" applyAlignment="1">
      <alignment horizontal="center" vertical="center"/>
    </xf>
    <xf numFmtId="0" fontId="110" fillId="78" borderId="54" xfId="0" applyFont="1" applyFill="1" applyBorder="1" applyAlignment="1">
      <alignment horizontal="center" vertical="center"/>
    </xf>
    <xf numFmtId="0" fontId="110" fillId="78" borderId="56" xfId="0" applyFont="1" applyFill="1" applyBorder="1" applyAlignment="1">
      <alignment horizontal="center" vertical="center"/>
    </xf>
    <xf numFmtId="0" fontId="144" fillId="66" borderId="67" xfId="0" applyFont="1" applyFill="1" applyBorder="1" applyAlignment="1">
      <alignment horizontal="center" vertical="center"/>
    </xf>
    <xf numFmtId="0" fontId="144" fillId="66" borderId="68" xfId="0" applyFont="1" applyFill="1" applyBorder="1"/>
    <xf numFmtId="0" fontId="0" fillId="66" borderId="68" xfId="0" applyFill="1" applyBorder="1" applyAlignment="1">
      <alignment horizontal="left"/>
    </xf>
    <xf numFmtId="0" fontId="145" fillId="66" borderId="69" xfId="0" applyFont="1" applyFill="1" applyBorder="1" applyAlignment="1">
      <alignment horizontal="left"/>
    </xf>
    <xf numFmtId="0" fontId="145" fillId="0" borderId="0" xfId="0" applyFont="1"/>
    <xf numFmtId="2" fontId="0" fillId="66" borderId="67" xfId="0" applyNumberFormat="1" applyFill="1" applyBorder="1" applyAlignment="1">
      <alignment horizontal="center" vertical="center"/>
    </xf>
    <xf numFmtId="2" fontId="0" fillId="66" borderId="69" xfId="0" applyNumberFormat="1" applyFill="1" applyBorder="1" applyAlignment="1">
      <alignment horizontal="center" vertical="center"/>
    </xf>
    <xf numFmtId="0" fontId="144" fillId="66" borderId="59" xfId="0" applyFont="1" applyFill="1" applyBorder="1" applyAlignment="1">
      <alignment horizontal="center" vertical="center"/>
    </xf>
    <xf numFmtId="0" fontId="144" fillId="66" borderId="46" xfId="0" applyFont="1" applyFill="1" applyBorder="1"/>
    <xf numFmtId="0" fontId="0" fillId="66" borderId="46" xfId="0" applyFill="1" applyBorder="1" applyAlignment="1">
      <alignment horizontal="left"/>
    </xf>
    <xf numFmtId="0" fontId="145" fillId="66" borderId="62" xfId="0" applyFont="1" applyFill="1" applyBorder="1" applyAlignment="1">
      <alignment horizontal="left"/>
    </xf>
    <xf numFmtId="2" fontId="0" fillId="66" borderId="59" xfId="0" applyNumberFormat="1" applyFill="1" applyBorder="1" applyAlignment="1">
      <alignment horizontal="center" vertical="center"/>
    </xf>
    <xf numFmtId="2" fontId="0" fillId="66" borderId="62" xfId="0" applyNumberFormat="1" applyFill="1" applyBorder="1" applyAlignment="1">
      <alignment horizontal="center" vertical="center"/>
    </xf>
    <xf numFmtId="0" fontId="144" fillId="66" borderId="63" xfId="0" applyFont="1" applyFill="1" applyBorder="1" applyAlignment="1">
      <alignment horizontal="center" vertical="center"/>
    </xf>
    <xf numFmtId="0" fontId="144" fillId="66" borderId="49" xfId="0" applyFont="1" applyFill="1" applyBorder="1"/>
    <xf numFmtId="0" fontId="0" fillId="66" borderId="49" xfId="0" applyFill="1" applyBorder="1" applyAlignment="1">
      <alignment horizontal="left"/>
    </xf>
    <xf numFmtId="0" fontId="145" fillId="66" borderId="66" xfId="0" applyFont="1" applyFill="1" applyBorder="1" applyAlignment="1">
      <alignment horizontal="left"/>
    </xf>
    <xf numFmtId="2" fontId="0" fillId="66" borderId="63" xfId="0" applyNumberFormat="1" applyFill="1" applyBorder="1" applyAlignment="1">
      <alignment horizontal="center" vertical="center"/>
    </xf>
    <xf numFmtId="2" fontId="0" fillId="66" borderId="66" xfId="0" applyNumberFormat="1" applyFill="1" applyBorder="1" applyAlignment="1">
      <alignment horizontal="center" vertical="center"/>
    </xf>
    <xf numFmtId="0" fontId="109" fillId="0" borderId="14" xfId="0" applyFont="1" applyBorder="1"/>
    <xf numFmtId="0" fontId="104" fillId="60" borderId="37" xfId="0" applyFont="1" applyFill="1" applyBorder="1" applyAlignment="1">
      <alignment vertical="center"/>
    </xf>
    <xf numFmtId="2" fontId="104" fillId="60" borderId="37" xfId="0" applyNumberFormat="1" applyFont="1" applyFill="1" applyBorder="1" applyAlignment="1">
      <alignment horizontal="center" vertical="center"/>
    </xf>
    <xf numFmtId="165" fontId="99" fillId="59" borderId="20" xfId="1182" applyNumberFormat="1" applyFont="1" applyFill="1" applyBorder="1" applyAlignment="1">
      <alignment horizontal="right" vertical="center"/>
    </xf>
    <xf numFmtId="3" fontId="104" fillId="59" borderId="17" xfId="2317" applyNumberFormat="1" applyFont="1" applyFill="1" applyBorder="1"/>
    <xf numFmtId="0" fontId="135" fillId="66" borderId="60" xfId="0" applyFont="1" applyFill="1" applyBorder="1" applyAlignment="1">
      <alignment horizontal="left" vertical="center"/>
    </xf>
    <xf numFmtId="0" fontId="135" fillId="66" borderId="0" xfId="0" applyFont="1" applyFill="1" applyAlignment="1">
      <alignment horizontal="left" vertical="center"/>
    </xf>
    <xf numFmtId="0" fontId="135" fillId="66" borderId="61" xfId="0" applyFont="1" applyFill="1" applyBorder="1" applyAlignment="1">
      <alignment horizontal="left" vertical="center"/>
    </xf>
    <xf numFmtId="0" fontId="135" fillId="66" borderId="64" xfId="0" applyFont="1" applyFill="1" applyBorder="1" applyAlignment="1">
      <alignment horizontal="left" vertical="center"/>
    </xf>
    <xf numFmtId="0" fontId="135" fillId="66" borderId="14" xfId="0" applyFont="1" applyFill="1" applyBorder="1" applyAlignment="1">
      <alignment horizontal="left" vertical="center"/>
    </xf>
    <xf numFmtId="0" fontId="135" fillId="66" borderId="65" xfId="0" applyFont="1" applyFill="1" applyBorder="1" applyAlignment="1">
      <alignment horizontal="left" vertical="center"/>
    </xf>
    <xf numFmtId="0" fontId="147" fillId="0" borderId="0" xfId="0" applyFont="1"/>
    <xf numFmtId="0" fontId="146" fillId="0" borderId="0" xfId="0" applyFont="1"/>
    <xf numFmtId="0" fontId="138" fillId="66" borderId="42" xfId="0" applyFont="1" applyFill="1" applyBorder="1" applyAlignment="1">
      <alignment horizontal="center" vertical="center"/>
    </xf>
    <xf numFmtId="0" fontId="138" fillId="66" borderId="43" xfId="0" applyFont="1" applyFill="1" applyBorder="1" applyAlignment="1">
      <alignment vertical="center"/>
    </xf>
    <xf numFmtId="0" fontId="135" fillId="66" borderId="70" xfId="0" applyFont="1" applyFill="1" applyBorder="1" applyAlignment="1">
      <alignment horizontal="left" vertical="center"/>
    </xf>
    <xf numFmtId="0" fontId="135" fillId="66" borderId="20" xfId="0" applyFont="1" applyFill="1" applyBorder="1" applyAlignment="1">
      <alignment horizontal="left" vertical="center"/>
    </xf>
    <xf numFmtId="0" fontId="135" fillId="66" borderId="71" xfId="0" applyFont="1" applyFill="1" applyBorder="1" applyAlignment="1">
      <alignment horizontal="left" vertical="center"/>
    </xf>
    <xf numFmtId="2" fontId="138" fillId="66" borderId="43" xfId="0" applyNumberFormat="1" applyFont="1" applyFill="1" applyBorder="1" applyAlignment="1">
      <alignment horizontal="center" vertical="center"/>
    </xf>
    <xf numFmtId="2" fontId="135" fillId="66" borderId="44" xfId="0" applyNumberFormat="1" applyFont="1" applyFill="1" applyBorder="1" applyAlignment="1">
      <alignment horizontal="center" vertical="center"/>
    </xf>
    <xf numFmtId="4" fontId="135" fillId="66" borderId="42" xfId="0" applyNumberFormat="1" applyFont="1" applyFill="1" applyBorder="1" applyAlignment="1">
      <alignment horizontal="center" vertical="center"/>
    </xf>
    <xf numFmtId="4" fontId="135" fillId="66" borderId="44" xfId="0" applyNumberFormat="1" applyFont="1" applyFill="1" applyBorder="1" applyAlignment="1">
      <alignment horizontal="center" vertical="center"/>
    </xf>
    <xf numFmtId="0" fontId="138" fillId="66" borderId="45" xfId="0" applyFont="1" applyFill="1" applyBorder="1" applyAlignment="1">
      <alignment horizontal="center" vertical="center"/>
    </xf>
    <xf numFmtId="0" fontId="138" fillId="66" borderId="46" xfId="0" applyFont="1" applyFill="1" applyBorder="1" applyAlignment="1">
      <alignment vertical="center"/>
    </xf>
    <xf numFmtId="2" fontId="135" fillId="66" borderId="47" xfId="0" applyNumberFormat="1" applyFont="1" applyFill="1" applyBorder="1" applyAlignment="1">
      <alignment horizontal="center" vertical="center"/>
    </xf>
    <xf numFmtId="4" fontId="135" fillId="66" borderId="45" xfId="0" applyNumberFormat="1" applyFont="1" applyFill="1" applyBorder="1" applyAlignment="1">
      <alignment horizontal="center" vertical="center"/>
    </xf>
    <xf numFmtId="4" fontId="135" fillId="66" borderId="47" xfId="0" applyNumberFormat="1" applyFont="1" applyFill="1" applyBorder="1" applyAlignment="1">
      <alignment horizontal="center" vertical="center"/>
    </xf>
    <xf numFmtId="0" fontId="138" fillId="66" borderId="48" xfId="0" applyFont="1" applyFill="1" applyBorder="1" applyAlignment="1">
      <alignment horizontal="center" vertical="center"/>
    </xf>
    <xf numFmtId="0" fontId="138" fillId="66" borderId="49" xfId="0" applyFont="1" applyFill="1" applyBorder="1" applyAlignment="1">
      <alignment vertical="center"/>
    </xf>
    <xf numFmtId="2" fontId="135" fillId="66" borderId="50" xfId="0" applyNumberFormat="1" applyFont="1" applyFill="1" applyBorder="1" applyAlignment="1">
      <alignment horizontal="center" vertical="center"/>
    </xf>
    <xf numFmtId="4" fontId="135" fillId="66" borderId="48" xfId="0" applyNumberFormat="1" applyFont="1" applyFill="1" applyBorder="1" applyAlignment="1">
      <alignment horizontal="center" vertical="center"/>
    </xf>
    <xf numFmtId="4" fontId="135" fillId="66" borderId="50" xfId="0" applyNumberFormat="1" applyFont="1" applyFill="1" applyBorder="1" applyAlignment="1">
      <alignment horizontal="center" vertical="center"/>
    </xf>
    <xf numFmtId="2" fontId="109" fillId="0" borderId="0" xfId="0" applyNumberFormat="1" applyFont="1" applyAlignment="1">
      <alignment horizontal="center" vertical="center"/>
    </xf>
    <xf numFmtId="4" fontId="109" fillId="0" borderId="0" xfId="0" applyNumberFormat="1" applyFont="1" applyAlignment="1">
      <alignment horizontal="center" vertical="center"/>
    </xf>
    <xf numFmtId="0" fontId="138" fillId="66" borderId="67" xfId="571" applyNumberFormat="1" applyFont="1" applyFill="1" applyBorder="1" applyAlignment="1">
      <alignment horizontal="center" vertical="center"/>
    </xf>
    <xf numFmtId="49" fontId="138" fillId="66" borderId="68" xfId="0" quotePrefix="1" applyNumberFormat="1" applyFont="1" applyFill="1" applyBorder="1" applyAlignment="1">
      <alignment vertical="center"/>
    </xf>
    <xf numFmtId="49" fontId="138" fillId="66" borderId="46" xfId="0" quotePrefix="1" applyNumberFormat="1" applyFont="1" applyFill="1" applyBorder="1" applyAlignment="1">
      <alignment vertical="center"/>
    </xf>
    <xf numFmtId="49" fontId="138" fillId="66" borderId="49" xfId="0" quotePrefix="1" applyNumberFormat="1" applyFont="1" applyFill="1" applyBorder="1" applyAlignment="1">
      <alignment vertical="center"/>
    </xf>
    <xf numFmtId="0" fontId="92" fillId="0" borderId="0" xfId="1496" applyFont="1" applyAlignment="1">
      <alignment horizontal="justify" vertical="justify" wrapText="1"/>
    </xf>
    <xf numFmtId="0" fontId="92" fillId="0" borderId="0" xfId="1496" applyFont="1" applyAlignment="1">
      <alignment vertical="top" wrapText="1"/>
    </xf>
    <xf numFmtId="0" fontId="92" fillId="0" borderId="0" xfId="1496" applyFont="1" applyAlignment="1">
      <alignment horizontal="justify" vertical="center" wrapText="1"/>
    </xf>
    <xf numFmtId="0" fontId="104" fillId="0" borderId="0" xfId="1496" applyFont="1" applyAlignment="1">
      <alignment horizontal="justify" vertical="center" wrapText="1"/>
    </xf>
    <xf numFmtId="0" fontId="95" fillId="0" borderId="0" xfId="1496" applyFont="1" applyAlignment="1">
      <alignment horizontal="justify" vertical="center" wrapText="1"/>
    </xf>
    <xf numFmtId="187" fontId="80" fillId="59" borderId="0" xfId="1667" quotePrefix="1" applyNumberFormat="1" applyFont="1" applyFill="1" applyAlignment="1">
      <alignment horizontal="right" vertical="center"/>
    </xf>
    <xf numFmtId="187" fontId="80" fillId="59" borderId="0" xfId="1667" applyNumberFormat="1" applyFont="1" applyFill="1" applyAlignment="1">
      <alignment horizontal="right" vertical="center"/>
    </xf>
    <xf numFmtId="0" fontId="72" fillId="59" borderId="0" xfId="1496" applyFont="1" applyFill="1" applyAlignment="1">
      <alignment horizontal="left"/>
    </xf>
    <xf numFmtId="0" fontId="92" fillId="0" borderId="0" xfId="1496" applyFont="1" applyAlignment="1">
      <alignment horizontal="justify" vertical="top" wrapText="1"/>
    </xf>
    <xf numFmtId="0" fontId="72" fillId="59" borderId="0" xfId="1496" applyFont="1" applyFill="1" applyAlignment="1">
      <alignment horizontal="left" vertical="center"/>
    </xf>
    <xf numFmtId="0" fontId="95" fillId="59" borderId="0" xfId="1496" applyFont="1" applyFill="1" applyAlignment="1">
      <alignment horizontal="left" vertical="center" wrapText="1"/>
    </xf>
    <xf numFmtId="0" fontId="71" fillId="59" borderId="0" xfId="1667" quotePrefix="1" applyFont="1" applyFill="1" applyAlignment="1">
      <alignment horizontal="center"/>
    </xf>
    <xf numFmtId="0" fontId="93" fillId="59" borderId="0" xfId="1667" applyFont="1" applyFill="1" applyAlignment="1">
      <alignment horizontal="center" vertical="center" wrapText="1"/>
    </xf>
    <xf numFmtId="0" fontId="106" fillId="59" borderId="0" xfId="1667" applyFont="1" applyFill="1" applyAlignment="1">
      <alignment horizontal="center" vertical="center" wrapText="1"/>
    </xf>
    <xf numFmtId="0" fontId="99" fillId="59" borderId="0" xfId="1667" applyFont="1" applyFill="1" applyAlignment="1">
      <alignment horizontal="center" vertical="center" wrapText="1"/>
    </xf>
    <xf numFmtId="0" fontId="93" fillId="0" borderId="0" xfId="1496" applyFont="1" applyAlignment="1">
      <alignment horizontal="center" vertical="center" wrapText="1"/>
    </xf>
    <xf numFmtId="0" fontId="93" fillId="0" borderId="0" xfId="1496" applyFont="1" applyAlignment="1">
      <alignment horizontal="center" vertical="center"/>
    </xf>
    <xf numFmtId="0" fontId="95" fillId="0" borderId="0" xfId="1496" applyFont="1" applyAlignment="1">
      <alignment horizontal="left" vertical="center" wrapText="1"/>
    </xf>
    <xf numFmtId="0" fontId="129" fillId="64" borderId="0" xfId="0" applyFont="1" applyFill="1" applyAlignment="1">
      <alignment horizontal="center"/>
    </xf>
    <xf numFmtId="0" fontId="129" fillId="68" borderId="0" xfId="0" applyFont="1" applyFill="1" applyAlignment="1">
      <alignment horizontal="center"/>
    </xf>
    <xf numFmtId="0" fontId="133" fillId="0" borderId="0" xfId="0" applyFont="1" applyAlignment="1">
      <alignment horizontal="left" wrapText="1"/>
    </xf>
    <xf numFmtId="0" fontId="109" fillId="0" borderId="0" xfId="0" applyFont="1" applyAlignment="1">
      <alignment horizontal="justify" vertical="center" wrapText="1"/>
    </xf>
    <xf numFmtId="0" fontId="130" fillId="0" borderId="0" xfId="0" applyFont="1" applyAlignment="1">
      <alignment horizontal="left" vertical="center" wrapText="1"/>
    </xf>
    <xf numFmtId="0" fontId="130" fillId="0" borderId="0" xfId="0" applyFont="1" applyAlignment="1">
      <alignment horizontal="left"/>
    </xf>
    <xf numFmtId="0" fontId="109" fillId="0" borderId="0" xfId="0" applyFont="1" applyAlignment="1">
      <alignment horizontal="left"/>
    </xf>
    <xf numFmtId="0" fontId="129" fillId="67" borderId="0" xfId="0" applyFont="1" applyFill="1" applyAlignment="1">
      <alignment horizontal="center"/>
    </xf>
    <xf numFmtId="0" fontId="109" fillId="67" borderId="0" xfId="0" applyFont="1" applyFill="1" applyAlignment="1">
      <alignment horizontal="center"/>
    </xf>
    <xf numFmtId="0" fontId="109" fillId="66" borderId="10" xfId="0" applyFont="1" applyFill="1" applyBorder="1" applyAlignment="1">
      <alignment horizontal="left" vertical="center"/>
    </xf>
    <xf numFmtId="0" fontId="109" fillId="66" borderId="10" xfId="0" applyFont="1" applyFill="1" applyBorder="1" applyAlignment="1">
      <alignment horizontal="left" vertical="top" wrapText="1"/>
    </xf>
    <xf numFmtId="0" fontId="127" fillId="0" borderId="38" xfId="0" applyFont="1" applyBorder="1" applyAlignment="1">
      <alignment horizontal="center"/>
    </xf>
    <xf numFmtId="0" fontId="128" fillId="0" borderId="0" xfId="0" applyFont="1" applyAlignment="1">
      <alignment horizontal="center"/>
    </xf>
    <xf numFmtId="0" fontId="129" fillId="65" borderId="10" xfId="0" applyFont="1" applyFill="1" applyBorder="1" applyAlignment="1">
      <alignment horizontal="center" vertical="center" wrapText="1"/>
    </xf>
    <xf numFmtId="0" fontId="109" fillId="0" borderId="0" xfId="0" applyFont="1" applyAlignment="1">
      <alignment horizontal="left" vertical="center"/>
    </xf>
    <xf numFmtId="0" fontId="91" fillId="0" borderId="0" xfId="0" applyFont="1" applyAlignment="1">
      <alignment horizontal="left" vertical="center"/>
    </xf>
    <xf numFmtId="0" fontId="146" fillId="0" borderId="0" xfId="0" applyFont="1" applyAlignment="1">
      <alignment horizontal="center"/>
    </xf>
    <xf numFmtId="49" fontId="146" fillId="0" borderId="0" xfId="0" applyNumberFormat="1" applyFont="1" applyAlignment="1">
      <alignment horizontal="center"/>
    </xf>
    <xf numFmtId="0" fontId="139" fillId="0" borderId="0" xfId="0" applyFont="1" applyAlignment="1">
      <alignment horizontal="right" vertical="center" wrapText="1"/>
    </xf>
    <xf numFmtId="0" fontId="136" fillId="65" borderId="40" xfId="0" applyFont="1" applyFill="1" applyBorder="1" applyAlignment="1">
      <alignment horizontal="center" vertical="center" wrapText="1"/>
    </xf>
    <xf numFmtId="0" fontId="136" fillId="65" borderId="41" xfId="0" applyFont="1" applyFill="1" applyBorder="1" applyAlignment="1">
      <alignment horizontal="center" vertical="center" wrapText="1"/>
    </xf>
    <xf numFmtId="0" fontId="135" fillId="66" borderId="46" xfId="0" applyFont="1" applyFill="1" applyBorder="1" applyAlignment="1">
      <alignment horizontal="left" vertical="center"/>
    </xf>
    <xf numFmtId="0" fontId="135" fillId="66" borderId="49" xfId="0" applyFont="1" applyFill="1" applyBorder="1" applyAlignment="1">
      <alignment horizontal="left" vertical="center"/>
    </xf>
    <xf numFmtId="0" fontId="136" fillId="74" borderId="57" xfId="0" applyFont="1" applyFill="1" applyBorder="1" applyAlignment="1">
      <alignment horizontal="center" vertical="center"/>
    </xf>
    <xf numFmtId="0" fontId="136" fillId="74" borderId="43" xfId="0" applyFont="1" applyFill="1" applyBorder="1" applyAlignment="1">
      <alignment horizontal="center" vertical="center"/>
    </xf>
    <xf numFmtId="0" fontId="136" fillId="74" borderId="58" xfId="0" applyFont="1" applyFill="1" applyBorder="1" applyAlignment="1">
      <alignment horizontal="center" vertical="center"/>
    </xf>
    <xf numFmtId="0" fontId="140" fillId="74" borderId="57" xfId="0" applyFont="1" applyFill="1" applyBorder="1" applyAlignment="1">
      <alignment horizontal="center" vertical="center"/>
    </xf>
    <xf numFmtId="0" fontId="140" fillId="74" borderId="58" xfId="0" applyFont="1" applyFill="1" applyBorder="1" applyAlignment="1">
      <alignment horizontal="center" vertical="center"/>
    </xf>
    <xf numFmtId="0" fontId="135" fillId="59" borderId="0" xfId="0" applyFont="1" applyFill="1" applyAlignment="1">
      <alignment horizontal="center"/>
    </xf>
    <xf numFmtId="0" fontId="136" fillId="73" borderId="51" xfId="0" applyFont="1" applyFill="1" applyBorder="1" applyAlignment="1">
      <alignment horizontal="center" vertical="center"/>
    </xf>
    <xf numFmtId="0" fontId="136" fillId="73" borderId="52" xfId="0" applyFont="1" applyFill="1" applyBorder="1" applyAlignment="1">
      <alignment horizontal="center" vertical="center"/>
    </xf>
    <xf numFmtId="0" fontId="136" fillId="73" borderId="53" xfId="0" applyFont="1" applyFill="1" applyBorder="1" applyAlignment="1">
      <alignment horizontal="center" vertical="center"/>
    </xf>
    <xf numFmtId="0" fontId="140" fillId="73" borderId="51" xfId="0" applyFont="1" applyFill="1" applyBorder="1" applyAlignment="1">
      <alignment horizontal="center" vertical="center"/>
    </xf>
    <xf numFmtId="0" fontId="140" fillId="73" borderId="53" xfId="0" applyFont="1" applyFill="1" applyBorder="1" applyAlignment="1">
      <alignment horizontal="center" vertical="center"/>
    </xf>
    <xf numFmtId="0" fontId="135" fillId="66" borderId="68" xfId="0" applyFont="1" applyFill="1" applyBorder="1" applyAlignment="1">
      <alignment horizontal="left" vertical="center"/>
    </xf>
    <xf numFmtId="0" fontId="136" fillId="72" borderId="57" xfId="0" applyFont="1" applyFill="1" applyBorder="1" applyAlignment="1">
      <alignment horizontal="center" vertical="center"/>
    </xf>
    <xf numFmtId="0" fontId="136" fillId="72" borderId="43" xfId="0" applyFont="1" applyFill="1" applyBorder="1" applyAlignment="1">
      <alignment horizontal="center" vertical="center"/>
    </xf>
    <xf numFmtId="0" fontId="136" fillId="72" borderId="58" xfId="0" applyFont="1" applyFill="1" applyBorder="1" applyAlignment="1">
      <alignment horizontal="center" vertical="center"/>
    </xf>
    <xf numFmtId="0" fontId="140" fillId="72" borderId="57" xfId="0" applyFont="1" applyFill="1" applyBorder="1" applyAlignment="1">
      <alignment horizontal="center" vertical="center"/>
    </xf>
    <xf numFmtId="0" fontId="140" fillId="72" borderId="58" xfId="0" applyFont="1" applyFill="1" applyBorder="1" applyAlignment="1">
      <alignment horizontal="center" vertical="center"/>
    </xf>
    <xf numFmtId="0" fontId="135" fillId="66" borderId="60" xfId="0" applyFont="1" applyFill="1" applyBorder="1" applyAlignment="1">
      <alignment horizontal="left" vertical="center"/>
    </xf>
    <xf numFmtId="0" fontId="135" fillId="66" borderId="0" xfId="0" applyFont="1" applyFill="1" applyAlignment="1">
      <alignment horizontal="left" vertical="center"/>
    </xf>
    <xf numFmtId="0" fontId="135" fillId="66" borderId="61" xfId="0" applyFont="1" applyFill="1" applyBorder="1" applyAlignment="1">
      <alignment horizontal="left" vertical="center"/>
    </xf>
    <xf numFmtId="0" fontId="135" fillId="66" borderId="64" xfId="0" applyFont="1" applyFill="1" applyBorder="1" applyAlignment="1">
      <alignment horizontal="left" vertical="center"/>
    </xf>
    <xf numFmtId="0" fontId="135" fillId="66" borderId="14" xfId="0" applyFont="1" applyFill="1" applyBorder="1" applyAlignment="1">
      <alignment horizontal="left" vertical="center"/>
    </xf>
    <xf numFmtId="0" fontId="135" fillId="66" borderId="65" xfId="0" applyFont="1" applyFill="1" applyBorder="1" applyAlignment="1">
      <alignment horizontal="left" vertical="center"/>
    </xf>
    <xf numFmtId="0" fontId="135" fillId="59" borderId="14" xfId="0" applyFont="1" applyFill="1" applyBorder="1" applyAlignment="1">
      <alignment horizontal="center"/>
    </xf>
    <xf numFmtId="0" fontId="136" fillId="71" borderId="51" xfId="0" applyFont="1" applyFill="1" applyBorder="1" applyAlignment="1">
      <alignment horizontal="center" vertical="center"/>
    </xf>
    <xf numFmtId="0" fontId="136" fillId="71" borderId="52" xfId="0" applyFont="1" applyFill="1" applyBorder="1" applyAlignment="1">
      <alignment horizontal="center" vertical="center"/>
    </xf>
    <xf numFmtId="0" fontId="136" fillId="71" borderId="53" xfId="0" applyFont="1" applyFill="1" applyBorder="1" applyAlignment="1">
      <alignment horizontal="center" vertical="center"/>
    </xf>
    <xf numFmtId="0" fontId="140" fillId="71" borderId="51" xfId="0" applyFont="1" applyFill="1" applyBorder="1" applyAlignment="1">
      <alignment horizontal="center" vertical="center"/>
    </xf>
    <xf numFmtId="0" fontId="140" fillId="71" borderId="53" xfId="0" applyFont="1" applyFill="1" applyBorder="1" applyAlignment="1">
      <alignment horizontal="center" vertical="center"/>
    </xf>
    <xf numFmtId="0" fontId="135" fillId="59" borderId="7" xfId="0" applyFont="1" applyFill="1" applyBorder="1" applyAlignment="1">
      <alignment horizontal="center"/>
    </xf>
    <xf numFmtId="0" fontId="136" fillId="70" borderId="57" xfId="0" applyFont="1" applyFill="1" applyBorder="1" applyAlignment="1">
      <alignment horizontal="center" vertical="center"/>
    </xf>
    <xf numFmtId="0" fontId="136" fillId="70" borderId="43" xfId="0" applyFont="1" applyFill="1" applyBorder="1" applyAlignment="1">
      <alignment horizontal="center" vertical="center"/>
    </xf>
    <xf numFmtId="0" fontId="136" fillId="70" borderId="58" xfId="0" applyFont="1" applyFill="1" applyBorder="1" applyAlignment="1">
      <alignment horizontal="center" vertical="center"/>
    </xf>
    <xf numFmtId="4" fontId="135" fillId="70" borderId="57" xfId="0" applyNumberFormat="1" applyFont="1" applyFill="1" applyBorder="1" applyAlignment="1">
      <alignment horizontal="center" vertical="center"/>
    </xf>
    <xf numFmtId="4" fontId="135" fillId="70" borderId="58" xfId="0" applyNumberFormat="1" applyFont="1" applyFill="1" applyBorder="1" applyAlignment="1">
      <alignment horizontal="center" vertical="center"/>
    </xf>
    <xf numFmtId="0" fontId="98" fillId="69" borderId="54" xfId="0" applyFont="1" applyFill="1" applyBorder="1" applyAlignment="1">
      <alignment horizontal="center" vertical="center"/>
    </xf>
    <xf numFmtId="0" fontId="98" fillId="69" borderId="55" xfId="0" applyFont="1" applyFill="1" applyBorder="1" applyAlignment="1">
      <alignment horizontal="center" vertical="center"/>
    </xf>
    <xf numFmtId="0" fontId="98" fillId="69" borderId="56" xfId="0" applyFont="1" applyFill="1" applyBorder="1" applyAlignment="1">
      <alignment horizontal="center" vertical="center"/>
    </xf>
    <xf numFmtId="0" fontId="140" fillId="69" borderId="54" xfId="0" applyFont="1" applyFill="1" applyBorder="1" applyAlignment="1">
      <alignment horizontal="center" vertical="center"/>
    </xf>
    <xf numFmtId="0" fontId="140" fillId="69" borderId="56" xfId="0" applyFont="1" applyFill="1" applyBorder="1" applyAlignment="1">
      <alignment horizontal="center" vertical="center"/>
    </xf>
    <xf numFmtId="49" fontId="128" fillId="0" borderId="0" xfId="0" applyNumberFormat="1" applyFont="1" applyAlignment="1">
      <alignment horizontal="center"/>
    </xf>
    <xf numFmtId="0" fontId="140" fillId="65" borderId="52" xfId="0" applyFont="1" applyFill="1" applyBorder="1" applyAlignment="1">
      <alignment horizontal="center" vertical="center" wrapText="1"/>
    </xf>
    <xf numFmtId="0" fontId="140" fillId="65" borderId="53" xfId="0" applyFont="1" applyFill="1" applyBorder="1" applyAlignment="1">
      <alignment horizontal="center" vertical="center" wrapText="1"/>
    </xf>
    <xf numFmtId="0" fontId="0" fillId="0" borderId="0" xfId="0" applyAlignment="1">
      <alignment horizontal="left"/>
    </xf>
    <xf numFmtId="0" fontId="145" fillId="0" borderId="0" xfId="0" applyFont="1" applyAlignment="1">
      <alignment horizontal="left"/>
    </xf>
    <xf numFmtId="0" fontId="110" fillId="78" borderId="51" xfId="0" applyFont="1" applyFill="1" applyBorder="1" applyAlignment="1">
      <alignment horizontal="center" vertical="center"/>
    </xf>
    <xf numFmtId="0" fontId="110" fillId="78" borderId="53" xfId="0" applyFont="1" applyFill="1" applyBorder="1" applyAlignment="1">
      <alignment horizontal="center" vertical="center"/>
    </xf>
    <xf numFmtId="0" fontId="142" fillId="0" borderId="0" xfId="0" applyFont="1" applyAlignment="1">
      <alignment horizontal="center"/>
    </xf>
    <xf numFmtId="49" fontId="142" fillId="0" borderId="0" xfId="0" applyNumberFormat="1" applyFont="1" applyAlignment="1">
      <alignment horizontal="center"/>
    </xf>
    <xf numFmtId="0" fontId="143" fillId="0" borderId="0" xfId="0" applyFont="1" applyAlignment="1">
      <alignment horizontal="right"/>
    </xf>
    <xf numFmtId="0" fontId="110" fillId="65" borderId="51" xfId="0" applyFont="1" applyFill="1" applyBorder="1" applyAlignment="1">
      <alignment horizontal="center" vertical="center"/>
    </xf>
    <xf numFmtId="0" fontId="110" fillId="65" borderId="54" xfId="0" applyFont="1" applyFill="1" applyBorder="1" applyAlignment="1">
      <alignment horizontal="center" vertical="center"/>
    </xf>
    <xf numFmtId="0" fontId="110" fillId="65" borderId="52" xfId="0" applyFont="1" applyFill="1" applyBorder="1" applyAlignment="1">
      <alignment horizontal="center" vertical="center"/>
    </xf>
    <xf numFmtId="0" fontId="110" fillId="65" borderId="53" xfId="0" applyFont="1" applyFill="1" applyBorder="1" applyAlignment="1">
      <alignment horizontal="center" vertical="center"/>
    </xf>
    <xf numFmtId="0" fontId="110" fillId="65" borderId="55" xfId="0" applyFont="1" applyFill="1" applyBorder="1" applyAlignment="1">
      <alignment horizontal="center" vertical="center"/>
    </xf>
    <xf numFmtId="0" fontId="110" fillId="65" borderId="56" xfId="0" applyFont="1" applyFill="1" applyBorder="1" applyAlignment="1">
      <alignment horizontal="center" vertical="center"/>
    </xf>
    <xf numFmtId="0" fontId="110" fillId="75" borderId="51" xfId="0" applyFont="1" applyFill="1" applyBorder="1" applyAlignment="1">
      <alignment horizontal="center" vertical="center"/>
    </xf>
    <xf numFmtId="0" fontId="110" fillId="75" borderId="53" xfId="0" applyFont="1" applyFill="1" applyBorder="1" applyAlignment="1">
      <alignment horizontal="center" vertical="center"/>
    </xf>
    <xf numFmtId="0" fontId="99" fillId="69" borderId="51" xfId="0" applyFont="1" applyFill="1" applyBorder="1" applyAlignment="1">
      <alignment horizontal="center" vertical="center"/>
    </xf>
    <xf numFmtId="0" fontId="99" fillId="69" borderId="53" xfId="0" applyFont="1" applyFill="1" applyBorder="1" applyAlignment="1">
      <alignment horizontal="center" vertical="center"/>
    </xf>
    <xf numFmtId="0" fontId="110" fillId="76" borderId="51" xfId="0" applyFont="1" applyFill="1" applyBorder="1" applyAlignment="1">
      <alignment horizontal="center" vertical="center"/>
    </xf>
    <xf numFmtId="0" fontId="110" fillId="76" borderId="53" xfId="0" applyFont="1" applyFill="1" applyBorder="1" applyAlignment="1">
      <alignment horizontal="center" vertical="center"/>
    </xf>
    <xf numFmtId="0" fontId="110" fillId="77" borderId="51" xfId="0" applyFont="1" applyFill="1" applyBorder="1" applyAlignment="1">
      <alignment horizontal="center" vertical="center"/>
    </xf>
    <xf numFmtId="0" fontId="110" fillId="77" borderId="53" xfId="0" applyFont="1" applyFill="1" applyBorder="1" applyAlignment="1">
      <alignment horizontal="center" vertical="center"/>
    </xf>
    <xf numFmtId="0" fontId="104" fillId="59" borderId="0" xfId="1858" applyFont="1" applyFill="1" applyAlignment="1">
      <alignment horizontal="justify" vertical="center" wrapText="1"/>
    </xf>
    <xf numFmtId="0" fontId="104" fillId="59" borderId="0" xfId="1496" applyFont="1" applyFill="1" applyAlignment="1">
      <alignment horizontal="justify" vertical="center" wrapText="1"/>
    </xf>
    <xf numFmtId="0" fontId="104" fillId="59" borderId="0" xfId="0" applyFont="1" applyFill="1" applyAlignment="1">
      <alignment horizontal="justify" vertical="center" wrapText="1"/>
    </xf>
    <xf numFmtId="170" fontId="104" fillId="59" borderId="0" xfId="1667" applyNumberFormat="1" applyFont="1" applyFill="1" applyAlignment="1">
      <alignment horizontal="justify" vertical="center" wrapText="1"/>
    </xf>
    <xf numFmtId="17" fontId="99" fillId="60" borderId="33" xfId="1667" quotePrefix="1" applyNumberFormat="1" applyFont="1" applyFill="1" applyBorder="1" applyAlignment="1">
      <alignment horizontal="center" vertical="center"/>
    </xf>
    <xf numFmtId="17" fontId="99" fillId="60" borderId="34" xfId="1667" quotePrefix="1" applyNumberFormat="1" applyFont="1" applyFill="1" applyBorder="1" applyAlignment="1">
      <alignment horizontal="center" vertical="center"/>
    </xf>
    <xf numFmtId="181" fontId="99" fillId="60" borderId="10" xfId="1667" applyNumberFormat="1" applyFont="1" applyFill="1" applyBorder="1" applyAlignment="1">
      <alignment horizontal="center" vertical="center"/>
    </xf>
    <xf numFmtId="181" fontId="99" fillId="60" borderId="22" xfId="1667" applyNumberFormat="1" applyFont="1" applyFill="1" applyBorder="1" applyAlignment="1">
      <alignment horizontal="center" vertical="center"/>
    </xf>
    <xf numFmtId="181" fontId="99" fillId="60" borderId="20" xfId="1667" applyNumberFormat="1" applyFont="1" applyFill="1" applyBorder="1" applyAlignment="1">
      <alignment horizontal="center" vertical="center"/>
    </xf>
    <xf numFmtId="181" fontId="99" fillId="60" borderId="7" xfId="1667" applyNumberFormat="1" applyFont="1" applyFill="1" applyBorder="1" applyAlignment="1">
      <alignment horizontal="center" vertical="center"/>
    </xf>
    <xf numFmtId="181" fontId="99" fillId="60" borderId="34" xfId="1667" applyNumberFormat="1" applyFont="1" applyFill="1" applyBorder="1" applyAlignment="1">
      <alignment horizontal="center" vertical="center"/>
    </xf>
    <xf numFmtId="181" fontId="99" fillId="60" borderId="33" xfId="1667" applyNumberFormat="1" applyFont="1" applyFill="1" applyBorder="1" applyAlignment="1">
      <alignment horizontal="center" vertical="center" wrapText="1"/>
    </xf>
    <xf numFmtId="181" fontId="99" fillId="60" borderId="7" xfId="1667" applyNumberFormat="1" applyFont="1" applyFill="1" applyBorder="1" applyAlignment="1">
      <alignment horizontal="center" vertical="center" wrapText="1"/>
    </xf>
    <xf numFmtId="181" fontId="99" fillId="60" borderId="34" xfId="1667" applyNumberFormat="1" applyFont="1" applyFill="1" applyBorder="1" applyAlignment="1">
      <alignment horizontal="center" vertical="center" wrapText="1"/>
    </xf>
    <xf numFmtId="1" fontId="99" fillId="60" borderId="22" xfId="2317" applyNumberFormat="1" applyFont="1" applyFill="1" applyBorder="1" applyAlignment="1">
      <alignment horizontal="center" vertical="center"/>
    </xf>
    <xf numFmtId="1" fontId="99" fillId="60" borderId="20" xfId="2317" applyNumberFormat="1" applyFont="1" applyFill="1" applyBorder="1" applyAlignment="1">
      <alignment horizontal="center" vertical="center"/>
    </xf>
    <xf numFmtId="1" fontId="99" fillId="60" borderId="21" xfId="2317" applyNumberFormat="1" applyFont="1" applyFill="1" applyBorder="1" applyAlignment="1">
      <alignment horizontal="center" vertical="center"/>
    </xf>
    <xf numFmtId="181" fontId="91" fillId="59" borderId="0" xfId="2317" applyNumberFormat="1" applyFont="1" applyFill="1" applyAlignment="1">
      <alignment horizontal="justify" vertical="center" wrapText="1"/>
    </xf>
    <xf numFmtId="0" fontId="99" fillId="60" borderId="22" xfId="1496" applyFont="1" applyFill="1" applyBorder="1" applyAlignment="1">
      <alignment horizontal="center" vertical="center"/>
    </xf>
    <xf numFmtId="0" fontId="99" fillId="60" borderId="20" xfId="1496" applyFont="1" applyFill="1" applyBorder="1" applyAlignment="1">
      <alignment horizontal="center" vertical="center"/>
    </xf>
    <xf numFmtId="0" fontId="99" fillId="60" borderId="21" xfId="1496" applyFont="1" applyFill="1" applyBorder="1" applyAlignment="1">
      <alignment horizontal="center" vertical="center"/>
    </xf>
    <xf numFmtId="17" fontId="99" fillId="60" borderId="22" xfId="1496" applyNumberFormat="1" applyFont="1" applyFill="1" applyBorder="1" applyAlignment="1">
      <alignment horizontal="center" vertical="center"/>
    </xf>
    <xf numFmtId="17" fontId="99" fillId="60" borderId="20" xfId="1496" applyNumberFormat="1" applyFont="1" applyFill="1" applyBorder="1" applyAlignment="1">
      <alignment horizontal="center" vertical="center"/>
    </xf>
    <xf numFmtId="17" fontId="99" fillId="60" borderId="21" xfId="1496" applyNumberFormat="1" applyFont="1" applyFill="1" applyBorder="1" applyAlignment="1">
      <alignment horizontal="center" vertical="center"/>
    </xf>
    <xf numFmtId="0" fontId="117" fillId="60" borderId="22" xfId="1496" applyFont="1" applyFill="1" applyBorder="1" applyAlignment="1">
      <alignment horizontal="center" vertical="center"/>
    </xf>
    <xf numFmtId="0" fontId="117" fillId="60" borderId="20" xfId="1496" applyFont="1" applyFill="1" applyBorder="1" applyAlignment="1">
      <alignment horizontal="center" vertical="center"/>
    </xf>
    <xf numFmtId="0" fontId="117" fillId="60" borderId="21" xfId="1496" applyFont="1" applyFill="1" applyBorder="1" applyAlignment="1">
      <alignment horizontal="center" vertical="center"/>
    </xf>
    <xf numFmtId="0" fontId="99" fillId="60" borderId="22" xfId="1496" applyFont="1" applyFill="1" applyBorder="1" applyAlignment="1">
      <alignment horizontal="center" vertical="center" wrapText="1"/>
    </xf>
    <xf numFmtId="0" fontId="99" fillId="60" borderId="20" xfId="1496" applyFont="1" applyFill="1" applyBorder="1" applyAlignment="1">
      <alignment horizontal="center" vertical="center" wrapText="1"/>
    </xf>
    <xf numFmtId="0" fontId="99" fillId="60" borderId="21" xfId="1496" applyFont="1" applyFill="1" applyBorder="1" applyAlignment="1">
      <alignment horizontal="center" vertical="center" wrapText="1"/>
    </xf>
    <xf numFmtId="0" fontId="99" fillId="60" borderId="22" xfId="1857" applyFont="1" applyFill="1" applyBorder="1" applyAlignment="1">
      <alignment horizontal="center" vertical="center"/>
    </xf>
    <xf numFmtId="0" fontId="99" fillId="60" borderId="20" xfId="1857" applyFont="1" applyFill="1" applyBorder="1" applyAlignment="1">
      <alignment horizontal="center" vertical="center"/>
    </xf>
    <xf numFmtId="0" fontId="99" fillId="60" borderId="21" xfId="1857" applyFont="1" applyFill="1" applyBorder="1" applyAlignment="1">
      <alignment horizontal="center" vertical="center"/>
    </xf>
    <xf numFmtId="1" fontId="99" fillId="60" borderId="22" xfId="2317" applyNumberFormat="1" applyFont="1" applyFill="1" applyBorder="1" applyAlignment="1">
      <alignment horizontal="center" vertical="center" wrapText="1"/>
    </xf>
    <xf numFmtId="1" fontId="99" fillId="60" borderId="20" xfId="2317" applyNumberFormat="1" applyFont="1" applyFill="1" applyBorder="1" applyAlignment="1">
      <alignment horizontal="center" vertical="center" wrapText="1"/>
    </xf>
    <xf numFmtId="1" fontId="99" fillId="60" borderId="21" xfId="2317" applyNumberFormat="1" applyFont="1" applyFill="1" applyBorder="1" applyAlignment="1">
      <alignment horizontal="center" vertical="center" wrapText="1"/>
    </xf>
    <xf numFmtId="0" fontId="111" fillId="59" borderId="20" xfId="1496" applyFont="1" applyFill="1" applyBorder="1" applyAlignment="1">
      <alignment horizontal="left" vertical="top" wrapText="1"/>
    </xf>
    <xf numFmtId="0" fontId="99" fillId="60" borderId="22" xfId="1667" applyFont="1" applyFill="1" applyBorder="1" applyAlignment="1">
      <alignment horizontal="center" vertical="center"/>
    </xf>
    <xf numFmtId="0" fontId="99" fillId="60" borderId="20" xfId="1667" applyFont="1" applyFill="1" applyBorder="1" applyAlignment="1">
      <alignment horizontal="center" vertical="center"/>
    </xf>
    <xf numFmtId="0" fontId="99" fillId="60" borderId="21" xfId="1667" applyFont="1" applyFill="1" applyBorder="1" applyAlignment="1">
      <alignment horizontal="center" vertical="center"/>
    </xf>
    <xf numFmtId="0" fontId="90" fillId="0" borderId="0" xfId="1496" applyFont="1" applyAlignment="1">
      <alignment horizontal="justify" vertical="justify" wrapText="1"/>
    </xf>
    <xf numFmtId="0" fontId="91" fillId="59" borderId="0" xfId="1496" applyFont="1" applyFill="1" applyAlignment="1">
      <alignment horizontal="center"/>
    </xf>
  </cellXfs>
  <cellStyles count="2548">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5 6" xfId="2547" xr:uid="{E77FC4B2-61E4-4FB3-A285-7889667415A7}"/>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xfId="2546" builtinId="5"/>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5">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s>
  <tableStyles count="0" defaultTableStyle="TableStyleMedium2" defaultPivotStyle="PivotStyleLight16"/>
  <colors>
    <mruColors>
      <color rgb="FF0C8F8F"/>
      <color rgb="FFA6A6A6"/>
      <color rgb="FF10C6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externalLink" Target="externalLinks/externalLink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258837</xdr:colOff>
      <xdr:row>36</xdr:row>
      <xdr:rowOff>2710</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8499323" cy="9799853"/>
        </a:xfrm>
        <a:prstGeom prst="rect">
          <a:avLst/>
        </a:prstGeom>
      </xdr:spPr>
    </xdr:pic>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00000000-0008-0000-0000-000003000000}"/>
            </a:ext>
          </a:extLst>
        </xdr:cNvPr>
        <xdr:cNvSpPr txBox="1"/>
      </xdr:nvSpPr>
      <xdr:spPr>
        <a:xfrm>
          <a:off x="5293981" y="7544015"/>
          <a:ext cx="3403528" cy="1039863"/>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b="1">
              <a:solidFill>
                <a:srgbClr val="FFFFFF"/>
              </a:solidFill>
              <a:effectLst/>
              <a:latin typeface="Noto Sans" panose="020B0502040504020204" pitchFamily="34" charset="0"/>
              <a:ea typeface="Noto Sans" panose="020B0502040504020204" pitchFamily="34" charset="0"/>
              <a:cs typeface="Noto Sans" panose="020B0502040504020204" pitchFamily="34" charset="0"/>
            </a:rPr>
            <a:t>BOLETÍN</a:t>
          </a:r>
          <a:endParaRPr lang="es-MX" sz="1200" b="1">
            <a:effectLst/>
            <a:latin typeface="Noto Sans" panose="020B0502040504020204" pitchFamily="34" charset="0"/>
            <a:ea typeface="Noto Sans" panose="020B0502040504020204" pitchFamily="34" charset="0"/>
            <a:cs typeface="Noto Sans" panose="020B0502040504020204" pitchFamily="34" charset="0"/>
          </a:endParaRPr>
        </a:p>
        <a:p>
          <a:pPr algn="r"/>
          <a:r>
            <a:rPr lang="es-MX" sz="3000" b="1">
              <a:solidFill>
                <a:srgbClr val="FFFFFF"/>
              </a:solidFill>
              <a:effectLst/>
              <a:latin typeface="Noto Sans" panose="020B0502040504020204" pitchFamily="34" charset="0"/>
              <a:ea typeface="Noto Sans" panose="020B0502040504020204" pitchFamily="34" charset="0"/>
              <a:cs typeface="Noto Sans" panose="020B0502040504020204" pitchFamily="34" charset="0"/>
            </a:rPr>
            <a:t>ESTADÍSTICO</a:t>
          </a:r>
          <a:endParaRPr lang="es-MX" sz="1200" b="1">
            <a:effectLst/>
            <a:latin typeface="Noto Sans" panose="020B0502040504020204" pitchFamily="34" charset="0"/>
            <a:ea typeface="Noto Sans" panose="020B0502040504020204" pitchFamily="34" charset="0"/>
            <a:cs typeface="Noto Sans" panose="020B0502040504020204" pitchFamily="34" charset="0"/>
          </a:endParaRPr>
        </a:p>
      </xdr:txBody>
    </xdr:sp>
    <xdr:clientData/>
  </xdr:twoCellAnchor>
  <xdr:twoCellAnchor>
    <xdr:from>
      <xdr:col>3</xdr:col>
      <xdr:colOff>865142</xdr:colOff>
      <xdr:row>31</xdr:row>
      <xdr:rowOff>170662</xdr:rowOff>
    </xdr:from>
    <xdr:to>
      <xdr:col>8</xdr:col>
      <xdr:colOff>206074</xdr:colOff>
      <xdr:row>33</xdr:row>
      <xdr:rowOff>100853</xdr:rowOff>
    </xdr:to>
    <xdr:sp macro="" textlink="">
      <xdr:nvSpPr>
        <xdr:cNvPr id="4" name="Cuadro de texto 4">
          <a:extLst>
            <a:ext uri="{FF2B5EF4-FFF2-40B4-BE49-F238E27FC236}">
              <a16:creationId xmlns:a16="http://schemas.microsoft.com/office/drawing/2014/main" id="{00000000-0008-0000-0000-000004000000}"/>
            </a:ext>
          </a:extLst>
        </xdr:cNvPr>
        <xdr:cNvSpPr txBox="1"/>
      </xdr:nvSpPr>
      <xdr:spPr>
        <a:xfrm>
          <a:off x="3599377" y="8855221"/>
          <a:ext cx="5089550" cy="490485"/>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Noto Sans" panose="020B0502040504020204" pitchFamily="34" charset="0"/>
              <a:ea typeface="Noto Sans" panose="020B0502040504020204" pitchFamily="34" charset="0"/>
              <a:cs typeface="Noto Sans" panose="020B0502040504020204" pitchFamily="34" charset="0"/>
            </a:rPr>
            <a:t>Banca Múltiple</a:t>
          </a:r>
        </a:p>
      </xdr:txBody>
    </xdr:sp>
    <xdr:clientData/>
  </xdr:twoCellAnchor>
  <xdr:twoCellAnchor>
    <xdr:from>
      <xdr:col>3</xdr:col>
      <xdr:colOff>747367</xdr:colOff>
      <xdr:row>33</xdr:row>
      <xdr:rowOff>5935</xdr:rowOff>
    </xdr:from>
    <xdr:to>
      <xdr:col>8</xdr:col>
      <xdr:colOff>101634</xdr:colOff>
      <xdr:row>34</xdr:row>
      <xdr:rowOff>102757</xdr:rowOff>
    </xdr:to>
    <xdr:sp macro="" textlink="$C$34">
      <xdr:nvSpPr>
        <xdr:cNvPr id="5" name="Cuadro de texto 4">
          <a:extLst>
            <a:ext uri="{FF2B5EF4-FFF2-40B4-BE49-F238E27FC236}">
              <a16:creationId xmlns:a16="http://schemas.microsoft.com/office/drawing/2014/main" id="{00000000-0008-0000-0000-000005000000}"/>
            </a:ext>
          </a:extLst>
        </xdr:cNvPr>
        <xdr:cNvSpPr txBox="1"/>
      </xdr:nvSpPr>
      <xdr:spPr>
        <a:xfrm>
          <a:off x="3414367" y="9435685"/>
          <a:ext cx="4954967" cy="382572"/>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n-US" sz="1600" b="0" i="0" u="none" strike="noStrike">
              <a:solidFill>
                <a:srgbClr val="D9D9D9"/>
              </a:solidFill>
              <a:effectLst/>
              <a:latin typeface="Noto Sans" panose="020B0502040504020204" pitchFamily="34" charset="0"/>
              <a:ea typeface="Noto Sans" panose="020B0502040504020204" pitchFamily="34" charset="0"/>
              <a:cs typeface="Noto Sans" panose="020B0502040504020204" pitchFamily="34" charset="0"/>
            </a:rPr>
            <a:t>Septiembre 2025</a:t>
          </a:r>
          <a:endParaRPr lang="es-MX" sz="1600">
            <a:solidFill>
              <a:schemeClr val="bg1"/>
            </a:solidFill>
            <a:effectLst/>
            <a:latin typeface="Noto Sans" panose="020B0502040504020204" pitchFamily="34" charset="0"/>
            <a:ea typeface="Noto Sans" panose="020B0502040504020204" pitchFamily="34" charset="0"/>
            <a:cs typeface="Noto Sans" panose="020B0502040504020204" pitchFamily="34" charset="0"/>
          </a:endParaRPr>
        </a:p>
      </xdr:txBody>
    </xdr:sp>
    <xdr:clientData/>
  </xdr:twoCellAnchor>
  <xdr:twoCellAnchor editAs="oneCell">
    <xdr:from>
      <xdr:col>0</xdr:col>
      <xdr:colOff>117837</xdr:colOff>
      <xdr:row>1</xdr:row>
      <xdr:rowOff>186963</xdr:rowOff>
    </xdr:from>
    <xdr:to>
      <xdr:col>5</xdr:col>
      <xdr:colOff>489857</xdr:colOff>
      <xdr:row>4</xdr:row>
      <xdr:rowOff>105883</xdr:rowOff>
    </xdr:to>
    <xdr:pic>
      <xdr:nvPicPr>
        <xdr:cNvPr id="8" name="Imagen 7">
          <a:extLst>
            <a:ext uri="{FF2B5EF4-FFF2-40B4-BE49-F238E27FC236}">
              <a16:creationId xmlns:a16="http://schemas.microsoft.com/office/drawing/2014/main" id="{B8421957-8197-2A32-A924-52EBB92E0477}"/>
            </a:ext>
          </a:extLst>
        </xdr:cNvPr>
        <xdr:cNvPicPr>
          <a:picLocks noChangeAspect="1"/>
        </xdr:cNvPicPr>
      </xdr:nvPicPr>
      <xdr:blipFill>
        <a:blip xmlns:r="http://schemas.openxmlformats.org/officeDocument/2006/relationships" r:embed="rId2"/>
        <a:stretch>
          <a:fillRect/>
        </a:stretch>
      </xdr:blipFill>
      <xdr:spPr>
        <a:xfrm>
          <a:off x="117837" y="459106"/>
          <a:ext cx="5074649" cy="7353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293913</xdr:colOff>
      <xdr:row>1</xdr:row>
      <xdr:rowOff>0</xdr:rowOff>
    </xdr:from>
    <xdr:to>
      <xdr:col>1</xdr:col>
      <xdr:colOff>6029485</xdr:colOff>
      <xdr:row>2</xdr:row>
      <xdr:rowOff>20410</xdr:rowOff>
    </xdr:to>
    <xdr:pic>
      <xdr:nvPicPr>
        <xdr:cNvPr id="2" name="Imagen 1">
          <a:extLst>
            <a:ext uri="{FF2B5EF4-FFF2-40B4-BE49-F238E27FC236}">
              <a16:creationId xmlns:a16="http://schemas.microsoft.com/office/drawing/2014/main" id="{E5CDAD8C-70AC-446C-9B23-63952DE29CD7}"/>
            </a:ext>
          </a:extLst>
        </xdr:cNvPr>
        <xdr:cNvPicPr>
          <a:picLocks noChangeAspect="1"/>
        </xdr:cNvPicPr>
      </xdr:nvPicPr>
      <xdr:blipFill>
        <a:blip xmlns:r="http://schemas.openxmlformats.org/officeDocument/2006/relationships" r:embed="rId1"/>
        <a:stretch>
          <a:fillRect/>
        </a:stretch>
      </xdr:blipFill>
      <xdr:spPr>
        <a:xfrm>
          <a:off x="293913" y="163286"/>
          <a:ext cx="6023771" cy="8926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95398</xdr:colOff>
      <xdr:row>0</xdr:row>
      <xdr:rowOff>45075</xdr:rowOff>
    </xdr:from>
    <xdr:to>
      <xdr:col>1</xdr:col>
      <xdr:colOff>7763884</xdr:colOff>
      <xdr:row>1</xdr:row>
      <xdr:rowOff>18950</xdr:rowOff>
    </xdr:to>
    <xdr:pic>
      <xdr:nvPicPr>
        <xdr:cNvPr id="2" name="Imagen 1">
          <a:extLst>
            <a:ext uri="{FF2B5EF4-FFF2-40B4-BE49-F238E27FC236}">
              <a16:creationId xmlns:a16="http://schemas.microsoft.com/office/drawing/2014/main" id="{59E7595F-AC78-4F2E-AFA5-B9A71C019F9C}"/>
            </a:ext>
          </a:extLst>
        </xdr:cNvPr>
        <xdr:cNvPicPr>
          <a:picLocks noChangeAspect="1"/>
        </xdr:cNvPicPr>
      </xdr:nvPicPr>
      <xdr:blipFill>
        <a:blip xmlns:r="http://schemas.openxmlformats.org/officeDocument/2006/relationships" r:embed="rId1"/>
        <a:stretch>
          <a:fillRect/>
        </a:stretch>
      </xdr:blipFill>
      <xdr:spPr>
        <a:xfrm>
          <a:off x="885107" y="45075"/>
          <a:ext cx="7668486" cy="112380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189066</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1F91D3CD-E68D-4AF3-8FDE-E6E78854F719}"/>
            </a:ext>
          </a:extLst>
        </xdr:cNvPr>
        <xdr:cNvSpPr/>
      </xdr:nvSpPr>
      <xdr:spPr>
        <a:xfrm>
          <a:off x="10074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7662771</xdr:colOff>
      <xdr:row>1</xdr:row>
      <xdr:rowOff>71607</xdr:rowOff>
    </xdr:to>
    <xdr:pic>
      <xdr:nvPicPr>
        <xdr:cNvPr id="3" name="Imagen 2">
          <a:extLst>
            <a:ext uri="{FF2B5EF4-FFF2-40B4-BE49-F238E27FC236}">
              <a16:creationId xmlns:a16="http://schemas.microsoft.com/office/drawing/2014/main" id="{47C49619-E129-4714-98CF-D2DF4052BD1E}"/>
            </a:ext>
          </a:extLst>
        </xdr:cNvPr>
        <xdr:cNvPicPr>
          <a:picLocks noChangeAspect="1"/>
        </xdr:cNvPicPr>
      </xdr:nvPicPr>
      <xdr:blipFill>
        <a:blip xmlns:r="http://schemas.openxmlformats.org/officeDocument/2006/relationships" r:embed="rId2"/>
        <a:stretch>
          <a:fillRect/>
        </a:stretch>
      </xdr:blipFill>
      <xdr:spPr>
        <a:xfrm>
          <a:off x="0" y="0"/>
          <a:ext cx="7666581" cy="11295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194109</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3CC419-26BB-41BE-8236-7439A2B3C910}"/>
            </a:ext>
          </a:extLst>
        </xdr:cNvPr>
        <xdr:cNvSpPr/>
      </xdr:nvSpPr>
      <xdr:spPr>
        <a:xfrm>
          <a:off x="9810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7662771</xdr:colOff>
      <xdr:row>3</xdr:row>
      <xdr:rowOff>117850</xdr:rowOff>
    </xdr:to>
    <xdr:pic>
      <xdr:nvPicPr>
        <xdr:cNvPr id="4" name="Imagen 3">
          <a:extLst>
            <a:ext uri="{FF2B5EF4-FFF2-40B4-BE49-F238E27FC236}">
              <a16:creationId xmlns:a16="http://schemas.microsoft.com/office/drawing/2014/main" id="{1DBA472D-6E01-4A5B-9768-B7CEADD41FE5}"/>
            </a:ext>
          </a:extLst>
        </xdr:cNvPr>
        <xdr:cNvPicPr>
          <a:picLocks noChangeAspect="1"/>
        </xdr:cNvPicPr>
      </xdr:nvPicPr>
      <xdr:blipFill>
        <a:blip xmlns:r="http://schemas.openxmlformats.org/officeDocument/2006/relationships" r:embed="rId2"/>
        <a:stretch>
          <a:fillRect/>
        </a:stretch>
      </xdr:blipFill>
      <xdr:spPr>
        <a:xfrm>
          <a:off x="0" y="0"/>
          <a:ext cx="7666581" cy="112951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1</xdr:row>
      <xdr:rowOff>0</xdr:rowOff>
    </xdr:from>
    <xdr:to>
      <xdr:col>6</xdr:col>
      <xdr:colOff>984684</xdr:colOff>
      <xdr:row>1</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3FC11FAE-5A20-4573-A0F0-C8DE2B1BBAFF}"/>
            </a:ext>
          </a:extLst>
        </xdr:cNvPr>
        <xdr:cNvSpPr/>
      </xdr:nvSpPr>
      <xdr:spPr>
        <a:xfrm>
          <a:off x="12068175" y="24765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1698171</xdr:colOff>
      <xdr:row>0</xdr:row>
      <xdr:rowOff>65314</xdr:rowOff>
    </xdr:from>
    <xdr:to>
      <xdr:col>4</xdr:col>
      <xdr:colOff>1527038</xdr:colOff>
      <xdr:row>2</xdr:row>
      <xdr:rowOff>414870</xdr:rowOff>
    </xdr:to>
    <xdr:pic>
      <xdr:nvPicPr>
        <xdr:cNvPr id="3" name="Imagen 2">
          <a:extLst>
            <a:ext uri="{FF2B5EF4-FFF2-40B4-BE49-F238E27FC236}">
              <a16:creationId xmlns:a16="http://schemas.microsoft.com/office/drawing/2014/main" id="{069B3444-7C8F-4810-B8F4-20CAECBA88AF}"/>
            </a:ext>
          </a:extLst>
        </xdr:cNvPr>
        <xdr:cNvPicPr>
          <a:picLocks noChangeAspect="1"/>
        </xdr:cNvPicPr>
      </xdr:nvPicPr>
      <xdr:blipFill>
        <a:blip xmlns:r="http://schemas.openxmlformats.org/officeDocument/2006/relationships" r:embed="rId2"/>
        <a:stretch>
          <a:fillRect/>
        </a:stretch>
      </xdr:blipFill>
      <xdr:spPr>
        <a:xfrm>
          <a:off x="2469696" y="65314"/>
          <a:ext cx="7658417" cy="114013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13</xdr:col>
      <xdr:colOff>433638</xdr:colOff>
      <xdr:row>0</xdr:row>
      <xdr:rowOff>0</xdr:rowOff>
    </xdr:from>
    <xdr:to>
      <xdr:col>15</xdr:col>
      <xdr:colOff>246376</xdr:colOff>
      <xdr:row>5</xdr:row>
      <xdr:rowOff>129700</xdr:rowOff>
    </xdr:to>
    <xdr:pic>
      <xdr:nvPicPr>
        <xdr:cNvPr id="2" name="Imagen 1">
          <a:extLst>
            <a:ext uri="{FF2B5EF4-FFF2-40B4-BE49-F238E27FC236}">
              <a16:creationId xmlns:a16="http://schemas.microsoft.com/office/drawing/2014/main" id="{CDF4D9B7-0859-4F7B-AA1C-5AB8674E902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9112818" y="0"/>
          <a:ext cx="1047178" cy="1044100"/>
        </a:xfrm>
        <a:prstGeom prst="rect">
          <a:avLst/>
        </a:prstGeom>
      </xdr:spPr>
    </xdr:pic>
    <xdr:clientData/>
  </xdr:twoCellAnchor>
  <xdr:twoCellAnchor editAs="oneCell">
    <xdr:from>
      <xdr:col>0</xdr:col>
      <xdr:colOff>245098</xdr:colOff>
      <xdr:row>1</xdr:row>
      <xdr:rowOff>91541</xdr:rowOff>
    </xdr:from>
    <xdr:to>
      <xdr:col>7</xdr:col>
      <xdr:colOff>443062</xdr:colOff>
      <xdr:row>4</xdr:row>
      <xdr:rowOff>165365</xdr:rowOff>
    </xdr:to>
    <xdr:pic>
      <xdr:nvPicPr>
        <xdr:cNvPr id="3" name="Imagen 2">
          <a:extLst>
            <a:ext uri="{FF2B5EF4-FFF2-40B4-BE49-F238E27FC236}">
              <a16:creationId xmlns:a16="http://schemas.microsoft.com/office/drawing/2014/main" id="{55EDA93A-8CC7-4C53-BE1D-57AECF0BD0B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5098" y="274421"/>
          <a:ext cx="5036664" cy="62246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471341</xdr:colOff>
      <xdr:row>0</xdr:row>
      <xdr:rowOff>0</xdr:rowOff>
    </xdr:from>
    <xdr:to>
      <xdr:col>11</xdr:col>
      <xdr:colOff>284313</xdr:colOff>
      <xdr:row>4</xdr:row>
      <xdr:rowOff>124717</xdr:rowOff>
    </xdr:to>
    <xdr:pic>
      <xdr:nvPicPr>
        <xdr:cNvPr id="2" name="Imagen 1">
          <a:extLst>
            <a:ext uri="{FF2B5EF4-FFF2-40B4-BE49-F238E27FC236}">
              <a16:creationId xmlns:a16="http://schemas.microsoft.com/office/drawing/2014/main" id="{892A76EC-C03D-4A4F-A947-5A369012A5D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7969421" y="0"/>
          <a:ext cx="1093132" cy="917197"/>
        </a:xfrm>
        <a:prstGeom prst="rect">
          <a:avLst/>
        </a:prstGeom>
      </xdr:spPr>
    </xdr:pic>
    <xdr:clientData/>
  </xdr:twoCellAnchor>
  <xdr:twoCellAnchor editAs="oneCell">
    <xdr:from>
      <xdr:col>0</xdr:col>
      <xdr:colOff>262311</xdr:colOff>
      <xdr:row>0</xdr:row>
      <xdr:rowOff>148761</xdr:rowOff>
    </xdr:from>
    <xdr:to>
      <xdr:col>7</xdr:col>
      <xdr:colOff>531282</xdr:colOff>
      <xdr:row>3</xdr:row>
      <xdr:rowOff>48039</xdr:rowOff>
    </xdr:to>
    <xdr:pic>
      <xdr:nvPicPr>
        <xdr:cNvPr id="3" name="Imagen 2">
          <a:extLst>
            <a:ext uri="{FF2B5EF4-FFF2-40B4-BE49-F238E27FC236}">
              <a16:creationId xmlns:a16="http://schemas.microsoft.com/office/drawing/2014/main" id="{685458EC-3C31-4AE0-B046-ECD17CAC30A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62311" y="148761"/>
          <a:ext cx="5039091" cy="49363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11</xdr:col>
      <xdr:colOff>493365</xdr:colOff>
      <xdr:row>0</xdr:row>
      <xdr:rowOff>0</xdr:rowOff>
    </xdr:from>
    <xdr:to>
      <xdr:col>12</xdr:col>
      <xdr:colOff>283327</xdr:colOff>
      <xdr:row>5</xdr:row>
      <xdr:rowOff>154940</xdr:rowOff>
    </xdr:to>
    <xdr:pic>
      <xdr:nvPicPr>
        <xdr:cNvPr id="2" name="Imagen 1">
          <a:extLst>
            <a:ext uri="{FF2B5EF4-FFF2-40B4-BE49-F238E27FC236}">
              <a16:creationId xmlns:a16="http://schemas.microsoft.com/office/drawing/2014/main" id="{A153E076-7ABB-4FCB-B65B-9CBB1B09EEF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7938105" y="0"/>
          <a:ext cx="1070122" cy="1069340"/>
        </a:xfrm>
        <a:prstGeom prst="rect">
          <a:avLst/>
        </a:prstGeom>
      </xdr:spPr>
    </xdr:pic>
    <xdr:clientData/>
  </xdr:twoCellAnchor>
  <xdr:twoCellAnchor editAs="oneCell">
    <xdr:from>
      <xdr:col>0</xdr:col>
      <xdr:colOff>245097</xdr:colOff>
      <xdr:row>1</xdr:row>
      <xdr:rowOff>6272</xdr:rowOff>
    </xdr:from>
    <xdr:to>
      <xdr:col>7</xdr:col>
      <xdr:colOff>490194</xdr:colOff>
      <xdr:row>4</xdr:row>
      <xdr:rowOff>71096</xdr:rowOff>
    </xdr:to>
    <xdr:pic>
      <xdr:nvPicPr>
        <xdr:cNvPr id="3" name="Imagen 2">
          <a:extLst>
            <a:ext uri="{FF2B5EF4-FFF2-40B4-BE49-F238E27FC236}">
              <a16:creationId xmlns:a16="http://schemas.microsoft.com/office/drawing/2014/main" id="{92E27DF2-3D58-4E03-B5FB-24B0439EEFE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5097" y="189152"/>
          <a:ext cx="4939017" cy="61346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1178717</xdr:colOff>
      <xdr:row>0</xdr:row>
      <xdr:rowOff>0</xdr:rowOff>
    </xdr:from>
    <xdr:to>
      <xdr:col>19</xdr:col>
      <xdr:colOff>1354036</xdr:colOff>
      <xdr:row>4</xdr:row>
      <xdr:rowOff>283110</xdr:rowOff>
    </xdr:to>
    <xdr:pic>
      <xdr:nvPicPr>
        <xdr:cNvPr id="2" name="Imagen 1">
          <a:extLst>
            <a:ext uri="{FF2B5EF4-FFF2-40B4-BE49-F238E27FC236}">
              <a16:creationId xmlns:a16="http://schemas.microsoft.com/office/drawing/2014/main" id="{CF7588F4-CCC0-4601-8E40-7F7DC6FD3D5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20182997" y="0"/>
          <a:ext cx="1592639" cy="1410870"/>
        </a:xfrm>
        <a:prstGeom prst="rect">
          <a:avLst/>
        </a:prstGeom>
      </xdr:spPr>
    </xdr:pic>
    <xdr:clientData/>
  </xdr:twoCellAnchor>
  <xdr:twoCellAnchor editAs="oneCell">
    <xdr:from>
      <xdr:col>0</xdr:col>
      <xdr:colOff>222815</xdr:colOff>
      <xdr:row>0</xdr:row>
      <xdr:rowOff>171398</xdr:rowOff>
    </xdr:from>
    <xdr:to>
      <xdr:col>6</xdr:col>
      <xdr:colOff>565609</xdr:colOff>
      <xdr:row>3</xdr:row>
      <xdr:rowOff>230857</xdr:rowOff>
    </xdr:to>
    <xdr:pic>
      <xdr:nvPicPr>
        <xdr:cNvPr id="3" name="Imagen 2">
          <a:extLst>
            <a:ext uri="{FF2B5EF4-FFF2-40B4-BE49-F238E27FC236}">
              <a16:creationId xmlns:a16="http://schemas.microsoft.com/office/drawing/2014/main" id="{CCF21DD9-3E52-4AE3-B283-ADD9933C531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2815" y="171398"/>
          <a:ext cx="6728354" cy="82145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3</xdr:col>
      <xdr:colOff>0</xdr:colOff>
      <xdr:row>0</xdr:row>
      <xdr:rowOff>0</xdr:rowOff>
    </xdr:from>
    <xdr:to>
      <xdr:col>4</xdr:col>
      <xdr:colOff>189066</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0475ED-1FF5-46D8-8BCB-E7C31C107405}"/>
            </a:ext>
          </a:extLst>
        </xdr:cNvPr>
        <xdr:cNvSpPr/>
      </xdr:nvSpPr>
      <xdr:spPr>
        <a:xfrm>
          <a:off x="10062882"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39669</xdr:colOff>
      <xdr:row>0</xdr:row>
      <xdr:rowOff>215152</xdr:rowOff>
    </xdr:from>
    <xdr:to>
      <xdr:col>1</xdr:col>
      <xdr:colOff>6328890</xdr:colOff>
      <xdr:row>1</xdr:row>
      <xdr:rowOff>109781</xdr:rowOff>
    </xdr:to>
    <xdr:pic>
      <xdr:nvPicPr>
        <xdr:cNvPr id="3" name="Imagen 2">
          <a:extLst>
            <a:ext uri="{FF2B5EF4-FFF2-40B4-BE49-F238E27FC236}">
              <a16:creationId xmlns:a16="http://schemas.microsoft.com/office/drawing/2014/main" id="{049F7170-1523-44E6-9064-995B330D4D2B}"/>
            </a:ext>
          </a:extLst>
        </xdr:cNvPr>
        <xdr:cNvPicPr>
          <a:picLocks noChangeAspect="1"/>
        </xdr:cNvPicPr>
      </xdr:nvPicPr>
      <xdr:blipFill>
        <a:blip xmlns:r="http://schemas.openxmlformats.org/officeDocument/2006/relationships" r:embed="rId2"/>
        <a:stretch>
          <a:fillRect/>
        </a:stretch>
      </xdr:blipFill>
      <xdr:spPr>
        <a:xfrm>
          <a:off x="425151" y="215152"/>
          <a:ext cx="6296841" cy="9179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38CD18B1-2E9B-4786-9FA7-0F4AB935819D}"/>
            </a:ext>
          </a:extLst>
        </xdr:cNvPr>
        <xdr:cNvSpPr/>
      </xdr:nvSpPr>
      <xdr:spPr>
        <a:xfrm>
          <a:off x="7407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21771</xdr:colOff>
      <xdr:row>0</xdr:row>
      <xdr:rowOff>54428</xdr:rowOff>
    </xdr:from>
    <xdr:to>
      <xdr:col>5</xdr:col>
      <xdr:colOff>605517</xdr:colOff>
      <xdr:row>0</xdr:row>
      <xdr:rowOff>957138</xdr:rowOff>
    </xdr:to>
    <xdr:pic>
      <xdr:nvPicPr>
        <xdr:cNvPr id="2" name="Imagen 1">
          <a:extLst>
            <a:ext uri="{FF2B5EF4-FFF2-40B4-BE49-F238E27FC236}">
              <a16:creationId xmlns:a16="http://schemas.microsoft.com/office/drawing/2014/main" id="{3553367C-3EBF-4F49-9EDE-CF18FE8D272F}"/>
            </a:ext>
          </a:extLst>
        </xdr:cNvPr>
        <xdr:cNvPicPr>
          <a:picLocks noChangeAspect="1"/>
        </xdr:cNvPicPr>
      </xdr:nvPicPr>
      <xdr:blipFill>
        <a:blip xmlns:r="http://schemas.openxmlformats.org/officeDocument/2006/relationships" r:embed="rId2"/>
        <a:stretch>
          <a:fillRect/>
        </a:stretch>
      </xdr:blipFill>
      <xdr:spPr>
        <a:xfrm>
          <a:off x="402771" y="54428"/>
          <a:ext cx="6296841" cy="91223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5" name="Rectángulo 4">
          <a:hlinkClick xmlns:r="http://schemas.openxmlformats.org/officeDocument/2006/relationships" r:id="rId1"/>
          <a:extLst>
            <a:ext uri="{FF2B5EF4-FFF2-40B4-BE49-F238E27FC236}">
              <a16:creationId xmlns:a16="http://schemas.microsoft.com/office/drawing/2014/main" id="{ED8D939A-C42C-4C14-9E06-056512EC193A}"/>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32656</xdr:colOff>
      <xdr:row>0</xdr:row>
      <xdr:rowOff>108857</xdr:rowOff>
    </xdr:from>
    <xdr:to>
      <xdr:col>5</xdr:col>
      <xdr:colOff>612592</xdr:colOff>
      <xdr:row>0</xdr:row>
      <xdr:rowOff>1024902</xdr:rowOff>
    </xdr:to>
    <xdr:pic>
      <xdr:nvPicPr>
        <xdr:cNvPr id="2" name="Imagen 1">
          <a:extLst>
            <a:ext uri="{FF2B5EF4-FFF2-40B4-BE49-F238E27FC236}">
              <a16:creationId xmlns:a16="http://schemas.microsoft.com/office/drawing/2014/main" id="{FF55039B-AC46-4619-8E8B-72E1484D0E14}"/>
            </a:ext>
          </a:extLst>
        </xdr:cNvPr>
        <xdr:cNvPicPr>
          <a:picLocks noChangeAspect="1"/>
        </xdr:cNvPicPr>
      </xdr:nvPicPr>
      <xdr:blipFill>
        <a:blip xmlns:r="http://schemas.openxmlformats.org/officeDocument/2006/relationships" r:embed="rId2"/>
        <a:stretch>
          <a:fillRect/>
        </a:stretch>
      </xdr:blipFill>
      <xdr:spPr>
        <a:xfrm>
          <a:off x="413656" y="108857"/>
          <a:ext cx="6296841" cy="91223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EB616D65-102E-457B-862D-5CC542484025}"/>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43542</xdr:colOff>
      <xdr:row>0</xdr:row>
      <xdr:rowOff>54429</xdr:rowOff>
    </xdr:from>
    <xdr:to>
      <xdr:col>5</xdr:col>
      <xdr:colOff>644433</xdr:colOff>
      <xdr:row>0</xdr:row>
      <xdr:rowOff>957139</xdr:rowOff>
    </xdr:to>
    <xdr:pic>
      <xdr:nvPicPr>
        <xdr:cNvPr id="2" name="Imagen 1">
          <a:extLst>
            <a:ext uri="{FF2B5EF4-FFF2-40B4-BE49-F238E27FC236}">
              <a16:creationId xmlns:a16="http://schemas.microsoft.com/office/drawing/2014/main" id="{67BB34D6-5FC2-4630-A4A3-83CEA4403ED8}"/>
            </a:ext>
          </a:extLst>
        </xdr:cNvPr>
        <xdr:cNvPicPr>
          <a:picLocks noChangeAspect="1"/>
        </xdr:cNvPicPr>
      </xdr:nvPicPr>
      <xdr:blipFill>
        <a:blip xmlns:r="http://schemas.openxmlformats.org/officeDocument/2006/relationships" r:embed="rId2"/>
        <a:stretch>
          <a:fillRect/>
        </a:stretch>
      </xdr:blipFill>
      <xdr:spPr>
        <a:xfrm>
          <a:off x="424542" y="54429"/>
          <a:ext cx="6296841" cy="91223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925A68A-B871-4B4F-B3C7-A416F1871CA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21771</xdr:colOff>
      <xdr:row>0</xdr:row>
      <xdr:rowOff>163286</xdr:rowOff>
    </xdr:from>
    <xdr:to>
      <xdr:col>5</xdr:col>
      <xdr:colOff>605517</xdr:colOff>
      <xdr:row>0</xdr:row>
      <xdr:rowOff>1069806</xdr:rowOff>
    </xdr:to>
    <xdr:pic>
      <xdr:nvPicPr>
        <xdr:cNvPr id="2" name="Imagen 1">
          <a:extLst>
            <a:ext uri="{FF2B5EF4-FFF2-40B4-BE49-F238E27FC236}">
              <a16:creationId xmlns:a16="http://schemas.microsoft.com/office/drawing/2014/main" id="{7976A270-216C-4DAE-AA08-86F4D56CAB51}"/>
            </a:ext>
          </a:extLst>
        </xdr:cNvPr>
        <xdr:cNvPicPr>
          <a:picLocks noChangeAspect="1"/>
        </xdr:cNvPicPr>
      </xdr:nvPicPr>
      <xdr:blipFill>
        <a:blip xmlns:r="http://schemas.openxmlformats.org/officeDocument/2006/relationships" r:embed="rId2"/>
        <a:stretch>
          <a:fillRect/>
        </a:stretch>
      </xdr:blipFill>
      <xdr:spPr>
        <a:xfrm>
          <a:off x="402771" y="163286"/>
          <a:ext cx="6296841" cy="91033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3BEB1D7A-64BB-458B-B729-B14A2AA32327}"/>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97971</xdr:colOff>
      <xdr:row>0</xdr:row>
      <xdr:rowOff>119743</xdr:rowOff>
    </xdr:from>
    <xdr:to>
      <xdr:col>5</xdr:col>
      <xdr:colOff>681717</xdr:colOff>
      <xdr:row>0</xdr:row>
      <xdr:rowOff>1030073</xdr:rowOff>
    </xdr:to>
    <xdr:pic>
      <xdr:nvPicPr>
        <xdr:cNvPr id="2" name="Imagen 1">
          <a:extLst>
            <a:ext uri="{FF2B5EF4-FFF2-40B4-BE49-F238E27FC236}">
              <a16:creationId xmlns:a16="http://schemas.microsoft.com/office/drawing/2014/main" id="{6FCC2714-9484-4DCE-A6D4-0F44D744B297}"/>
            </a:ext>
          </a:extLst>
        </xdr:cNvPr>
        <xdr:cNvPicPr>
          <a:picLocks noChangeAspect="1"/>
        </xdr:cNvPicPr>
      </xdr:nvPicPr>
      <xdr:blipFill>
        <a:blip xmlns:r="http://schemas.openxmlformats.org/officeDocument/2006/relationships" r:embed="rId2"/>
        <a:stretch>
          <a:fillRect/>
        </a:stretch>
      </xdr:blipFill>
      <xdr:spPr>
        <a:xfrm>
          <a:off x="478971" y="119743"/>
          <a:ext cx="6296841" cy="91033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6E2317A-9E77-4AEF-A85F-57A7610122BC}"/>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380999</xdr:colOff>
      <xdr:row>0</xdr:row>
      <xdr:rowOff>108858</xdr:rowOff>
    </xdr:from>
    <xdr:to>
      <xdr:col>5</xdr:col>
      <xdr:colOff>576125</xdr:colOff>
      <xdr:row>0</xdr:row>
      <xdr:rowOff>1024903</xdr:rowOff>
    </xdr:to>
    <xdr:pic>
      <xdr:nvPicPr>
        <xdr:cNvPr id="2" name="Imagen 1">
          <a:extLst>
            <a:ext uri="{FF2B5EF4-FFF2-40B4-BE49-F238E27FC236}">
              <a16:creationId xmlns:a16="http://schemas.microsoft.com/office/drawing/2014/main" id="{F1A4F59B-FC56-4EAE-9870-76A13BB87BA5}"/>
            </a:ext>
          </a:extLst>
        </xdr:cNvPr>
        <xdr:cNvPicPr>
          <a:picLocks noChangeAspect="1"/>
        </xdr:cNvPicPr>
      </xdr:nvPicPr>
      <xdr:blipFill>
        <a:blip xmlns:r="http://schemas.openxmlformats.org/officeDocument/2006/relationships" r:embed="rId2"/>
        <a:stretch>
          <a:fillRect/>
        </a:stretch>
      </xdr:blipFill>
      <xdr:spPr>
        <a:xfrm>
          <a:off x="380999" y="108858"/>
          <a:ext cx="6296841" cy="91033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CB8040F3-E3CD-43EC-B064-770DFCC97F59}"/>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87085</xdr:colOff>
      <xdr:row>0</xdr:row>
      <xdr:rowOff>0</xdr:rowOff>
    </xdr:from>
    <xdr:to>
      <xdr:col>5</xdr:col>
      <xdr:colOff>682261</xdr:colOff>
      <xdr:row>0</xdr:row>
      <xdr:rowOff>910330</xdr:rowOff>
    </xdr:to>
    <xdr:pic>
      <xdr:nvPicPr>
        <xdr:cNvPr id="2" name="Imagen 1">
          <a:extLst>
            <a:ext uri="{FF2B5EF4-FFF2-40B4-BE49-F238E27FC236}">
              <a16:creationId xmlns:a16="http://schemas.microsoft.com/office/drawing/2014/main" id="{15D4928B-EC10-4779-ABEA-F84F2B29A96C}"/>
            </a:ext>
          </a:extLst>
        </xdr:cNvPr>
        <xdr:cNvPicPr>
          <a:picLocks noChangeAspect="1"/>
        </xdr:cNvPicPr>
      </xdr:nvPicPr>
      <xdr:blipFill>
        <a:blip xmlns:r="http://schemas.openxmlformats.org/officeDocument/2006/relationships" r:embed="rId2"/>
        <a:stretch>
          <a:fillRect/>
        </a:stretch>
      </xdr:blipFill>
      <xdr:spPr>
        <a:xfrm>
          <a:off x="468085" y="0"/>
          <a:ext cx="6296841" cy="91033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BF50A9D7-2BD8-48B8-BD15-3B0E9D2BFF03}"/>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32657</xdr:colOff>
      <xdr:row>0</xdr:row>
      <xdr:rowOff>10886</xdr:rowOff>
    </xdr:from>
    <xdr:to>
      <xdr:col>5</xdr:col>
      <xdr:colOff>612593</xdr:colOff>
      <xdr:row>0</xdr:row>
      <xdr:rowOff>917406</xdr:rowOff>
    </xdr:to>
    <xdr:pic>
      <xdr:nvPicPr>
        <xdr:cNvPr id="2" name="Imagen 1">
          <a:extLst>
            <a:ext uri="{FF2B5EF4-FFF2-40B4-BE49-F238E27FC236}">
              <a16:creationId xmlns:a16="http://schemas.microsoft.com/office/drawing/2014/main" id="{E3CD4AC8-5E00-423A-AEB6-EBB87CBAAFBA}"/>
            </a:ext>
          </a:extLst>
        </xdr:cNvPr>
        <xdr:cNvPicPr>
          <a:picLocks noChangeAspect="1"/>
        </xdr:cNvPicPr>
      </xdr:nvPicPr>
      <xdr:blipFill>
        <a:blip xmlns:r="http://schemas.openxmlformats.org/officeDocument/2006/relationships" r:embed="rId2"/>
        <a:stretch>
          <a:fillRect/>
        </a:stretch>
      </xdr:blipFill>
      <xdr:spPr>
        <a:xfrm>
          <a:off x="413657" y="10886"/>
          <a:ext cx="6296841" cy="91033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34944E5B-6CF4-4F0C-B054-C9AE185DF8B8}"/>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76200</xdr:colOff>
      <xdr:row>0</xdr:row>
      <xdr:rowOff>141515</xdr:rowOff>
    </xdr:from>
    <xdr:to>
      <xdr:col>5</xdr:col>
      <xdr:colOff>652326</xdr:colOff>
      <xdr:row>0</xdr:row>
      <xdr:rowOff>1063275</xdr:rowOff>
    </xdr:to>
    <xdr:pic>
      <xdr:nvPicPr>
        <xdr:cNvPr id="2" name="Imagen 1">
          <a:extLst>
            <a:ext uri="{FF2B5EF4-FFF2-40B4-BE49-F238E27FC236}">
              <a16:creationId xmlns:a16="http://schemas.microsoft.com/office/drawing/2014/main" id="{AFEC1E64-BFF0-4C48-A547-28750BAA258D}"/>
            </a:ext>
          </a:extLst>
        </xdr:cNvPr>
        <xdr:cNvPicPr>
          <a:picLocks noChangeAspect="1"/>
        </xdr:cNvPicPr>
      </xdr:nvPicPr>
      <xdr:blipFill>
        <a:blip xmlns:r="http://schemas.openxmlformats.org/officeDocument/2006/relationships" r:embed="rId2"/>
        <a:stretch>
          <a:fillRect/>
        </a:stretch>
      </xdr:blipFill>
      <xdr:spPr>
        <a:xfrm>
          <a:off x="457200" y="141515"/>
          <a:ext cx="6296841" cy="91033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9ADC4DE5-98AC-4390-96F5-16E94F79402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87086</xdr:rowOff>
    </xdr:from>
    <xdr:to>
      <xdr:col>5</xdr:col>
      <xdr:colOff>606061</xdr:colOff>
      <xdr:row>0</xdr:row>
      <xdr:rowOff>993606</xdr:rowOff>
    </xdr:to>
    <xdr:pic>
      <xdr:nvPicPr>
        <xdr:cNvPr id="2" name="Imagen 1">
          <a:extLst>
            <a:ext uri="{FF2B5EF4-FFF2-40B4-BE49-F238E27FC236}">
              <a16:creationId xmlns:a16="http://schemas.microsoft.com/office/drawing/2014/main" id="{3DEE17A8-A8DB-4BF8-AEA9-E3169DF41BED}"/>
            </a:ext>
          </a:extLst>
        </xdr:cNvPr>
        <xdr:cNvPicPr>
          <a:picLocks noChangeAspect="1"/>
        </xdr:cNvPicPr>
      </xdr:nvPicPr>
      <xdr:blipFill>
        <a:blip xmlns:r="http://schemas.openxmlformats.org/officeDocument/2006/relationships" r:embed="rId2"/>
        <a:stretch>
          <a:fillRect/>
        </a:stretch>
      </xdr:blipFill>
      <xdr:spPr>
        <a:xfrm>
          <a:off x="391885" y="87086"/>
          <a:ext cx="6296841" cy="91033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8B676A11-3CA6-49F6-89EC-B4485D34220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54428</xdr:colOff>
      <xdr:row>0</xdr:row>
      <xdr:rowOff>119743</xdr:rowOff>
    </xdr:from>
    <xdr:to>
      <xdr:col>5</xdr:col>
      <xdr:colOff>643889</xdr:colOff>
      <xdr:row>0</xdr:row>
      <xdr:rowOff>1030073</xdr:rowOff>
    </xdr:to>
    <xdr:pic>
      <xdr:nvPicPr>
        <xdr:cNvPr id="2" name="Imagen 1">
          <a:extLst>
            <a:ext uri="{FF2B5EF4-FFF2-40B4-BE49-F238E27FC236}">
              <a16:creationId xmlns:a16="http://schemas.microsoft.com/office/drawing/2014/main" id="{DEEE8B5A-ACC7-49CA-8858-4F1856C1ECE5}"/>
            </a:ext>
          </a:extLst>
        </xdr:cNvPr>
        <xdr:cNvPicPr>
          <a:picLocks noChangeAspect="1"/>
        </xdr:cNvPicPr>
      </xdr:nvPicPr>
      <xdr:blipFill>
        <a:blip xmlns:r="http://schemas.openxmlformats.org/officeDocument/2006/relationships" r:embed="rId2"/>
        <a:stretch>
          <a:fillRect/>
        </a:stretch>
      </xdr:blipFill>
      <xdr:spPr>
        <a:xfrm>
          <a:off x="435428" y="119743"/>
          <a:ext cx="6296841" cy="91033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49B610DD-3D20-4F0B-B4C9-70DF9352342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337457</xdr:colOff>
      <xdr:row>0</xdr:row>
      <xdr:rowOff>119743</xdr:rowOff>
    </xdr:from>
    <xdr:to>
      <xdr:col>5</xdr:col>
      <xdr:colOff>532583</xdr:colOff>
      <xdr:row>0</xdr:row>
      <xdr:rowOff>1031978</xdr:rowOff>
    </xdr:to>
    <xdr:pic>
      <xdr:nvPicPr>
        <xdr:cNvPr id="2" name="Imagen 1">
          <a:extLst>
            <a:ext uri="{FF2B5EF4-FFF2-40B4-BE49-F238E27FC236}">
              <a16:creationId xmlns:a16="http://schemas.microsoft.com/office/drawing/2014/main" id="{277F3FC3-1BAA-4A45-9532-D3A41A9DFD24}"/>
            </a:ext>
          </a:extLst>
        </xdr:cNvPr>
        <xdr:cNvPicPr>
          <a:picLocks noChangeAspect="1"/>
        </xdr:cNvPicPr>
      </xdr:nvPicPr>
      <xdr:blipFill>
        <a:blip xmlns:r="http://schemas.openxmlformats.org/officeDocument/2006/relationships" r:embed="rId2"/>
        <a:stretch>
          <a:fillRect/>
        </a:stretch>
      </xdr:blipFill>
      <xdr:spPr>
        <a:xfrm>
          <a:off x="337457" y="119743"/>
          <a:ext cx="6291126" cy="91223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C2BF0085-FE44-43E6-B87D-56708AF5081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370114</xdr:colOff>
      <xdr:row>0</xdr:row>
      <xdr:rowOff>65314</xdr:rowOff>
    </xdr:from>
    <xdr:to>
      <xdr:col>5</xdr:col>
      <xdr:colOff>570955</xdr:colOff>
      <xdr:row>0</xdr:row>
      <xdr:rowOff>987074</xdr:rowOff>
    </xdr:to>
    <xdr:pic>
      <xdr:nvPicPr>
        <xdr:cNvPr id="2" name="Imagen 1">
          <a:extLst>
            <a:ext uri="{FF2B5EF4-FFF2-40B4-BE49-F238E27FC236}">
              <a16:creationId xmlns:a16="http://schemas.microsoft.com/office/drawing/2014/main" id="{51C70C32-8AE3-4999-9B02-53CEBECCAE07}"/>
            </a:ext>
          </a:extLst>
        </xdr:cNvPr>
        <xdr:cNvPicPr>
          <a:picLocks noChangeAspect="1"/>
        </xdr:cNvPicPr>
      </xdr:nvPicPr>
      <xdr:blipFill>
        <a:blip xmlns:r="http://schemas.openxmlformats.org/officeDocument/2006/relationships" r:embed="rId2"/>
        <a:stretch>
          <a:fillRect/>
        </a:stretch>
      </xdr:blipFill>
      <xdr:spPr>
        <a:xfrm>
          <a:off x="370114" y="65314"/>
          <a:ext cx="6296841" cy="91033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83645F7-75D6-4EF7-97C4-DBB8B181615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130629</xdr:rowOff>
    </xdr:from>
    <xdr:to>
      <xdr:col>5</xdr:col>
      <xdr:colOff>148861</xdr:colOff>
      <xdr:row>0</xdr:row>
      <xdr:rowOff>1033339</xdr:rowOff>
    </xdr:to>
    <xdr:pic>
      <xdr:nvPicPr>
        <xdr:cNvPr id="2" name="Imagen 1">
          <a:extLst>
            <a:ext uri="{FF2B5EF4-FFF2-40B4-BE49-F238E27FC236}">
              <a16:creationId xmlns:a16="http://schemas.microsoft.com/office/drawing/2014/main" id="{108F16EF-6E2F-40E2-B7CD-3FEEF83950CB}"/>
            </a:ext>
          </a:extLst>
        </xdr:cNvPr>
        <xdr:cNvPicPr>
          <a:picLocks noChangeAspect="1"/>
        </xdr:cNvPicPr>
      </xdr:nvPicPr>
      <xdr:blipFill>
        <a:blip xmlns:r="http://schemas.openxmlformats.org/officeDocument/2006/relationships" r:embed="rId2"/>
        <a:stretch>
          <a:fillRect/>
        </a:stretch>
      </xdr:blipFill>
      <xdr:spPr>
        <a:xfrm>
          <a:off x="391885" y="130629"/>
          <a:ext cx="6296841" cy="91033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55F37FAB-D434-4783-AD8C-92B37E3C813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97971</xdr:rowOff>
    </xdr:from>
    <xdr:to>
      <xdr:col>5</xdr:col>
      <xdr:colOff>606061</xdr:colOff>
      <xdr:row>0</xdr:row>
      <xdr:rowOff>1025446</xdr:rowOff>
    </xdr:to>
    <xdr:pic>
      <xdr:nvPicPr>
        <xdr:cNvPr id="2" name="Imagen 1">
          <a:extLst>
            <a:ext uri="{FF2B5EF4-FFF2-40B4-BE49-F238E27FC236}">
              <a16:creationId xmlns:a16="http://schemas.microsoft.com/office/drawing/2014/main" id="{FC66CDDC-0760-498C-ACE5-6EAE9194FB80}"/>
            </a:ext>
          </a:extLst>
        </xdr:cNvPr>
        <xdr:cNvPicPr>
          <a:picLocks noChangeAspect="1"/>
        </xdr:cNvPicPr>
      </xdr:nvPicPr>
      <xdr:blipFill>
        <a:blip xmlns:r="http://schemas.openxmlformats.org/officeDocument/2006/relationships" r:embed="rId2"/>
        <a:stretch>
          <a:fillRect/>
        </a:stretch>
      </xdr:blipFill>
      <xdr:spPr>
        <a:xfrm>
          <a:off x="391885" y="97971"/>
          <a:ext cx="6291126" cy="91223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886FC26-FC5F-4578-BCFC-C848D234BE9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141514</xdr:rowOff>
    </xdr:from>
    <xdr:to>
      <xdr:col>5</xdr:col>
      <xdr:colOff>576126</xdr:colOff>
      <xdr:row>0</xdr:row>
      <xdr:rowOff>1063274</xdr:rowOff>
    </xdr:to>
    <xdr:pic>
      <xdr:nvPicPr>
        <xdr:cNvPr id="3" name="Imagen 2">
          <a:extLst>
            <a:ext uri="{FF2B5EF4-FFF2-40B4-BE49-F238E27FC236}">
              <a16:creationId xmlns:a16="http://schemas.microsoft.com/office/drawing/2014/main" id="{A10EB7BE-B168-4E7D-81C1-AF952EB02A97}"/>
            </a:ext>
          </a:extLst>
        </xdr:cNvPr>
        <xdr:cNvPicPr>
          <a:picLocks noChangeAspect="1"/>
        </xdr:cNvPicPr>
      </xdr:nvPicPr>
      <xdr:blipFill>
        <a:blip xmlns:r="http://schemas.openxmlformats.org/officeDocument/2006/relationships" r:embed="rId2"/>
        <a:stretch>
          <a:fillRect/>
        </a:stretch>
      </xdr:blipFill>
      <xdr:spPr>
        <a:xfrm>
          <a:off x="381000" y="141514"/>
          <a:ext cx="6296841" cy="91033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E2D24AF8-6341-45B2-B78F-31976314379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76200</xdr:colOff>
      <xdr:row>0</xdr:row>
      <xdr:rowOff>108858</xdr:rowOff>
    </xdr:from>
    <xdr:to>
      <xdr:col>5</xdr:col>
      <xdr:colOff>652326</xdr:colOff>
      <xdr:row>0</xdr:row>
      <xdr:rowOff>1024903</xdr:rowOff>
    </xdr:to>
    <xdr:pic>
      <xdr:nvPicPr>
        <xdr:cNvPr id="2" name="Imagen 1">
          <a:extLst>
            <a:ext uri="{FF2B5EF4-FFF2-40B4-BE49-F238E27FC236}">
              <a16:creationId xmlns:a16="http://schemas.microsoft.com/office/drawing/2014/main" id="{CEBAB53B-9699-45CC-9E04-296179943A1B}"/>
            </a:ext>
          </a:extLst>
        </xdr:cNvPr>
        <xdr:cNvPicPr>
          <a:picLocks noChangeAspect="1"/>
        </xdr:cNvPicPr>
      </xdr:nvPicPr>
      <xdr:blipFill>
        <a:blip xmlns:r="http://schemas.openxmlformats.org/officeDocument/2006/relationships" r:embed="rId2"/>
        <a:stretch>
          <a:fillRect/>
        </a:stretch>
      </xdr:blipFill>
      <xdr:spPr>
        <a:xfrm>
          <a:off x="457200" y="108858"/>
          <a:ext cx="6296841" cy="91033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6</xdr:col>
      <xdr:colOff>10438</xdr:colOff>
      <xdr:row>0</xdr:row>
      <xdr:rowOff>0</xdr:rowOff>
    </xdr:from>
    <xdr:to>
      <xdr:col>6</xdr:col>
      <xdr:colOff>995122</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E91A6D73-3302-4609-AD7A-C8BA6F40330D}"/>
            </a:ext>
          </a:extLst>
        </xdr:cNvPr>
        <xdr:cNvSpPr/>
      </xdr:nvSpPr>
      <xdr:spPr>
        <a:xfrm>
          <a:off x="7432109"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43543</xdr:colOff>
      <xdr:row>0</xdr:row>
      <xdr:rowOff>174172</xdr:rowOff>
    </xdr:from>
    <xdr:to>
      <xdr:col>5</xdr:col>
      <xdr:colOff>644434</xdr:colOff>
      <xdr:row>0</xdr:row>
      <xdr:rowOff>1101647</xdr:rowOff>
    </xdr:to>
    <xdr:pic>
      <xdr:nvPicPr>
        <xdr:cNvPr id="2" name="Imagen 1">
          <a:extLst>
            <a:ext uri="{FF2B5EF4-FFF2-40B4-BE49-F238E27FC236}">
              <a16:creationId xmlns:a16="http://schemas.microsoft.com/office/drawing/2014/main" id="{B8321442-C293-482F-9FB2-7AA95A42775E}"/>
            </a:ext>
          </a:extLst>
        </xdr:cNvPr>
        <xdr:cNvPicPr>
          <a:picLocks noChangeAspect="1"/>
        </xdr:cNvPicPr>
      </xdr:nvPicPr>
      <xdr:blipFill>
        <a:blip xmlns:r="http://schemas.openxmlformats.org/officeDocument/2006/relationships" r:embed="rId2"/>
        <a:stretch>
          <a:fillRect/>
        </a:stretch>
      </xdr:blipFill>
      <xdr:spPr>
        <a:xfrm>
          <a:off x="424543" y="174172"/>
          <a:ext cx="6296841" cy="91033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7C64ABB3-C6CE-415B-86DB-503E19BB4E32}"/>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43542</xdr:colOff>
      <xdr:row>0</xdr:row>
      <xdr:rowOff>185057</xdr:rowOff>
    </xdr:from>
    <xdr:to>
      <xdr:col>5</xdr:col>
      <xdr:colOff>644433</xdr:colOff>
      <xdr:row>0</xdr:row>
      <xdr:rowOff>1101102</xdr:rowOff>
    </xdr:to>
    <xdr:pic>
      <xdr:nvPicPr>
        <xdr:cNvPr id="2" name="Imagen 1">
          <a:extLst>
            <a:ext uri="{FF2B5EF4-FFF2-40B4-BE49-F238E27FC236}">
              <a16:creationId xmlns:a16="http://schemas.microsoft.com/office/drawing/2014/main" id="{D8589923-6A46-4886-8B8A-72555A8C8257}"/>
            </a:ext>
          </a:extLst>
        </xdr:cNvPr>
        <xdr:cNvPicPr>
          <a:picLocks noChangeAspect="1"/>
        </xdr:cNvPicPr>
      </xdr:nvPicPr>
      <xdr:blipFill>
        <a:blip xmlns:r="http://schemas.openxmlformats.org/officeDocument/2006/relationships" r:embed="rId2"/>
        <a:stretch>
          <a:fillRect/>
        </a:stretch>
      </xdr:blipFill>
      <xdr:spPr>
        <a:xfrm>
          <a:off x="424542" y="185057"/>
          <a:ext cx="6296841" cy="91033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DE25466F-F65D-494E-94FB-541D9FD092F4}"/>
            </a:ext>
          </a:extLst>
        </xdr:cNvPr>
        <xdr:cNvSpPr/>
      </xdr:nvSpPr>
      <xdr:spPr>
        <a:xfrm>
          <a:off x="75628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15240</xdr:colOff>
      <xdr:row>0</xdr:row>
      <xdr:rowOff>121920</xdr:rowOff>
    </xdr:from>
    <xdr:to>
      <xdr:col>5</xdr:col>
      <xdr:colOff>454206</xdr:colOff>
      <xdr:row>0</xdr:row>
      <xdr:rowOff>1032250</xdr:rowOff>
    </xdr:to>
    <xdr:pic>
      <xdr:nvPicPr>
        <xdr:cNvPr id="3" name="Imagen 2">
          <a:extLst>
            <a:ext uri="{FF2B5EF4-FFF2-40B4-BE49-F238E27FC236}">
              <a16:creationId xmlns:a16="http://schemas.microsoft.com/office/drawing/2014/main" id="{7631D103-9382-4BE7-9A97-4F251B8D9955}"/>
            </a:ext>
          </a:extLst>
        </xdr:cNvPr>
        <xdr:cNvPicPr>
          <a:picLocks noChangeAspect="1"/>
        </xdr:cNvPicPr>
      </xdr:nvPicPr>
      <xdr:blipFill>
        <a:blip xmlns:r="http://schemas.openxmlformats.org/officeDocument/2006/relationships" r:embed="rId2"/>
        <a:stretch>
          <a:fillRect/>
        </a:stretch>
      </xdr:blipFill>
      <xdr:spPr>
        <a:xfrm>
          <a:off x="396240" y="121920"/>
          <a:ext cx="6291126" cy="91604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0</xdr:colOff>
      <xdr:row>0</xdr:row>
      <xdr:rowOff>0</xdr:rowOff>
    </xdr:from>
    <xdr:to>
      <xdr:col>3</xdr:col>
      <xdr:colOff>184584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6653D5-3812-41C5-8F92-F4B889901237}"/>
            </a:ext>
          </a:extLst>
        </xdr:cNvPr>
        <xdr:cNvSpPr/>
      </xdr:nvSpPr>
      <xdr:spPr>
        <a:xfrm>
          <a:off x="8201025"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10886</xdr:colOff>
      <xdr:row>0</xdr:row>
      <xdr:rowOff>293914</xdr:rowOff>
    </xdr:from>
    <xdr:to>
      <xdr:col>1</xdr:col>
      <xdr:colOff>6321062</xdr:colOff>
      <xdr:row>1</xdr:row>
      <xdr:rowOff>72674</xdr:rowOff>
    </xdr:to>
    <xdr:pic>
      <xdr:nvPicPr>
        <xdr:cNvPr id="3" name="Imagen 2">
          <a:extLst>
            <a:ext uri="{FF2B5EF4-FFF2-40B4-BE49-F238E27FC236}">
              <a16:creationId xmlns:a16="http://schemas.microsoft.com/office/drawing/2014/main" id="{7AE1FBFF-FFDF-476B-882A-59E418BB7187}"/>
            </a:ext>
          </a:extLst>
        </xdr:cNvPr>
        <xdr:cNvPicPr>
          <a:picLocks noChangeAspect="1"/>
        </xdr:cNvPicPr>
      </xdr:nvPicPr>
      <xdr:blipFill>
        <a:blip xmlns:r="http://schemas.openxmlformats.org/officeDocument/2006/relationships" r:embed="rId2"/>
        <a:stretch>
          <a:fillRect/>
        </a:stretch>
      </xdr:blipFill>
      <xdr:spPr>
        <a:xfrm>
          <a:off x="794657" y="293914"/>
          <a:ext cx="6296841" cy="912235"/>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984684</xdr:colOff>
      <xdr:row>1</xdr:row>
      <xdr:rowOff>27501</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1081222D-D6F2-476A-BBB8-8E400FE1D480}"/>
            </a:ext>
          </a:extLst>
        </xdr:cNvPr>
        <xdr:cNvSpPr/>
      </xdr:nvSpPr>
      <xdr:spPr>
        <a:xfrm>
          <a:off x="7524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83127</xdr:colOff>
      <xdr:row>0</xdr:row>
      <xdr:rowOff>124691</xdr:rowOff>
    </xdr:from>
    <xdr:to>
      <xdr:col>1</xdr:col>
      <xdr:colOff>6397113</xdr:colOff>
      <xdr:row>4</xdr:row>
      <xdr:rowOff>779</xdr:rowOff>
    </xdr:to>
    <xdr:pic>
      <xdr:nvPicPr>
        <xdr:cNvPr id="2" name="Imagen 1">
          <a:extLst>
            <a:ext uri="{FF2B5EF4-FFF2-40B4-BE49-F238E27FC236}">
              <a16:creationId xmlns:a16="http://schemas.microsoft.com/office/drawing/2014/main" id="{453C5136-36EC-4CAA-AC62-2EBCBC576428}"/>
            </a:ext>
          </a:extLst>
        </xdr:cNvPr>
        <xdr:cNvPicPr>
          <a:picLocks noChangeAspect="1"/>
        </xdr:cNvPicPr>
      </xdr:nvPicPr>
      <xdr:blipFill>
        <a:blip xmlns:r="http://schemas.openxmlformats.org/officeDocument/2006/relationships" r:embed="rId2"/>
        <a:stretch>
          <a:fillRect/>
        </a:stretch>
      </xdr:blipFill>
      <xdr:spPr>
        <a:xfrm>
          <a:off x="595745" y="124691"/>
          <a:ext cx="6294936" cy="9122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Z:\COCienciaDatos\Coordinaci&#243;n\01.Verificaci&#243;n%20del%20cumplimiento%20de%20las%20disposiciones%20en%20materia%20financiera\01.%20Indicador%20de%20calidad\01.%20IBM\02.%20Ficha%20P&#250;blica\Ficha_Calidad_Final.xlsm" TargetMode="External"/><Relationship Id="rId1" Type="http://schemas.openxmlformats.org/officeDocument/2006/relationships/externalLinkPath" Target="/COCienciaDatos/Coordinaci&#243;n/01.Verificaci&#243;n%20del%20cumplimiento%20de%20las%20disposiciones%20en%20materia%20financiera/01.%20Indicador%20de%20calidad/01.%20IBM/02.%20Ficha%20P&#250;blica/Ficha_Calidad_Final.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lificación"/>
      <sheetName val="Calificación_Grupos"/>
      <sheetName val="Valores"/>
      <sheetName val="Ficha Técnica"/>
      <sheetName val="Evaluación Calidad"/>
      <sheetName val="Evaluación Calidad Grupos"/>
      <sheetName val="Evaluación Calidad Detallada"/>
    </sheetNames>
    <sheetDataSet>
      <sheetData sheetId="0">
        <row r="1">
          <cell r="A1" t="str">
            <v>RANKING</v>
          </cell>
          <cell r="D1" t="str">
            <v>INSTITUCION</v>
          </cell>
          <cell r="E1" t="str">
            <v>.</v>
          </cell>
          <cell r="F1" t="str">
            <v>CALIDAD</v>
          </cell>
          <cell r="G1" t="str">
            <v>OPORTUNIDAD</v>
          </cell>
          <cell r="H1" t="str">
            <v>CALIFICACIÓN</v>
          </cell>
          <cell r="I1" t="str">
            <v>CALIFICACIÓN1</v>
          </cell>
          <cell r="J1" t="str">
            <v>-</v>
          </cell>
          <cell r="K1" t="str">
            <v>1</v>
          </cell>
          <cell r="L1" t="str">
            <v>2</v>
          </cell>
          <cell r="M1" t="str">
            <v>3</v>
          </cell>
          <cell r="N1" t="str">
            <v>4</v>
          </cell>
          <cell r="O1" t="str">
            <v>SF_calidad</v>
          </cell>
          <cell r="P1" t="str">
            <v>SF_oportunidad</v>
          </cell>
          <cell r="Q1" t="str">
            <v>CC_calidad</v>
          </cell>
          <cell r="R1" t="str">
            <v>CC_oportunidad</v>
          </cell>
          <cell r="S1" t="str">
            <v>CV_calidad</v>
          </cell>
          <cell r="T1" t="str">
            <v>CV_oportunidad</v>
          </cell>
          <cell r="U1" t="str">
            <v>CAP_calidad</v>
          </cell>
          <cell r="V1" t="str">
            <v>CAP_oportunidad</v>
          </cell>
          <cell r="W1" t="str">
            <v>OPE_calidad</v>
          </cell>
          <cell r="X1" t="str">
            <v>OPE_oportunidad</v>
          </cell>
        </row>
        <row r="2">
          <cell r="A2">
            <v>1</v>
          </cell>
          <cell r="D2" t="str">
            <v>040126</v>
          </cell>
          <cell r="E2" t="str">
            <v>Credit Suisse</v>
          </cell>
          <cell r="F2">
            <v>100</v>
          </cell>
          <cell r="G2">
            <v>100</v>
          </cell>
          <cell r="H2">
            <v>100</v>
          </cell>
          <cell r="I2">
            <v>100</v>
          </cell>
          <cell r="J2" t="str">
            <v>-</v>
          </cell>
          <cell r="K2" t="str">
            <v>-</v>
          </cell>
          <cell r="L2" t="str">
            <v>-</v>
          </cell>
          <cell r="M2" t="str">
            <v>-</v>
          </cell>
          <cell r="N2" t="str">
            <v>-</v>
          </cell>
          <cell r="O2">
            <v>100</v>
          </cell>
          <cell r="P2">
            <v>100</v>
          </cell>
          <cell r="R2">
            <v>100</v>
          </cell>
          <cell r="T2">
            <v>100</v>
          </cell>
          <cell r="U2">
            <v>100</v>
          </cell>
          <cell r="V2">
            <v>100</v>
          </cell>
          <cell r="W2">
            <v>100</v>
          </cell>
          <cell r="X2">
            <v>100</v>
          </cell>
        </row>
        <row r="3">
          <cell r="A3">
            <v>1</v>
          </cell>
          <cell r="D3" t="str">
            <v>040139</v>
          </cell>
          <cell r="E3" t="str">
            <v>BIAfirme</v>
          </cell>
          <cell r="F3">
            <v>100</v>
          </cell>
          <cell r="G3">
            <v>100</v>
          </cell>
          <cell r="H3">
            <v>100</v>
          </cell>
          <cell r="I3">
            <v>100</v>
          </cell>
          <cell r="J3" t="str">
            <v>-</v>
          </cell>
          <cell r="K3" t="str">
            <v>-</v>
          </cell>
          <cell r="L3" t="str">
            <v>-</v>
          </cell>
          <cell r="M3" t="str">
            <v>-</v>
          </cell>
          <cell r="N3" t="str">
            <v>-</v>
          </cell>
          <cell r="O3">
            <v>100</v>
          </cell>
          <cell r="P3">
            <v>100</v>
          </cell>
          <cell r="Q3">
            <v>100</v>
          </cell>
          <cell r="R3">
            <v>100</v>
          </cell>
          <cell r="T3">
            <v>100</v>
          </cell>
          <cell r="U3">
            <v>100</v>
          </cell>
          <cell r="V3">
            <v>100</v>
          </cell>
          <cell r="W3">
            <v>100</v>
          </cell>
          <cell r="X3">
            <v>100</v>
          </cell>
        </row>
        <row r="4">
          <cell r="A4">
            <v>1</v>
          </cell>
          <cell r="D4" t="str">
            <v>040162</v>
          </cell>
          <cell r="E4" t="str">
            <v>KEB Hana México</v>
          </cell>
          <cell r="F4">
            <v>100</v>
          </cell>
          <cell r="G4">
            <v>100</v>
          </cell>
          <cell r="H4">
            <v>100</v>
          </cell>
          <cell r="I4">
            <v>100</v>
          </cell>
          <cell r="J4" t="str">
            <v>-</v>
          </cell>
          <cell r="K4" t="str">
            <v>-</v>
          </cell>
          <cell r="L4" t="str">
            <v>-</v>
          </cell>
          <cell r="M4" t="str">
            <v>-</v>
          </cell>
          <cell r="N4" t="str">
            <v>-</v>
          </cell>
          <cell r="O4">
            <v>100</v>
          </cell>
          <cell r="P4">
            <v>100</v>
          </cell>
          <cell r="Q4">
            <v>100</v>
          </cell>
          <cell r="R4">
            <v>100</v>
          </cell>
          <cell r="T4">
            <v>100</v>
          </cell>
          <cell r="U4">
            <v>100</v>
          </cell>
          <cell r="V4">
            <v>100</v>
          </cell>
          <cell r="W4">
            <v>100</v>
          </cell>
          <cell r="X4">
            <v>100</v>
          </cell>
        </row>
        <row r="5">
          <cell r="A5">
            <v>1</v>
          </cell>
          <cell r="D5" t="str">
            <v>040165</v>
          </cell>
          <cell r="E5" t="str">
            <v>Banco Bineo</v>
          </cell>
          <cell r="F5">
            <v>100</v>
          </cell>
          <cell r="G5">
            <v>100</v>
          </cell>
          <cell r="H5">
            <v>100</v>
          </cell>
          <cell r="I5">
            <v>100</v>
          </cell>
          <cell r="J5" t="str">
            <v>-</v>
          </cell>
          <cell r="K5" t="str">
            <v>-</v>
          </cell>
          <cell r="L5" t="str">
            <v>-</v>
          </cell>
          <cell r="M5" t="str">
            <v>-</v>
          </cell>
          <cell r="N5" t="str">
            <v>-</v>
          </cell>
          <cell r="O5">
            <v>100</v>
          </cell>
          <cell r="P5">
            <v>100</v>
          </cell>
          <cell r="R5">
            <v>100</v>
          </cell>
          <cell r="T5">
            <v>100</v>
          </cell>
          <cell r="U5">
            <v>100</v>
          </cell>
          <cell r="V5">
            <v>100</v>
          </cell>
          <cell r="W5">
            <v>100</v>
          </cell>
          <cell r="X5">
            <v>100</v>
          </cell>
        </row>
        <row r="6">
          <cell r="A6">
            <v>1</v>
          </cell>
          <cell r="D6" t="str">
            <v>040167</v>
          </cell>
          <cell r="E6" t="str">
            <v>Hey Banco</v>
          </cell>
          <cell r="F6">
            <v>100</v>
          </cell>
          <cell r="G6">
            <v>100</v>
          </cell>
          <cell r="H6">
            <v>100</v>
          </cell>
          <cell r="I6">
            <v>100</v>
          </cell>
          <cell r="J6" t="str">
            <v>-</v>
          </cell>
          <cell r="K6" t="str">
            <v>-</v>
          </cell>
          <cell r="L6" t="str">
            <v>-</v>
          </cell>
          <cell r="M6" t="str">
            <v>-</v>
          </cell>
          <cell r="N6" t="str">
            <v>-</v>
          </cell>
          <cell r="O6">
            <v>100</v>
          </cell>
          <cell r="P6">
            <v>100</v>
          </cell>
          <cell r="R6">
            <v>100</v>
          </cell>
          <cell r="T6">
            <v>100</v>
          </cell>
          <cell r="U6">
            <v>100</v>
          </cell>
          <cell r="V6">
            <v>100</v>
          </cell>
          <cell r="W6">
            <v>100</v>
          </cell>
          <cell r="X6">
            <v>100</v>
          </cell>
        </row>
        <row r="7">
          <cell r="A7">
            <v>1</v>
          </cell>
          <cell r="D7" t="str">
            <v>040169</v>
          </cell>
          <cell r="E7" t="str">
            <v>Openbank</v>
          </cell>
          <cell r="F7">
            <v>100</v>
          </cell>
          <cell r="G7">
            <v>100</v>
          </cell>
          <cell r="H7">
            <v>100</v>
          </cell>
          <cell r="I7">
            <v>100</v>
          </cell>
          <cell r="J7" t="str">
            <v>-</v>
          </cell>
          <cell r="K7" t="str">
            <v>-</v>
          </cell>
          <cell r="L7" t="str">
            <v>-</v>
          </cell>
          <cell r="M7" t="str">
            <v>-</v>
          </cell>
          <cell r="N7" t="str">
            <v>-</v>
          </cell>
          <cell r="O7">
            <v>100</v>
          </cell>
          <cell r="P7">
            <v>100</v>
          </cell>
          <cell r="R7">
            <v>100</v>
          </cell>
          <cell r="T7">
            <v>100</v>
          </cell>
          <cell r="U7">
            <v>100</v>
          </cell>
          <cell r="V7">
            <v>100</v>
          </cell>
          <cell r="W7">
            <v>100</v>
          </cell>
          <cell r="X7">
            <v>100</v>
          </cell>
        </row>
        <row r="8">
          <cell r="A8">
            <v>7</v>
          </cell>
          <cell r="D8" t="str">
            <v>040002</v>
          </cell>
          <cell r="E8" t="str">
            <v>Banamex</v>
          </cell>
          <cell r="F8">
            <v>99.93</v>
          </cell>
          <cell r="G8">
            <v>100</v>
          </cell>
          <cell r="H8">
            <v>99.93</v>
          </cell>
          <cell r="I8">
            <v>99.93</v>
          </cell>
          <cell r="J8" t="str">
            <v>-</v>
          </cell>
          <cell r="K8" t="str">
            <v>-</v>
          </cell>
          <cell r="L8" t="str">
            <v>-</v>
          </cell>
          <cell r="M8" t="str">
            <v>-</v>
          </cell>
          <cell r="N8" t="str">
            <v>-</v>
          </cell>
          <cell r="O8">
            <v>100</v>
          </cell>
          <cell r="P8">
            <v>100</v>
          </cell>
          <cell r="Q8">
            <v>99.77</v>
          </cell>
          <cell r="R8">
            <v>100</v>
          </cell>
          <cell r="S8">
            <v>100</v>
          </cell>
          <cell r="T8">
            <v>100</v>
          </cell>
          <cell r="U8">
            <v>100</v>
          </cell>
          <cell r="V8">
            <v>100</v>
          </cell>
          <cell r="W8">
            <v>100</v>
          </cell>
          <cell r="X8">
            <v>100</v>
          </cell>
        </row>
        <row r="9">
          <cell r="A9">
            <v>8</v>
          </cell>
          <cell r="D9" t="str">
            <v>040151</v>
          </cell>
          <cell r="E9" t="str">
            <v>Dondé Banco</v>
          </cell>
          <cell r="F9">
            <v>99.62</v>
          </cell>
          <cell r="G9">
            <v>100</v>
          </cell>
          <cell r="H9">
            <v>99.62</v>
          </cell>
          <cell r="I9">
            <v>99.62</v>
          </cell>
          <cell r="J9" t="str">
            <v>-</v>
          </cell>
          <cell r="K9" t="str">
            <v>-</v>
          </cell>
          <cell r="L9" t="str">
            <v>-</v>
          </cell>
          <cell r="M9" t="str">
            <v>-</v>
          </cell>
          <cell r="N9" t="str">
            <v>-</v>
          </cell>
          <cell r="O9">
            <v>100</v>
          </cell>
          <cell r="P9">
            <v>100</v>
          </cell>
          <cell r="Q9">
            <v>99.54</v>
          </cell>
          <cell r="R9">
            <v>100</v>
          </cell>
          <cell r="T9">
            <v>100</v>
          </cell>
          <cell r="U9">
            <v>94.87</v>
          </cell>
          <cell r="V9">
            <v>100</v>
          </cell>
          <cell r="W9">
            <v>100</v>
          </cell>
          <cell r="X9">
            <v>100</v>
          </cell>
        </row>
        <row r="10">
          <cell r="A10">
            <v>9</v>
          </cell>
          <cell r="D10" t="str">
            <v>040129</v>
          </cell>
          <cell r="E10" t="str">
            <v>Barclays</v>
          </cell>
          <cell r="F10">
            <v>99.56</v>
          </cell>
          <cell r="G10">
            <v>100</v>
          </cell>
          <cell r="H10">
            <v>99.56</v>
          </cell>
          <cell r="I10">
            <v>99.56</v>
          </cell>
          <cell r="J10" t="str">
            <v>-</v>
          </cell>
          <cell r="K10" t="str">
            <v>-</v>
          </cell>
          <cell r="L10" t="str">
            <v>-</v>
          </cell>
          <cell r="M10" t="str">
            <v>-</v>
          </cell>
          <cell r="N10" t="str">
            <v>-</v>
          </cell>
          <cell r="O10">
            <v>99.1</v>
          </cell>
          <cell r="P10">
            <v>100</v>
          </cell>
          <cell r="R10">
            <v>100</v>
          </cell>
          <cell r="T10">
            <v>100</v>
          </cell>
          <cell r="U10">
            <v>100</v>
          </cell>
          <cell r="V10">
            <v>100</v>
          </cell>
          <cell r="W10">
            <v>100</v>
          </cell>
          <cell r="X10">
            <v>100</v>
          </cell>
        </row>
        <row r="11">
          <cell r="A11">
            <v>10</v>
          </cell>
          <cell r="D11" t="str">
            <v>040149</v>
          </cell>
          <cell r="E11" t="str">
            <v>Forjadores</v>
          </cell>
          <cell r="F11">
            <v>99.32</v>
          </cell>
          <cell r="G11">
            <v>100</v>
          </cell>
          <cell r="H11">
            <v>99.32</v>
          </cell>
          <cell r="I11">
            <v>99.32</v>
          </cell>
          <cell r="J11" t="str">
            <v>-</v>
          </cell>
          <cell r="K11" t="str">
            <v>-</v>
          </cell>
          <cell r="L11" t="str">
            <v>-</v>
          </cell>
          <cell r="M11" t="str">
            <v>-</v>
          </cell>
          <cell r="N11" t="str">
            <v>-</v>
          </cell>
          <cell r="O11">
            <v>100</v>
          </cell>
          <cell r="P11">
            <v>100</v>
          </cell>
          <cell r="Q11">
            <v>98.38</v>
          </cell>
          <cell r="R11">
            <v>100</v>
          </cell>
          <cell r="T11">
            <v>100</v>
          </cell>
          <cell r="U11">
            <v>100</v>
          </cell>
          <cell r="V11">
            <v>100</v>
          </cell>
          <cell r="W11">
            <v>100</v>
          </cell>
          <cell r="X11">
            <v>100</v>
          </cell>
        </row>
        <row r="12">
          <cell r="A12">
            <v>11</v>
          </cell>
          <cell r="D12" t="str">
            <v>040147</v>
          </cell>
          <cell r="E12" t="str">
            <v>Bankaool</v>
          </cell>
          <cell r="F12">
            <v>99.23</v>
          </cell>
          <cell r="G12">
            <v>100</v>
          </cell>
          <cell r="H12">
            <v>99.23</v>
          </cell>
          <cell r="I12">
            <v>99.23</v>
          </cell>
          <cell r="J12" t="str">
            <v>-</v>
          </cell>
          <cell r="K12" t="str">
            <v>-</v>
          </cell>
          <cell r="L12" t="str">
            <v>-</v>
          </cell>
          <cell r="M12" t="str">
            <v>-</v>
          </cell>
          <cell r="N12" t="str">
            <v>-</v>
          </cell>
          <cell r="O12">
            <v>99.47</v>
          </cell>
          <cell r="P12">
            <v>100</v>
          </cell>
          <cell r="Q12">
            <v>98.85</v>
          </cell>
          <cell r="R12">
            <v>100</v>
          </cell>
          <cell r="T12">
            <v>100</v>
          </cell>
          <cell r="U12">
            <v>100</v>
          </cell>
          <cell r="V12">
            <v>100</v>
          </cell>
          <cell r="W12">
            <v>99.49</v>
          </cell>
          <cell r="X12">
            <v>100</v>
          </cell>
        </row>
        <row r="13">
          <cell r="A13">
            <v>12</v>
          </cell>
          <cell r="D13" t="str">
            <v>040130</v>
          </cell>
          <cell r="E13" t="str">
            <v>Compartamos</v>
          </cell>
          <cell r="F13">
            <v>98.97</v>
          </cell>
          <cell r="G13">
            <v>100</v>
          </cell>
          <cell r="H13">
            <v>98.97</v>
          </cell>
          <cell r="I13">
            <v>98.97</v>
          </cell>
          <cell r="J13" t="str">
            <v>-</v>
          </cell>
          <cell r="K13" t="str">
            <v>-</v>
          </cell>
          <cell r="L13" t="str">
            <v>-</v>
          </cell>
          <cell r="M13" t="str">
            <v>-</v>
          </cell>
          <cell r="N13" t="str">
            <v>-</v>
          </cell>
          <cell r="O13">
            <v>99.01</v>
          </cell>
          <cell r="P13">
            <v>100</v>
          </cell>
          <cell r="Q13">
            <v>99.76</v>
          </cell>
          <cell r="R13">
            <v>100</v>
          </cell>
          <cell r="T13">
            <v>100</v>
          </cell>
          <cell r="U13">
            <v>84.62</v>
          </cell>
          <cell r="V13">
            <v>100</v>
          </cell>
          <cell r="W13">
            <v>100</v>
          </cell>
          <cell r="X13">
            <v>100</v>
          </cell>
        </row>
        <row r="14">
          <cell r="A14">
            <v>13</v>
          </cell>
          <cell r="D14" t="str">
            <v>040030</v>
          </cell>
          <cell r="E14" t="str">
            <v>Banco del Bajío</v>
          </cell>
          <cell r="F14">
            <v>98.87</v>
          </cell>
          <cell r="G14">
            <v>100</v>
          </cell>
          <cell r="H14">
            <v>98.87</v>
          </cell>
          <cell r="I14">
            <v>98.87</v>
          </cell>
          <cell r="J14" t="str">
            <v>-</v>
          </cell>
          <cell r="K14" t="str">
            <v>-</v>
          </cell>
          <cell r="L14" t="str">
            <v>-</v>
          </cell>
          <cell r="M14" t="str">
            <v>-</v>
          </cell>
          <cell r="N14" t="str">
            <v>-</v>
          </cell>
          <cell r="O14">
            <v>100</v>
          </cell>
          <cell r="P14">
            <v>100</v>
          </cell>
          <cell r="Q14">
            <v>96.39</v>
          </cell>
          <cell r="R14">
            <v>100</v>
          </cell>
          <cell r="S14">
            <v>99.76</v>
          </cell>
          <cell r="T14">
            <v>100</v>
          </cell>
          <cell r="U14">
            <v>100</v>
          </cell>
          <cell r="V14">
            <v>100</v>
          </cell>
          <cell r="W14">
            <v>100</v>
          </cell>
          <cell r="X14">
            <v>100</v>
          </cell>
        </row>
        <row r="15">
          <cell r="A15">
            <v>14</v>
          </cell>
          <cell r="D15" t="str">
            <v>040141</v>
          </cell>
          <cell r="E15" t="str">
            <v>Volkswagen Bank</v>
          </cell>
          <cell r="F15">
            <v>98.84</v>
          </cell>
          <cell r="G15">
            <v>100</v>
          </cell>
          <cell r="H15">
            <v>98.84</v>
          </cell>
          <cell r="I15">
            <v>98.84</v>
          </cell>
          <cell r="J15" t="str">
            <v>-</v>
          </cell>
          <cell r="K15" t="str">
            <v>-</v>
          </cell>
          <cell r="L15" t="str">
            <v>-</v>
          </cell>
          <cell r="M15" t="str">
            <v>-</v>
          </cell>
          <cell r="N15" t="str">
            <v>-</v>
          </cell>
          <cell r="O15">
            <v>99.49</v>
          </cell>
          <cell r="P15">
            <v>100</v>
          </cell>
          <cell r="R15">
            <v>100</v>
          </cell>
          <cell r="T15">
            <v>100</v>
          </cell>
          <cell r="U15">
            <v>100</v>
          </cell>
          <cell r="V15">
            <v>100</v>
          </cell>
          <cell r="W15">
            <v>100</v>
          </cell>
          <cell r="X15">
            <v>100</v>
          </cell>
        </row>
        <row r="16">
          <cell r="A16">
            <v>15</v>
          </cell>
          <cell r="D16" t="str">
            <v>040113</v>
          </cell>
          <cell r="E16" t="str">
            <v>Ve por Más</v>
          </cell>
          <cell r="F16">
            <v>98.7</v>
          </cell>
          <cell r="G16">
            <v>100</v>
          </cell>
          <cell r="H16">
            <v>98.7</v>
          </cell>
          <cell r="I16">
            <v>98.7</v>
          </cell>
          <cell r="J16" t="str">
            <v>-</v>
          </cell>
          <cell r="K16" t="str">
            <v>-</v>
          </cell>
          <cell r="L16" t="str">
            <v>-</v>
          </cell>
          <cell r="M16" t="str">
            <v>-</v>
          </cell>
          <cell r="N16" t="str">
            <v>-</v>
          </cell>
          <cell r="O16">
            <v>100</v>
          </cell>
          <cell r="P16">
            <v>100</v>
          </cell>
          <cell r="Q16">
            <v>95.74</v>
          </cell>
          <cell r="R16">
            <v>100</v>
          </cell>
          <cell r="S16">
            <v>100</v>
          </cell>
          <cell r="T16">
            <v>100</v>
          </cell>
          <cell r="U16">
            <v>100</v>
          </cell>
          <cell r="V16">
            <v>100</v>
          </cell>
          <cell r="W16">
            <v>99.49</v>
          </cell>
          <cell r="X16">
            <v>100</v>
          </cell>
        </row>
        <row r="17">
          <cell r="A17">
            <v>16</v>
          </cell>
          <cell r="D17" t="str">
            <v>040159</v>
          </cell>
          <cell r="E17" t="str">
            <v>Bank of China</v>
          </cell>
          <cell r="F17">
            <v>98.38</v>
          </cell>
          <cell r="G17">
            <v>100</v>
          </cell>
          <cell r="H17">
            <v>98.38</v>
          </cell>
          <cell r="I17">
            <v>98.38</v>
          </cell>
          <cell r="J17" t="str">
            <v>-</v>
          </cell>
          <cell r="K17" t="str">
            <v>-</v>
          </cell>
          <cell r="L17" t="str">
            <v>-</v>
          </cell>
          <cell r="M17" t="str">
            <v>-</v>
          </cell>
          <cell r="N17" t="str">
            <v>-</v>
          </cell>
          <cell r="O17">
            <v>99.72</v>
          </cell>
          <cell r="P17">
            <v>100</v>
          </cell>
          <cell r="Q17">
            <v>97.1</v>
          </cell>
          <cell r="R17">
            <v>100</v>
          </cell>
          <cell r="T17">
            <v>100</v>
          </cell>
          <cell r="U17">
            <v>92.31</v>
          </cell>
          <cell r="V17">
            <v>100</v>
          </cell>
          <cell r="W17">
            <v>100</v>
          </cell>
          <cell r="X17">
            <v>100</v>
          </cell>
        </row>
        <row r="18">
          <cell r="A18">
            <v>17</v>
          </cell>
          <cell r="D18" t="str">
            <v>040060</v>
          </cell>
          <cell r="E18" t="str">
            <v>Bansí</v>
          </cell>
          <cell r="F18">
            <v>98.12</v>
          </cell>
          <cell r="G18">
            <v>100</v>
          </cell>
          <cell r="H18">
            <v>98.12</v>
          </cell>
          <cell r="I18">
            <v>98.12</v>
          </cell>
          <cell r="J18" t="str">
            <v>-</v>
          </cell>
          <cell r="K18" t="str">
            <v>-</v>
          </cell>
          <cell r="L18" t="str">
            <v>-</v>
          </cell>
          <cell r="M18" t="str">
            <v>-</v>
          </cell>
          <cell r="N18" t="str">
            <v>-</v>
          </cell>
          <cell r="O18">
            <v>100</v>
          </cell>
          <cell r="P18">
            <v>100</v>
          </cell>
          <cell r="Q18">
            <v>95.93</v>
          </cell>
          <cell r="R18">
            <v>100</v>
          </cell>
          <cell r="S18">
            <v>100</v>
          </cell>
          <cell r="T18">
            <v>100</v>
          </cell>
          <cell r="U18">
            <v>100</v>
          </cell>
          <cell r="V18">
            <v>100</v>
          </cell>
          <cell r="W18">
            <v>95.38</v>
          </cell>
          <cell r="X18">
            <v>100</v>
          </cell>
        </row>
        <row r="19">
          <cell r="A19">
            <v>18</v>
          </cell>
          <cell r="D19" t="str">
            <v>040106</v>
          </cell>
          <cell r="E19" t="str">
            <v>Bank of America</v>
          </cell>
          <cell r="F19">
            <v>98.04</v>
          </cell>
          <cell r="G19">
            <v>100</v>
          </cell>
          <cell r="H19">
            <v>98.04</v>
          </cell>
          <cell r="I19">
            <v>98.04</v>
          </cell>
          <cell r="J19" t="str">
            <v>-</v>
          </cell>
          <cell r="K19" t="str">
            <v>-</v>
          </cell>
          <cell r="L19" t="str">
            <v>-</v>
          </cell>
          <cell r="M19" t="str">
            <v>-</v>
          </cell>
          <cell r="N19" t="str">
            <v>-</v>
          </cell>
          <cell r="O19">
            <v>98.87</v>
          </cell>
          <cell r="P19">
            <v>100</v>
          </cell>
          <cell r="Q19">
            <v>98.6</v>
          </cell>
          <cell r="R19">
            <v>100</v>
          </cell>
          <cell r="T19">
            <v>100</v>
          </cell>
          <cell r="U19">
            <v>97.44</v>
          </cell>
          <cell r="V19">
            <v>100</v>
          </cell>
          <cell r="W19">
            <v>95.38</v>
          </cell>
          <cell r="X19">
            <v>100</v>
          </cell>
        </row>
        <row r="20">
          <cell r="A20">
            <v>19</v>
          </cell>
          <cell r="D20" t="str">
            <v>040164</v>
          </cell>
          <cell r="E20" t="str">
            <v>BNP Paribas México</v>
          </cell>
          <cell r="F20">
            <v>97.99</v>
          </cell>
          <cell r="G20">
            <v>100</v>
          </cell>
          <cell r="H20">
            <v>97.99</v>
          </cell>
          <cell r="I20">
            <v>97.99</v>
          </cell>
          <cell r="J20" t="str">
            <v>-</v>
          </cell>
          <cell r="K20" t="str">
            <v>-</v>
          </cell>
          <cell r="L20" t="str">
            <v>-</v>
          </cell>
          <cell r="M20" t="str">
            <v>-</v>
          </cell>
          <cell r="N20" t="str">
            <v>-</v>
          </cell>
          <cell r="O20">
            <v>96.1</v>
          </cell>
          <cell r="P20">
            <v>100</v>
          </cell>
          <cell r="R20">
            <v>100</v>
          </cell>
          <cell r="T20">
            <v>100</v>
          </cell>
          <cell r="V20">
            <v>100</v>
          </cell>
          <cell r="W20">
            <v>100</v>
          </cell>
          <cell r="X20">
            <v>100</v>
          </cell>
        </row>
        <row r="21">
          <cell r="A21">
            <v>20</v>
          </cell>
          <cell r="D21" t="str">
            <v>040148</v>
          </cell>
          <cell r="E21" t="str">
            <v>Pagatodo</v>
          </cell>
          <cell r="F21">
            <v>97.96</v>
          </cell>
          <cell r="G21">
            <v>100</v>
          </cell>
          <cell r="H21">
            <v>97.96</v>
          </cell>
          <cell r="I21">
            <v>97.96</v>
          </cell>
          <cell r="J21" t="str">
            <v>-</v>
          </cell>
          <cell r="K21" t="str">
            <v>-</v>
          </cell>
          <cell r="L21" t="str">
            <v>-</v>
          </cell>
          <cell r="M21" t="str">
            <v>-</v>
          </cell>
          <cell r="N21" t="str">
            <v>-</v>
          </cell>
          <cell r="O21">
            <v>100</v>
          </cell>
          <cell r="P21">
            <v>100</v>
          </cell>
          <cell r="R21">
            <v>100</v>
          </cell>
          <cell r="T21">
            <v>100</v>
          </cell>
          <cell r="U21">
            <v>76.92</v>
          </cell>
          <cell r="V21">
            <v>100</v>
          </cell>
          <cell r="W21">
            <v>100</v>
          </cell>
          <cell r="X21">
            <v>100</v>
          </cell>
        </row>
        <row r="22">
          <cell r="A22">
            <v>21</v>
          </cell>
          <cell r="D22" t="str">
            <v>040072</v>
          </cell>
          <cell r="E22" t="str">
            <v>Banorte</v>
          </cell>
          <cell r="F22">
            <v>97.93</v>
          </cell>
          <cell r="G22">
            <v>100</v>
          </cell>
          <cell r="H22">
            <v>97.93</v>
          </cell>
          <cell r="I22">
            <v>97.93</v>
          </cell>
          <cell r="J22" t="str">
            <v>-</v>
          </cell>
          <cell r="K22" t="str">
            <v>-</v>
          </cell>
          <cell r="L22" t="str">
            <v>-</v>
          </cell>
          <cell r="M22" t="str">
            <v>-</v>
          </cell>
          <cell r="N22" t="str">
            <v>-</v>
          </cell>
          <cell r="O22">
            <v>100</v>
          </cell>
          <cell r="P22">
            <v>100</v>
          </cell>
          <cell r="Q22">
            <v>96.48</v>
          </cell>
          <cell r="R22">
            <v>100</v>
          </cell>
          <cell r="S22">
            <v>96.42</v>
          </cell>
          <cell r="T22">
            <v>100</v>
          </cell>
          <cell r="U22">
            <v>100</v>
          </cell>
          <cell r="V22">
            <v>100</v>
          </cell>
          <cell r="W22">
            <v>100</v>
          </cell>
          <cell r="X22">
            <v>100</v>
          </cell>
        </row>
        <row r="23">
          <cell r="A23">
            <v>22</v>
          </cell>
          <cell r="D23" t="str">
            <v>040156</v>
          </cell>
          <cell r="E23" t="str">
            <v>Sabadell</v>
          </cell>
          <cell r="F23">
            <v>97.89</v>
          </cell>
          <cell r="G23">
            <v>100</v>
          </cell>
          <cell r="H23">
            <v>97.89</v>
          </cell>
          <cell r="I23">
            <v>97.89</v>
          </cell>
          <cell r="J23" t="str">
            <v>-</v>
          </cell>
          <cell r="K23" t="str">
            <v>-</v>
          </cell>
          <cell r="L23" t="str">
            <v>-</v>
          </cell>
          <cell r="M23" t="str">
            <v>-</v>
          </cell>
          <cell r="N23" t="str">
            <v>-</v>
          </cell>
          <cell r="O23">
            <v>100</v>
          </cell>
          <cell r="P23">
            <v>100</v>
          </cell>
          <cell r="Q23">
            <v>93.13</v>
          </cell>
          <cell r="R23">
            <v>100</v>
          </cell>
          <cell r="S23">
            <v>100</v>
          </cell>
          <cell r="T23">
            <v>100</v>
          </cell>
          <cell r="U23">
            <v>100</v>
          </cell>
          <cell r="V23">
            <v>100</v>
          </cell>
          <cell r="W23">
            <v>100</v>
          </cell>
          <cell r="X23">
            <v>100</v>
          </cell>
        </row>
        <row r="24">
          <cell r="A24">
            <v>23</v>
          </cell>
          <cell r="D24" t="str">
            <v>040058</v>
          </cell>
          <cell r="E24" t="str">
            <v>Banregio</v>
          </cell>
          <cell r="F24">
            <v>97.87</v>
          </cell>
          <cell r="G24">
            <v>100</v>
          </cell>
          <cell r="H24">
            <v>97.87</v>
          </cell>
          <cell r="I24">
            <v>97.87</v>
          </cell>
          <cell r="J24" t="str">
            <v>-</v>
          </cell>
          <cell r="K24" t="str">
            <v>-</v>
          </cell>
          <cell r="L24" t="str">
            <v>-</v>
          </cell>
          <cell r="M24" t="str">
            <v>-</v>
          </cell>
          <cell r="N24" t="str">
            <v>-</v>
          </cell>
          <cell r="O24">
            <v>100</v>
          </cell>
          <cell r="P24">
            <v>100</v>
          </cell>
          <cell r="Q24">
            <v>98.49</v>
          </cell>
          <cell r="R24">
            <v>100</v>
          </cell>
          <cell r="S24">
            <v>94.11</v>
          </cell>
          <cell r="T24">
            <v>100</v>
          </cell>
          <cell r="U24">
            <v>100</v>
          </cell>
          <cell r="V24">
            <v>100</v>
          </cell>
          <cell r="W24">
            <v>100</v>
          </cell>
          <cell r="X24">
            <v>100</v>
          </cell>
        </row>
        <row r="25">
          <cell r="A25">
            <v>24</v>
          </cell>
          <cell r="D25" t="str">
            <v>040155</v>
          </cell>
          <cell r="E25" t="str">
            <v>ICBC</v>
          </cell>
          <cell r="F25">
            <v>97.72</v>
          </cell>
          <cell r="G25">
            <v>100</v>
          </cell>
          <cell r="H25">
            <v>97.72</v>
          </cell>
          <cell r="I25">
            <v>97.72</v>
          </cell>
          <cell r="J25" t="str">
            <v>-</v>
          </cell>
          <cell r="K25" t="str">
            <v>-</v>
          </cell>
          <cell r="L25" t="str">
            <v>-</v>
          </cell>
          <cell r="M25" t="str">
            <v>-</v>
          </cell>
          <cell r="N25" t="str">
            <v>-</v>
          </cell>
          <cell r="O25">
            <v>97.8</v>
          </cell>
          <cell r="P25">
            <v>100</v>
          </cell>
          <cell r="Q25">
            <v>96.89</v>
          </cell>
          <cell r="R25">
            <v>100</v>
          </cell>
          <cell r="T25">
            <v>100</v>
          </cell>
          <cell r="U25">
            <v>94.87</v>
          </cell>
          <cell r="V25">
            <v>100</v>
          </cell>
          <cell r="W25">
            <v>100</v>
          </cell>
          <cell r="X25">
            <v>100</v>
          </cell>
        </row>
        <row r="26">
          <cell r="A26">
            <v>25</v>
          </cell>
          <cell r="D26" t="str">
            <v>040157</v>
          </cell>
          <cell r="E26" t="str">
            <v>Shinhan</v>
          </cell>
          <cell r="F26">
            <v>97.69</v>
          </cell>
          <cell r="G26">
            <v>100</v>
          </cell>
          <cell r="H26">
            <v>97.69</v>
          </cell>
          <cell r="I26">
            <v>97.69</v>
          </cell>
          <cell r="J26" t="str">
            <v>-</v>
          </cell>
          <cell r="K26" t="str">
            <v>-</v>
          </cell>
          <cell r="L26" t="str">
            <v>-</v>
          </cell>
          <cell r="M26" t="str">
            <v>-</v>
          </cell>
          <cell r="N26" t="str">
            <v>-</v>
          </cell>
          <cell r="O26">
            <v>100</v>
          </cell>
          <cell r="P26">
            <v>100</v>
          </cell>
          <cell r="Q26">
            <v>94.59</v>
          </cell>
          <cell r="R26">
            <v>100</v>
          </cell>
          <cell r="T26">
            <v>100</v>
          </cell>
          <cell r="U26">
            <v>100</v>
          </cell>
          <cell r="V26">
            <v>100</v>
          </cell>
          <cell r="W26">
            <v>100</v>
          </cell>
          <cell r="X26">
            <v>100</v>
          </cell>
        </row>
        <row r="27">
          <cell r="A27">
            <v>26</v>
          </cell>
          <cell r="D27" t="str">
            <v>040112</v>
          </cell>
          <cell r="E27" t="str">
            <v>Monex</v>
          </cell>
          <cell r="F27">
            <v>97.42</v>
          </cell>
          <cell r="G27">
            <v>100</v>
          </cell>
          <cell r="H27">
            <v>97.42</v>
          </cell>
          <cell r="I27">
            <v>97.42</v>
          </cell>
          <cell r="J27" t="str">
            <v>-</v>
          </cell>
          <cell r="K27" t="str">
            <v>-</v>
          </cell>
          <cell r="L27" t="str">
            <v>-</v>
          </cell>
          <cell r="M27" t="str">
            <v>-</v>
          </cell>
          <cell r="N27" t="str">
            <v>-</v>
          </cell>
          <cell r="O27">
            <v>100</v>
          </cell>
          <cell r="P27">
            <v>100</v>
          </cell>
          <cell r="Q27">
            <v>91.25</v>
          </cell>
          <cell r="R27">
            <v>100</v>
          </cell>
          <cell r="S27">
            <v>100</v>
          </cell>
          <cell r="T27">
            <v>100</v>
          </cell>
          <cell r="U27">
            <v>100</v>
          </cell>
          <cell r="V27">
            <v>100</v>
          </cell>
          <cell r="W27">
            <v>100</v>
          </cell>
          <cell r="X27">
            <v>100</v>
          </cell>
        </row>
        <row r="28">
          <cell r="A28">
            <v>27</v>
          </cell>
          <cell r="D28" t="str">
            <v>040133</v>
          </cell>
          <cell r="E28" t="str">
            <v>Actinver</v>
          </cell>
          <cell r="F28">
            <v>97.19</v>
          </cell>
          <cell r="G28">
            <v>100</v>
          </cell>
          <cell r="H28">
            <v>97.19</v>
          </cell>
          <cell r="I28">
            <v>97.19</v>
          </cell>
          <cell r="J28" t="str">
            <v>-</v>
          </cell>
          <cell r="K28" t="str">
            <v>-</v>
          </cell>
          <cell r="L28" t="str">
            <v>-</v>
          </cell>
          <cell r="M28" t="str">
            <v>-</v>
          </cell>
          <cell r="N28" t="str">
            <v>-</v>
          </cell>
          <cell r="O28">
            <v>100</v>
          </cell>
          <cell r="P28">
            <v>100</v>
          </cell>
          <cell r="Q28">
            <v>93.44</v>
          </cell>
          <cell r="R28">
            <v>100</v>
          </cell>
          <cell r="T28">
            <v>100</v>
          </cell>
          <cell r="U28">
            <v>100</v>
          </cell>
          <cell r="V28">
            <v>100</v>
          </cell>
          <cell r="W28">
            <v>100</v>
          </cell>
          <cell r="X28">
            <v>100</v>
          </cell>
        </row>
        <row r="29">
          <cell r="A29">
            <v>28</v>
          </cell>
          <cell r="D29" t="str">
            <v>040160</v>
          </cell>
          <cell r="E29" t="str">
            <v>Banco S3</v>
          </cell>
          <cell r="F29">
            <v>97.07</v>
          </cell>
          <cell r="G29">
            <v>100</v>
          </cell>
          <cell r="H29">
            <v>97.07</v>
          </cell>
          <cell r="I29">
            <v>97.07</v>
          </cell>
          <cell r="J29" t="str">
            <v>-</v>
          </cell>
          <cell r="K29" t="str">
            <v>-</v>
          </cell>
          <cell r="L29" t="str">
            <v>-</v>
          </cell>
          <cell r="M29" t="str">
            <v>-</v>
          </cell>
          <cell r="N29" t="str">
            <v>-</v>
          </cell>
          <cell r="O29">
            <v>97.28</v>
          </cell>
          <cell r="P29">
            <v>100</v>
          </cell>
          <cell r="Q29">
            <v>97.85</v>
          </cell>
          <cell r="R29">
            <v>100</v>
          </cell>
          <cell r="T29">
            <v>100</v>
          </cell>
          <cell r="U29">
            <v>100</v>
          </cell>
          <cell r="V29">
            <v>100</v>
          </cell>
          <cell r="W29">
            <v>94.36</v>
          </cell>
          <cell r="X29">
            <v>100</v>
          </cell>
        </row>
        <row r="30">
          <cell r="A30">
            <v>29</v>
          </cell>
          <cell r="D30" t="str">
            <v>040154</v>
          </cell>
          <cell r="E30" t="str">
            <v>Covalto</v>
          </cell>
          <cell r="F30">
            <v>97</v>
          </cell>
          <cell r="G30">
            <v>100</v>
          </cell>
          <cell r="H30">
            <v>97</v>
          </cell>
          <cell r="I30">
            <v>97</v>
          </cell>
          <cell r="J30" t="str">
            <v>-</v>
          </cell>
          <cell r="K30" t="str">
            <v>-</v>
          </cell>
          <cell r="L30" t="str">
            <v>-</v>
          </cell>
          <cell r="M30" t="str">
            <v>-</v>
          </cell>
          <cell r="N30" t="str">
            <v>-</v>
          </cell>
          <cell r="O30">
            <v>98.9</v>
          </cell>
          <cell r="P30">
            <v>100</v>
          </cell>
          <cell r="Q30">
            <v>93.87</v>
          </cell>
          <cell r="R30">
            <v>100</v>
          </cell>
          <cell r="T30">
            <v>100</v>
          </cell>
          <cell r="U30">
            <v>100</v>
          </cell>
          <cell r="V30">
            <v>100</v>
          </cell>
          <cell r="W30">
            <v>100</v>
          </cell>
          <cell r="X30">
            <v>100</v>
          </cell>
        </row>
        <row r="31">
          <cell r="A31">
            <v>30</v>
          </cell>
          <cell r="D31" t="str">
            <v>040044</v>
          </cell>
          <cell r="E31" t="str">
            <v>Scotiabank</v>
          </cell>
          <cell r="F31">
            <v>96.67</v>
          </cell>
          <cell r="G31">
            <v>100</v>
          </cell>
          <cell r="H31">
            <v>96.67</v>
          </cell>
          <cell r="I31">
            <v>96.67</v>
          </cell>
          <cell r="J31" t="str">
            <v>-</v>
          </cell>
          <cell r="K31" t="str">
            <v>-</v>
          </cell>
          <cell r="L31" t="str">
            <v>-</v>
          </cell>
          <cell r="M31" t="str">
            <v>-</v>
          </cell>
          <cell r="N31" t="str">
            <v>-</v>
          </cell>
          <cell r="O31">
            <v>100</v>
          </cell>
          <cell r="P31">
            <v>100</v>
          </cell>
          <cell r="Q31">
            <v>97.93</v>
          </cell>
          <cell r="R31">
            <v>100</v>
          </cell>
          <cell r="S31">
            <v>90.81</v>
          </cell>
          <cell r="T31">
            <v>100</v>
          </cell>
          <cell r="U31">
            <v>100</v>
          </cell>
          <cell r="V31">
            <v>100</v>
          </cell>
          <cell r="W31">
            <v>100</v>
          </cell>
          <cell r="X31">
            <v>100</v>
          </cell>
        </row>
        <row r="32">
          <cell r="A32">
            <v>31</v>
          </cell>
          <cell r="D32" t="str">
            <v>040137</v>
          </cell>
          <cell r="E32" t="str">
            <v>Bancoppel</v>
          </cell>
          <cell r="F32">
            <v>96.46</v>
          </cell>
          <cell r="G32">
            <v>100</v>
          </cell>
          <cell r="H32">
            <v>96.46</v>
          </cell>
          <cell r="I32">
            <v>96.46</v>
          </cell>
          <cell r="J32" t="str">
            <v>-</v>
          </cell>
          <cell r="K32" t="str">
            <v>-</v>
          </cell>
          <cell r="L32" t="str">
            <v>-</v>
          </cell>
          <cell r="M32" t="str">
            <v>-</v>
          </cell>
          <cell r="N32" t="str">
            <v>-</v>
          </cell>
          <cell r="O32">
            <v>96.4</v>
          </cell>
          <cell r="P32">
            <v>100</v>
          </cell>
          <cell r="Q32">
            <v>94.39</v>
          </cell>
          <cell r="R32">
            <v>100</v>
          </cell>
          <cell r="S32">
            <v>99.05</v>
          </cell>
          <cell r="T32">
            <v>100</v>
          </cell>
          <cell r="U32">
            <v>100</v>
          </cell>
          <cell r="V32">
            <v>100</v>
          </cell>
          <cell r="W32">
            <v>94.87</v>
          </cell>
          <cell r="X32">
            <v>100</v>
          </cell>
        </row>
        <row r="33">
          <cell r="A33">
            <v>32</v>
          </cell>
          <cell r="D33" t="str">
            <v>040158</v>
          </cell>
          <cell r="E33" t="str">
            <v>Mizuho Bank</v>
          </cell>
          <cell r="F33">
            <v>96.24</v>
          </cell>
          <cell r="G33">
            <v>100</v>
          </cell>
          <cell r="H33">
            <v>96.24</v>
          </cell>
          <cell r="I33">
            <v>96.24</v>
          </cell>
          <cell r="J33" t="str">
            <v>-</v>
          </cell>
          <cell r="K33" t="str">
            <v>-</v>
          </cell>
          <cell r="L33" t="str">
            <v>-</v>
          </cell>
          <cell r="M33" t="str">
            <v>-</v>
          </cell>
          <cell r="N33" t="str">
            <v>-</v>
          </cell>
          <cell r="O33">
            <v>98.9</v>
          </cell>
          <cell r="P33">
            <v>100</v>
          </cell>
          <cell r="Q33">
            <v>92.09</v>
          </cell>
          <cell r="R33">
            <v>100</v>
          </cell>
          <cell r="T33">
            <v>100</v>
          </cell>
          <cell r="U33">
            <v>100</v>
          </cell>
          <cell r="V33">
            <v>100</v>
          </cell>
          <cell r="W33">
            <v>100</v>
          </cell>
          <cell r="X33">
            <v>100</v>
          </cell>
        </row>
        <row r="34">
          <cell r="A34">
            <v>33</v>
          </cell>
          <cell r="D34" t="str">
            <v>040127</v>
          </cell>
          <cell r="E34" t="str">
            <v>Banco Azteca</v>
          </cell>
          <cell r="F34">
            <v>95.96</v>
          </cell>
          <cell r="G34">
            <v>100</v>
          </cell>
          <cell r="H34">
            <v>95.96</v>
          </cell>
          <cell r="I34">
            <v>95.96</v>
          </cell>
          <cell r="J34" t="str">
            <v>-</v>
          </cell>
          <cell r="K34" t="str">
            <v>-</v>
          </cell>
          <cell r="L34" t="str">
            <v>-</v>
          </cell>
          <cell r="M34" t="str">
            <v>-</v>
          </cell>
          <cell r="N34" t="str">
            <v>-</v>
          </cell>
          <cell r="O34">
            <v>98.94</v>
          </cell>
          <cell r="P34">
            <v>100</v>
          </cell>
          <cell r="Q34">
            <v>94.67</v>
          </cell>
          <cell r="R34">
            <v>100</v>
          </cell>
          <cell r="S34">
            <v>92.71</v>
          </cell>
          <cell r="T34">
            <v>100</v>
          </cell>
          <cell r="U34">
            <v>100</v>
          </cell>
          <cell r="V34">
            <v>100</v>
          </cell>
          <cell r="W34">
            <v>99.49</v>
          </cell>
          <cell r="X34">
            <v>100</v>
          </cell>
        </row>
        <row r="35">
          <cell r="A35">
            <v>34</v>
          </cell>
          <cell r="D35" t="str">
            <v>040124</v>
          </cell>
          <cell r="E35" t="str">
            <v>Citi México (Antes CBM Banco)</v>
          </cell>
          <cell r="F35">
            <v>95.72</v>
          </cell>
          <cell r="G35">
            <v>100</v>
          </cell>
          <cell r="H35">
            <v>95.72</v>
          </cell>
          <cell r="I35">
            <v>95.72</v>
          </cell>
          <cell r="J35" t="str">
            <v>-</v>
          </cell>
          <cell r="K35" t="str">
            <v>-</v>
          </cell>
          <cell r="L35" t="str">
            <v>-</v>
          </cell>
          <cell r="M35" t="str">
            <v>-</v>
          </cell>
          <cell r="N35" t="str">
            <v>-</v>
          </cell>
          <cell r="O35">
            <v>100</v>
          </cell>
          <cell r="P35">
            <v>100</v>
          </cell>
          <cell r="Q35">
            <v>96.15</v>
          </cell>
          <cell r="R35">
            <v>100</v>
          </cell>
          <cell r="T35">
            <v>100</v>
          </cell>
          <cell r="U35">
            <v>38.46</v>
          </cell>
          <cell r="V35">
            <v>100</v>
          </cell>
          <cell r="W35">
            <v>97.95</v>
          </cell>
          <cell r="X35">
            <v>100</v>
          </cell>
        </row>
        <row r="36">
          <cell r="A36">
            <v>35</v>
          </cell>
          <cell r="D36" t="str">
            <v>040138</v>
          </cell>
          <cell r="E36" t="str">
            <v>Ualá</v>
          </cell>
          <cell r="F36">
            <v>95.6</v>
          </cell>
          <cell r="G36">
            <v>100</v>
          </cell>
          <cell r="H36">
            <v>95.6</v>
          </cell>
          <cell r="I36">
            <v>95.6</v>
          </cell>
          <cell r="J36" t="str">
            <v>-</v>
          </cell>
          <cell r="K36" t="str">
            <v>-</v>
          </cell>
          <cell r="L36" t="str">
            <v>-</v>
          </cell>
          <cell r="M36" t="str">
            <v>-</v>
          </cell>
          <cell r="N36" t="str">
            <v>-</v>
          </cell>
          <cell r="O36">
            <v>98.16</v>
          </cell>
          <cell r="P36">
            <v>100</v>
          </cell>
          <cell r="Q36">
            <v>90.7</v>
          </cell>
          <cell r="R36">
            <v>100</v>
          </cell>
          <cell r="S36">
            <v>99.52</v>
          </cell>
          <cell r="T36">
            <v>100</v>
          </cell>
          <cell r="U36">
            <v>100</v>
          </cell>
          <cell r="V36">
            <v>100</v>
          </cell>
          <cell r="W36">
            <v>93.33</v>
          </cell>
          <cell r="X36">
            <v>100</v>
          </cell>
        </row>
        <row r="37">
          <cell r="A37">
            <v>36</v>
          </cell>
          <cell r="D37" t="str">
            <v>040110</v>
          </cell>
          <cell r="E37" t="str">
            <v>J.P. Morgan</v>
          </cell>
          <cell r="F37">
            <v>95.45</v>
          </cell>
          <cell r="G37">
            <v>100</v>
          </cell>
          <cell r="H37">
            <v>95.45</v>
          </cell>
          <cell r="I37">
            <v>95.45</v>
          </cell>
          <cell r="J37" t="str">
            <v>-</v>
          </cell>
          <cell r="K37" t="str">
            <v>-</v>
          </cell>
          <cell r="L37" t="str">
            <v>-</v>
          </cell>
          <cell r="M37" t="str">
            <v>-</v>
          </cell>
          <cell r="N37" t="str">
            <v>-</v>
          </cell>
          <cell r="O37">
            <v>100</v>
          </cell>
          <cell r="P37">
            <v>100</v>
          </cell>
          <cell r="Q37">
            <v>92.3</v>
          </cell>
          <cell r="R37">
            <v>100</v>
          </cell>
          <cell r="T37">
            <v>100</v>
          </cell>
          <cell r="U37">
            <v>100</v>
          </cell>
          <cell r="V37">
            <v>100</v>
          </cell>
          <cell r="W37">
            <v>93.33</v>
          </cell>
          <cell r="X37">
            <v>100</v>
          </cell>
        </row>
        <row r="38">
          <cell r="A38">
            <v>37</v>
          </cell>
          <cell r="D38" t="str">
            <v>040150</v>
          </cell>
          <cell r="E38" t="str">
            <v>Inmobiliario Mexicano</v>
          </cell>
          <cell r="F38">
            <v>95.44</v>
          </cell>
          <cell r="G38">
            <v>100</v>
          </cell>
          <cell r="H38">
            <v>95.44</v>
          </cell>
          <cell r="I38">
            <v>95.44</v>
          </cell>
          <cell r="J38" t="str">
            <v>-</v>
          </cell>
          <cell r="K38" t="str">
            <v>-</v>
          </cell>
          <cell r="L38" t="str">
            <v>-</v>
          </cell>
          <cell r="M38" t="str">
            <v>-</v>
          </cell>
          <cell r="N38" t="str">
            <v>-</v>
          </cell>
          <cell r="O38">
            <v>100</v>
          </cell>
          <cell r="P38">
            <v>100</v>
          </cell>
          <cell r="Q38">
            <v>84.94</v>
          </cell>
          <cell r="R38">
            <v>100</v>
          </cell>
          <cell r="S38">
            <v>100</v>
          </cell>
          <cell r="T38">
            <v>100</v>
          </cell>
          <cell r="U38">
            <v>100</v>
          </cell>
          <cell r="V38">
            <v>100</v>
          </cell>
          <cell r="W38">
            <v>100</v>
          </cell>
          <cell r="X38">
            <v>100</v>
          </cell>
        </row>
        <row r="39">
          <cell r="A39">
            <v>38</v>
          </cell>
          <cell r="D39" t="str">
            <v>040042</v>
          </cell>
          <cell r="E39" t="str">
            <v>Banca Mifel</v>
          </cell>
          <cell r="F39">
            <v>95.12</v>
          </cell>
          <cell r="G39">
            <v>100</v>
          </cell>
          <cell r="H39">
            <v>95.12</v>
          </cell>
          <cell r="I39">
            <v>95.12</v>
          </cell>
          <cell r="J39" t="str">
            <v>-</v>
          </cell>
          <cell r="K39" t="str">
            <v>-</v>
          </cell>
          <cell r="L39" t="str">
            <v>-</v>
          </cell>
          <cell r="M39" t="str">
            <v>-</v>
          </cell>
          <cell r="N39" t="str">
            <v>-</v>
          </cell>
          <cell r="O39">
            <v>100</v>
          </cell>
          <cell r="P39">
            <v>100</v>
          </cell>
          <cell r="Q39">
            <v>90.64</v>
          </cell>
          <cell r="R39">
            <v>100</v>
          </cell>
          <cell r="S39">
            <v>94.73</v>
          </cell>
          <cell r="T39">
            <v>100</v>
          </cell>
          <cell r="U39">
            <v>97.44</v>
          </cell>
          <cell r="V39">
            <v>100</v>
          </cell>
          <cell r="W39">
            <v>96.41</v>
          </cell>
          <cell r="X39">
            <v>100</v>
          </cell>
        </row>
        <row r="40">
          <cell r="A40">
            <v>39</v>
          </cell>
          <cell r="D40" t="str">
            <v>040021</v>
          </cell>
          <cell r="E40" t="str">
            <v>HSBC</v>
          </cell>
          <cell r="F40">
            <v>94.42</v>
          </cell>
          <cell r="G40">
            <v>100</v>
          </cell>
          <cell r="H40">
            <v>94.42</v>
          </cell>
          <cell r="I40">
            <v>94.42</v>
          </cell>
          <cell r="J40" t="str">
            <v>-</v>
          </cell>
          <cell r="K40" t="str">
            <v>-</v>
          </cell>
          <cell r="L40" t="str">
            <v>-</v>
          </cell>
          <cell r="M40" t="str">
            <v>-</v>
          </cell>
          <cell r="N40" t="str">
            <v>-</v>
          </cell>
          <cell r="O40">
            <v>100</v>
          </cell>
          <cell r="P40">
            <v>100</v>
          </cell>
          <cell r="Q40">
            <v>93.23</v>
          </cell>
          <cell r="R40">
            <v>100</v>
          </cell>
          <cell r="S40">
            <v>87.57</v>
          </cell>
          <cell r="T40">
            <v>100</v>
          </cell>
          <cell r="U40">
            <v>100</v>
          </cell>
          <cell r="V40">
            <v>100</v>
          </cell>
          <cell r="W40">
            <v>100</v>
          </cell>
          <cell r="X40">
            <v>100</v>
          </cell>
        </row>
        <row r="41">
          <cell r="A41">
            <v>40</v>
          </cell>
          <cell r="D41" t="str">
            <v>040108</v>
          </cell>
          <cell r="E41" t="str">
            <v>MUFG Bank</v>
          </cell>
          <cell r="F41">
            <v>94.42</v>
          </cell>
          <cell r="G41">
            <v>100</v>
          </cell>
          <cell r="H41">
            <v>94.42</v>
          </cell>
          <cell r="I41">
            <v>94.42</v>
          </cell>
          <cell r="J41" t="str">
            <v>-</v>
          </cell>
          <cell r="K41" t="str">
            <v>-</v>
          </cell>
          <cell r="L41" t="str">
            <v>-</v>
          </cell>
          <cell r="M41" t="str">
            <v>-</v>
          </cell>
          <cell r="N41" t="str">
            <v>-</v>
          </cell>
          <cell r="O41">
            <v>99.18</v>
          </cell>
          <cell r="P41">
            <v>100</v>
          </cell>
          <cell r="Q41">
            <v>99.31</v>
          </cell>
          <cell r="R41">
            <v>100</v>
          </cell>
          <cell r="T41">
            <v>100</v>
          </cell>
          <cell r="U41">
            <v>100</v>
          </cell>
          <cell r="V41">
            <v>100</v>
          </cell>
          <cell r="W41">
            <v>100</v>
          </cell>
          <cell r="X41">
            <v>100</v>
          </cell>
        </row>
        <row r="42">
          <cell r="A42">
            <v>41</v>
          </cell>
          <cell r="D42" t="str">
            <v>040132</v>
          </cell>
          <cell r="E42" t="str">
            <v>Multiva</v>
          </cell>
          <cell r="F42">
            <v>94.12</v>
          </cell>
          <cell r="G42">
            <v>100</v>
          </cell>
          <cell r="H42">
            <v>94.12</v>
          </cell>
          <cell r="I42">
            <v>94.12</v>
          </cell>
          <cell r="J42" t="str">
            <v>-</v>
          </cell>
          <cell r="K42" t="str">
            <v>-</v>
          </cell>
          <cell r="L42" t="str">
            <v>-</v>
          </cell>
          <cell r="M42" t="str">
            <v>-</v>
          </cell>
          <cell r="N42" t="str">
            <v>-</v>
          </cell>
          <cell r="O42">
            <v>99.2</v>
          </cell>
          <cell r="P42">
            <v>100</v>
          </cell>
          <cell r="Q42">
            <v>83.9</v>
          </cell>
          <cell r="R42">
            <v>100</v>
          </cell>
          <cell r="S42">
            <v>96.92</v>
          </cell>
          <cell r="T42">
            <v>100</v>
          </cell>
          <cell r="U42">
            <v>100</v>
          </cell>
          <cell r="V42">
            <v>100</v>
          </cell>
          <cell r="W42">
            <v>99.49</v>
          </cell>
          <cell r="X42">
            <v>100</v>
          </cell>
        </row>
        <row r="43">
          <cell r="A43">
            <v>42</v>
          </cell>
          <cell r="D43" t="str">
            <v>040062</v>
          </cell>
          <cell r="E43" t="str">
            <v>Afirme</v>
          </cell>
          <cell r="F43">
            <v>93.36</v>
          </cell>
          <cell r="G43">
            <v>100</v>
          </cell>
          <cell r="H43">
            <v>93.36</v>
          </cell>
          <cell r="I43">
            <v>93.36</v>
          </cell>
          <cell r="J43" t="str">
            <v>-</v>
          </cell>
          <cell r="K43" t="str">
            <v>-</v>
          </cell>
          <cell r="L43" t="str">
            <v>-</v>
          </cell>
          <cell r="M43" t="str">
            <v>-</v>
          </cell>
          <cell r="N43" t="str">
            <v>-</v>
          </cell>
          <cell r="O43">
            <v>100</v>
          </cell>
          <cell r="P43">
            <v>100</v>
          </cell>
          <cell r="Q43">
            <v>85.63</v>
          </cell>
          <cell r="R43">
            <v>100</v>
          </cell>
          <cell r="S43">
            <v>94.56</v>
          </cell>
          <cell r="T43">
            <v>100</v>
          </cell>
          <cell r="U43">
            <v>100</v>
          </cell>
          <cell r="V43">
            <v>100</v>
          </cell>
          <cell r="W43">
            <v>93.85</v>
          </cell>
          <cell r="X43">
            <v>100</v>
          </cell>
        </row>
        <row r="44">
          <cell r="A44">
            <v>43</v>
          </cell>
          <cell r="D44" t="str">
            <v>040012</v>
          </cell>
          <cell r="E44" t="str">
            <v>BBVA México</v>
          </cell>
          <cell r="F44">
            <v>91.84</v>
          </cell>
          <cell r="G44">
            <v>100</v>
          </cell>
          <cell r="H44">
            <v>91.84</v>
          </cell>
          <cell r="I44">
            <v>91.84</v>
          </cell>
          <cell r="J44" t="str">
            <v>-</v>
          </cell>
          <cell r="K44" t="str">
            <v>-</v>
          </cell>
          <cell r="L44" t="str">
            <v>-</v>
          </cell>
          <cell r="M44" t="str">
            <v>-</v>
          </cell>
          <cell r="N44" t="str">
            <v>-</v>
          </cell>
          <cell r="O44">
            <v>100</v>
          </cell>
          <cell r="P44">
            <v>100</v>
          </cell>
          <cell r="Q44">
            <v>91.04</v>
          </cell>
          <cell r="R44">
            <v>100</v>
          </cell>
          <cell r="S44">
            <v>98.41</v>
          </cell>
          <cell r="T44">
            <v>100</v>
          </cell>
          <cell r="U44">
            <v>100</v>
          </cell>
          <cell r="V44">
            <v>100</v>
          </cell>
          <cell r="W44">
            <v>100</v>
          </cell>
          <cell r="X44">
            <v>100</v>
          </cell>
        </row>
        <row r="45">
          <cell r="A45">
            <v>44</v>
          </cell>
          <cell r="D45" t="str">
            <v>040036</v>
          </cell>
          <cell r="E45" t="str">
            <v>Inbursa</v>
          </cell>
          <cell r="F45">
            <v>90.76</v>
          </cell>
          <cell r="G45">
            <v>100</v>
          </cell>
          <cell r="H45">
            <v>90.76</v>
          </cell>
          <cell r="I45">
            <v>90.76</v>
          </cell>
          <cell r="J45" t="str">
            <v>-</v>
          </cell>
          <cell r="K45" t="str">
            <v>-</v>
          </cell>
          <cell r="L45" t="str">
            <v>-</v>
          </cell>
          <cell r="M45" t="str">
            <v>-</v>
          </cell>
          <cell r="N45" t="str">
            <v>-</v>
          </cell>
          <cell r="O45">
            <v>99.47</v>
          </cell>
          <cell r="P45">
            <v>100</v>
          </cell>
          <cell r="Q45">
            <v>92.49</v>
          </cell>
          <cell r="R45">
            <v>100</v>
          </cell>
          <cell r="S45">
            <v>98.45</v>
          </cell>
          <cell r="T45">
            <v>100</v>
          </cell>
          <cell r="U45">
            <v>66.67</v>
          </cell>
          <cell r="V45">
            <v>100</v>
          </cell>
          <cell r="W45">
            <v>95.9</v>
          </cell>
          <cell r="X45">
            <v>100</v>
          </cell>
        </row>
        <row r="46">
          <cell r="A46">
            <v>45</v>
          </cell>
          <cell r="D46" t="str">
            <v>040145</v>
          </cell>
          <cell r="E46" t="str">
            <v>Banco Base</v>
          </cell>
          <cell r="F46">
            <v>90.56</v>
          </cell>
          <cell r="G46">
            <v>100</v>
          </cell>
          <cell r="H46">
            <v>90.56</v>
          </cell>
          <cell r="I46">
            <v>90.56</v>
          </cell>
          <cell r="J46" t="str">
            <v>-</v>
          </cell>
          <cell r="K46" t="str">
            <v>-</v>
          </cell>
          <cell r="L46" t="str">
            <v>-</v>
          </cell>
          <cell r="M46" t="str">
            <v>-</v>
          </cell>
          <cell r="N46" t="str">
            <v>-</v>
          </cell>
          <cell r="O46">
            <v>99.15</v>
          </cell>
          <cell r="P46">
            <v>100</v>
          </cell>
          <cell r="Q46">
            <v>80.78</v>
          </cell>
          <cell r="R46">
            <v>100</v>
          </cell>
          <cell r="T46">
            <v>100</v>
          </cell>
          <cell r="U46">
            <v>84.62</v>
          </cell>
          <cell r="V46">
            <v>100</v>
          </cell>
          <cell r="W46">
            <v>97.95</v>
          </cell>
          <cell r="X46">
            <v>100</v>
          </cell>
        </row>
        <row r="47">
          <cell r="A47">
            <v>46</v>
          </cell>
          <cell r="D47" t="str">
            <v>040140</v>
          </cell>
          <cell r="E47" t="str">
            <v>Consubanco</v>
          </cell>
          <cell r="F47">
            <v>89.92</v>
          </cell>
          <cell r="G47">
            <v>100</v>
          </cell>
          <cell r="H47">
            <v>89.92</v>
          </cell>
          <cell r="I47">
            <v>89.92</v>
          </cell>
          <cell r="J47" t="str">
            <v>-</v>
          </cell>
          <cell r="K47" t="str">
            <v>-</v>
          </cell>
          <cell r="L47" t="str">
            <v>-</v>
          </cell>
          <cell r="M47" t="str">
            <v>-</v>
          </cell>
          <cell r="N47" t="str">
            <v>-</v>
          </cell>
          <cell r="O47">
            <v>90.39</v>
          </cell>
          <cell r="P47">
            <v>100</v>
          </cell>
          <cell r="Q47">
            <v>85.09</v>
          </cell>
          <cell r="R47">
            <v>100</v>
          </cell>
          <cell r="T47">
            <v>100</v>
          </cell>
          <cell r="U47">
            <v>97.44</v>
          </cell>
          <cell r="V47">
            <v>100</v>
          </cell>
          <cell r="W47">
            <v>98.46</v>
          </cell>
          <cell r="X47">
            <v>100</v>
          </cell>
        </row>
        <row r="48">
          <cell r="A48">
            <v>47</v>
          </cell>
          <cell r="D48" t="str">
            <v>040128</v>
          </cell>
          <cell r="E48" t="str">
            <v>Kapital (Antes Autofin)</v>
          </cell>
          <cell r="F48">
            <v>88.06</v>
          </cell>
          <cell r="G48">
            <v>100</v>
          </cell>
          <cell r="H48">
            <v>88.06</v>
          </cell>
          <cell r="I48">
            <v>88.06</v>
          </cell>
          <cell r="J48" t="str">
            <v>-</v>
          </cell>
          <cell r="K48" t="str">
            <v>-</v>
          </cell>
          <cell r="L48" t="str">
            <v>-</v>
          </cell>
          <cell r="M48" t="str">
            <v>-</v>
          </cell>
          <cell r="N48" t="str">
            <v>-</v>
          </cell>
          <cell r="O48">
            <v>96.55</v>
          </cell>
          <cell r="P48">
            <v>100</v>
          </cell>
          <cell r="Q48">
            <v>75.3</v>
          </cell>
          <cell r="R48">
            <v>100</v>
          </cell>
          <cell r="S48">
            <v>92.74</v>
          </cell>
          <cell r="T48">
            <v>100</v>
          </cell>
          <cell r="U48">
            <v>64.099999999999994</v>
          </cell>
          <cell r="V48">
            <v>100</v>
          </cell>
          <cell r="W48">
            <v>95.9</v>
          </cell>
          <cell r="X48">
            <v>100</v>
          </cell>
        </row>
        <row r="49">
          <cell r="A49">
            <v>48</v>
          </cell>
          <cell r="D49" t="str">
            <v>040059</v>
          </cell>
          <cell r="E49" t="str">
            <v>Invex</v>
          </cell>
          <cell r="F49">
            <v>87.47</v>
          </cell>
          <cell r="G49">
            <v>100</v>
          </cell>
          <cell r="H49">
            <v>87.47</v>
          </cell>
          <cell r="I49">
            <v>87.47</v>
          </cell>
          <cell r="J49" t="str">
            <v>-</v>
          </cell>
          <cell r="K49" t="str">
            <v>-</v>
          </cell>
          <cell r="L49" t="str">
            <v>-</v>
          </cell>
          <cell r="M49" t="str">
            <v>-</v>
          </cell>
          <cell r="N49" t="str">
            <v>-</v>
          </cell>
          <cell r="O49">
            <v>100</v>
          </cell>
          <cell r="P49">
            <v>100</v>
          </cell>
          <cell r="Q49">
            <v>70.47</v>
          </cell>
          <cell r="R49">
            <v>100</v>
          </cell>
          <cell r="S49">
            <v>89.23</v>
          </cell>
          <cell r="T49">
            <v>100</v>
          </cell>
          <cell r="U49">
            <v>84.62</v>
          </cell>
          <cell r="V49">
            <v>100</v>
          </cell>
          <cell r="W49">
            <v>99.49</v>
          </cell>
          <cell r="X49">
            <v>100</v>
          </cell>
        </row>
        <row r="50">
          <cell r="A50">
            <v>49</v>
          </cell>
          <cell r="D50" t="str">
            <v>040152</v>
          </cell>
          <cell r="E50" t="str">
            <v>Bancrea</v>
          </cell>
          <cell r="F50">
            <v>86.69</v>
          </cell>
          <cell r="G50">
            <v>100</v>
          </cell>
          <cell r="H50">
            <v>86.69</v>
          </cell>
          <cell r="I50">
            <v>86.69</v>
          </cell>
          <cell r="J50" t="str">
            <v>-</v>
          </cell>
          <cell r="K50" t="str">
            <v>-</v>
          </cell>
          <cell r="L50" t="str">
            <v>-</v>
          </cell>
          <cell r="M50" t="str">
            <v>-</v>
          </cell>
          <cell r="N50" t="str">
            <v>-</v>
          </cell>
          <cell r="O50">
            <v>94.51</v>
          </cell>
          <cell r="P50">
            <v>100</v>
          </cell>
          <cell r="Q50">
            <v>63.82</v>
          </cell>
          <cell r="R50">
            <v>100</v>
          </cell>
          <cell r="S50">
            <v>100</v>
          </cell>
          <cell r="T50">
            <v>100</v>
          </cell>
          <cell r="U50">
            <v>69.23</v>
          </cell>
          <cell r="V50">
            <v>100</v>
          </cell>
          <cell r="W50">
            <v>97.44</v>
          </cell>
          <cell r="X50">
            <v>100</v>
          </cell>
        </row>
        <row r="51">
          <cell r="A51">
            <v>50</v>
          </cell>
          <cell r="D51" t="str">
            <v>040014</v>
          </cell>
          <cell r="E51" t="str">
            <v>Santander</v>
          </cell>
          <cell r="F51">
            <v>85.83</v>
          </cell>
          <cell r="G51">
            <v>100</v>
          </cell>
          <cell r="H51">
            <v>85.83</v>
          </cell>
          <cell r="I51">
            <v>85.83</v>
          </cell>
          <cell r="J51" t="str">
            <v>-</v>
          </cell>
          <cell r="K51" t="str">
            <v>-</v>
          </cell>
          <cell r="L51" t="str">
            <v>-</v>
          </cell>
          <cell r="M51" t="str">
            <v>-</v>
          </cell>
          <cell r="N51" t="str">
            <v>-</v>
          </cell>
          <cell r="O51">
            <v>100</v>
          </cell>
          <cell r="P51">
            <v>100</v>
          </cell>
          <cell r="Q51">
            <v>84.54</v>
          </cell>
          <cell r="R51">
            <v>100</v>
          </cell>
          <cell r="S51">
            <v>84.46</v>
          </cell>
          <cell r="T51">
            <v>100</v>
          </cell>
          <cell r="U51">
            <v>100</v>
          </cell>
          <cell r="V51">
            <v>100</v>
          </cell>
          <cell r="W51">
            <v>99.49</v>
          </cell>
          <cell r="X51">
            <v>100</v>
          </cell>
        </row>
        <row r="52">
          <cell r="A52">
            <v>51</v>
          </cell>
          <cell r="D52" t="str">
            <v>040136</v>
          </cell>
          <cell r="E52" t="str">
            <v>Intercam Banco</v>
          </cell>
          <cell r="F52">
            <v>76.38</v>
          </cell>
          <cell r="G52">
            <v>100</v>
          </cell>
          <cell r="H52">
            <v>76.38</v>
          </cell>
          <cell r="I52">
            <v>76.38</v>
          </cell>
          <cell r="J52" t="str">
            <v>-</v>
          </cell>
          <cell r="K52" t="str">
            <v>-</v>
          </cell>
          <cell r="L52" t="str">
            <v>-</v>
          </cell>
          <cell r="M52" t="str">
            <v>-</v>
          </cell>
          <cell r="N52" t="str">
            <v>-</v>
          </cell>
          <cell r="O52">
            <v>90.73</v>
          </cell>
          <cell r="P52">
            <v>100</v>
          </cell>
          <cell r="Q52">
            <v>68.31</v>
          </cell>
          <cell r="R52">
            <v>100</v>
          </cell>
          <cell r="T52">
            <v>100</v>
          </cell>
          <cell r="U52">
            <v>89.74</v>
          </cell>
          <cell r="V52">
            <v>100</v>
          </cell>
          <cell r="W52">
            <v>91.79</v>
          </cell>
          <cell r="X52">
            <v>100</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codeName="Hoja1">
    <pageSetUpPr fitToPage="1"/>
  </sheetPr>
  <dimension ref="A1:WVQ46"/>
  <sheetViews>
    <sheetView showGridLines="0" tabSelected="1" zoomScale="55" zoomScaleNormal="55" zoomScaleSheetLayoutView="55" workbookViewId="0"/>
  </sheetViews>
  <sheetFormatPr baseColWidth="10" defaultRowHeight="13.5" zeroHeight="1"/>
  <cols>
    <col min="1" max="1" width="6.85546875" style="8" customWidth="1"/>
    <col min="2" max="2" width="17.5703125" style="8" customWidth="1"/>
    <col min="3" max="7" width="15.28515625" style="8" customWidth="1"/>
    <col min="8" max="8" width="22.28515625" style="8" customWidth="1"/>
    <col min="9" max="9" width="23.7109375" style="8" customWidth="1"/>
    <col min="10" max="102" width="0" style="8" hidden="1" customWidth="1"/>
    <col min="103" max="255" width="0" style="9" hidden="1" customWidth="1"/>
    <col min="256" max="256" width="6.85546875" style="9" hidden="1" customWidth="1"/>
    <col min="257" max="257" width="17.5703125" style="9" hidden="1" customWidth="1"/>
    <col min="258" max="264" width="15.28515625" style="9" hidden="1" customWidth="1"/>
    <col min="265" max="265" width="12.7109375" style="9" hidden="1" customWidth="1"/>
    <col min="266" max="511" width="0" style="9" hidden="1" customWidth="1"/>
    <col min="512" max="512" width="6.85546875" style="9" hidden="1" customWidth="1"/>
    <col min="513" max="513" width="17.5703125" style="9" hidden="1" customWidth="1"/>
    <col min="514" max="520" width="15.28515625" style="9" hidden="1" customWidth="1"/>
    <col min="521" max="521" width="12.7109375" style="9" hidden="1" customWidth="1"/>
    <col min="522" max="767" width="0" style="9" hidden="1" customWidth="1"/>
    <col min="768" max="768" width="6.85546875" style="9" hidden="1" customWidth="1"/>
    <col min="769" max="769" width="17.5703125" style="9" hidden="1" customWidth="1"/>
    <col min="770" max="776" width="15.28515625" style="9" hidden="1" customWidth="1"/>
    <col min="777" max="777" width="12.7109375" style="9" hidden="1" customWidth="1"/>
    <col min="778" max="1023" width="0" style="9" hidden="1" customWidth="1"/>
    <col min="1024" max="1024" width="6.85546875" style="9" hidden="1" customWidth="1"/>
    <col min="1025" max="1025" width="17.5703125" style="9" hidden="1" customWidth="1"/>
    <col min="1026" max="1032" width="15.28515625" style="9" hidden="1" customWidth="1"/>
    <col min="1033" max="1033" width="12.7109375" style="9" hidden="1" customWidth="1"/>
    <col min="1034" max="1279" width="0" style="9" hidden="1" customWidth="1"/>
    <col min="1280" max="1280" width="6.85546875" style="9" hidden="1" customWidth="1"/>
    <col min="1281" max="1281" width="17.5703125" style="9" hidden="1" customWidth="1"/>
    <col min="1282" max="1288" width="15.28515625" style="9" hidden="1" customWidth="1"/>
    <col min="1289" max="1289" width="12.7109375" style="9" hidden="1" customWidth="1"/>
    <col min="1290" max="1535" width="0" style="9" hidden="1" customWidth="1"/>
    <col min="1536" max="1536" width="6.85546875" style="9" hidden="1" customWidth="1"/>
    <col min="1537" max="1537" width="17.5703125" style="9" hidden="1" customWidth="1"/>
    <col min="1538" max="1544" width="15.28515625" style="9" hidden="1" customWidth="1"/>
    <col min="1545" max="1545" width="12.7109375" style="9" hidden="1" customWidth="1"/>
    <col min="1546" max="1791" width="0" style="9" hidden="1" customWidth="1"/>
    <col min="1792" max="1792" width="6.85546875" style="9" hidden="1" customWidth="1"/>
    <col min="1793" max="1793" width="17.5703125" style="9" hidden="1" customWidth="1"/>
    <col min="1794" max="1800" width="15.28515625" style="9" hidden="1" customWidth="1"/>
    <col min="1801" max="1801" width="12.7109375" style="9" hidden="1" customWidth="1"/>
    <col min="1802" max="2047" width="0" style="9" hidden="1" customWidth="1"/>
    <col min="2048" max="2048" width="6.85546875" style="9" hidden="1" customWidth="1"/>
    <col min="2049" max="2049" width="17.5703125" style="9" hidden="1" customWidth="1"/>
    <col min="2050" max="2056" width="15.28515625" style="9" hidden="1" customWidth="1"/>
    <col min="2057" max="2057" width="12.7109375" style="9" hidden="1" customWidth="1"/>
    <col min="2058" max="2303" width="0" style="9" hidden="1" customWidth="1"/>
    <col min="2304" max="2304" width="6.85546875" style="9" hidden="1" customWidth="1"/>
    <col min="2305" max="2305" width="17.5703125" style="9" hidden="1" customWidth="1"/>
    <col min="2306" max="2312" width="15.28515625" style="9" hidden="1" customWidth="1"/>
    <col min="2313" max="2313" width="12.7109375" style="9" hidden="1" customWidth="1"/>
    <col min="2314" max="2559" width="0" style="9" hidden="1" customWidth="1"/>
    <col min="2560" max="2560" width="6.85546875" style="9" hidden="1" customWidth="1"/>
    <col min="2561" max="2561" width="17.5703125" style="9" hidden="1" customWidth="1"/>
    <col min="2562" max="2568" width="15.28515625" style="9" hidden="1" customWidth="1"/>
    <col min="2569" max="2569" width="12.7109375" style="9" hidden="1" customWidth="1"/>
    <col min="2570" max="2815" width="0" style="9" hidden="1" customWidth="1"/>
    <col min="2816" max="2816" width="6.85546875" style="9" hidden="1" customWidth="1"/>
    <col min="2817" max="2817" width="17.5703125" style="9" hidden="1" customWidth="1"/>
    <col min="2818" max="2824" width="15.28515625" style="9" hidden="1" customWidth="1"/>
    <col min="2825" max="2825" width="12.7109375" style="9" hidden="1" customWidth="1"/>
    <col min="2826" max="3071" width="0" style="9" hidden="1" customWidth="1"/>
    <col min="3072" max="3072" width="6.85546875" style="9" hidden="1" customWidth="1"/>
    <col min="3073" max="3073" width="17.5703125" style="9" hidden="1" customWidth="1"/>
    <col min="3074" max="3080" width="15.28515625" style="9" hidden="1" customWidth="1"/>
    <col min="3081" max="3081" width="12.7109375" style="9" hidden="1" customWidth="1"/>
    <col min="3082" max="3327" width="0" style="9" hidden="1" customWidth="1"/>
    <col min="3328" max="3328" width="6.85546875" style="9" hidden="1" customWidth="1"/>
    <col min="3329" max="3329" width="17.5703125" style="9" hidden="1" customWidth="1"/>
    <col min="3330" max="3336" width="15.28515625" style="9" hidden="1" customWidth="1"/>
    <col min="3337" max="3337" width="12.7109375" style="9" hidden="1" customWidth="1"/>
    <col min="3338" max="3583" width="0" style="9" hidden="1" customWidth="1"/>
    <col min="3584" max="3584" width="6.85546875" style="9" hidden="1" customWidth="1"/>
    <col min="3585" max="3585" width="17.5703125" style="9" hidden="1" customWidth="1"/>
    <col min="3586" max="3592" width="15.28515625" style="9" hidden="1" customWidth="1"/>
    <col min="3593" max="3593" width="12.7109375" style="9" hidden="1" customWidth="1"/>
    <col min="3594" max="3839" width="0" style="9" hidden="1" customWidth="1"/>
    <col min="3840" max="3840" width="6.85546875" style="9" hidden="1" customWidth="1"/>
    <col min="3841" max="3841" width="17.5703125" style="9" hidden="1" customWidth="1"/>
    <col min="3842" max="3848" width="15.28515625" style="9" hidden="1" customWidth="1"/>
    <col min="3849" max="3849" width="12.7109375" style="9" hidden="1" customWidth="1"/>
    <col min="3850" max="4095" width="0" style="9" hidden="1" customWidth="1"/>
    <col min="4096" max="4096" width="6.85546875" style="9" hidden="1" customWidth="1"/>
    <col min="4097" max="4097" width="17.5703125" style="9" hidden="1" customWidth="1"/>
    <col min="4098" max="4104" width="15.28515625" style="9" hidden="1" customWidth="1"/>
    <col min="4105" max="4105" width="12.7109375" style="9" hidden="1" customWidth="1"/>
    <col min="4106" max="4351" width="0" style="9" hidden="1" customWidth="1"/>
    <col min="4352" max="4352" width="6.85546875" style="9" hidden="1" customWidth="1"/>
    <col min="4353" max="4353" width="17.5703125" style="9" hidden="1" customWidth="1"/>
    <col min="4354" max="4360" width="15.28515625" style="9" hidden="1" customWidth="1"/>
    <col min="4361" max="4361" width="12.7109375" style="9" hidden="1" customWidth="1"/>
    <col min="4362" max="4607" width="0" style="9" hidden="1" customWidth="1"/>
    <col min="4608" max="4608" width="6.85546875" style="9" hidden="1" customWidth="1"/>
    <col min="4609" max="4609" width="17.5703125" style="9" hidden="1" customWidth="1"/>
    <col min="4610" max="4616" width="15.28515625" style="9" hidden="1" customWidth="1"/>
    <col min="4617" max="4617" width="12.7109375" style="9" hidden="1" customWidth="1"/>
    <col min="4618" max="4863" width="0" style="9" hidden="1" customWidth="1"/>
    <col min="4864" max="4864" width="6.85546875" style="9" hidden="1" customWidth="1"/>
    <col min="4865" max="4865" width="17.5703125" style="9" hidden="1" customWidth="1"/>
    <col min="4866" max="4872" width="15.28515625" style="9" hidden="1" customWidth="1"/>
    <col min="4873" max="4873" width="12.7109375" style="9" hidden="1" customWidth="1"/>
    <col min="4874" max="5119" width="0" style="9" hidden="1" customWidth="1"/>
    <col min="5120" max="5120" width="6.85546875" style="9" hidden="1" customWidth="1"/>
    <col min="5121" max="5121" width="17.5703125" style="9" hidden="1" customWidth="1"/>
    <col min="5122" max="5128" width="15.28515625" style="9" hidden="1" customWidth="1"/>
    <col min="5129" max="5129" width="12.7109375" style="9" hidden="1" customWidth="1"/>
    <col min="5130" max="5375" width="0" style="9" hidden="1" customWidth="1"/>
    <col min="5376" max="5376" width="6.85546875" style="9" hidden="1" customWidth="1"/>
    <col min="5377" max="5377" width="17.5703125" style="9" hidden="1" customWidth="1"/>
    <col min="5378" max="5384" width="15.28515625" style="9" hidden="1" customWidth="1"/>
    <col min="5385" max="5385" width="12.7109375" style="9" hidden="1" customWidth="1"/>
    <col min="5386" max="5631" width="0" style="9" hidden="1" customWidth="1"/>
    <col min="5632" max="5632" width="6.85546875" style="9" hidden="1" customWidth="1"/>
    <col min="5633" max="5633" width="17.5703125" style="9" hidden="1" customWidth="1"/>
    <col min="5634" max="5640" width="15.28515625" style="9" hidden="1" customWidth="1"/>
    <col min="5641" max="5641" width="12.7109375" style="9" hidden="1" customWidth="1"/>
    <col min="5642" max="5887" width="0" style="9" hidden="1" customWidth="1"/>
    <col min="5888" max="5888" width="6.85546875" style="9" hidden="1" customWidth="1"/>
    <col min="5889" max="5889" width="17.5703125" style="9" hidden="1" customWidth="1"/>
    <col min="5890" max="5896" width="15.28515625" style="9" hidden="1" customWidth="1"/>
    <col min="5897" max="5897" width="12.7109375" style="9" hidden="1" customWidth="1"/>
    <col min="5898" max="6143" width="0" style="9" hidden="1" customWidth="1"/>
    <col min="6144" max="6144" width="6.85546875" style="9" hidden="1" customWidth="1"/>
    <col min="6145" max="6145" width="17.5703125" style="9" hidden="1" customWidth="1"/>
    <col min="6146" max="6152" width="15.28515625" style="9" hidden="1" customWidth="1"/>
    <col min="6153" max="6153" width="12.7109375" style="9" hidden="1" customWidth="1"/>
    <col min="6154" max="6399" width="0" style="9" hidden="1" customWidth="1"/>
    <col min="6400" max="6400" width="6.85546875" style="9" hidden="1" customWidth="1"/>
    <col min="6401" max="6401" width="17.5703125" style="9" hidden="1" customWidth="1"/>
    <col min="6402" max="6408" width="15.28515625" style="9" hidden="1" customWidth="1"/>
    <col min="6409" max="6409" width="12.7109375" style="9" hidden="1" customWidth="1"/>
    <col min="6410" max="6655" width="0" style="9" hidden="1" customWidth="1"/>
    <col min="6656" max="6656" width="6.85546875" style="9" hidden="1" customWidth="1"/>
    <col min="6657" max="6657" width="17.5703125" style="9" hidden="1" customWidth="1"/>
    <col min="6658" max="6664" width="15.28515625" style="9" hidden="1" customWidth="1"/>
    <col min="6665" max="6665" width="12.7109375" style="9" hidden="1" customWidth="1"/>
    <col min="6666" max="6911" width="0" style="9" hidden="1" customWidth="1"/>
    <col min="6912" max="6912" width="6.85546875" style="9" hidden="1" customWidth="1"/>
    <col min="6913" max="6913" width="17.5703125" style="9" hidden="1" customWidth="1"/>
    <col min="6914" max="6920" width="15.28515625" style="9" hidden="1" customWidth="1"/>
    <col min="6921" max="6921" width="12.7109375" style="9" hidden="1" customWidth="1"/>
    <col min="6922" max="7167" width="0" style="9" hidden="1" customWidth="1"/>
    <col min="7168" max="7168" width="6.85546875" style="9" hidden="1" customWidth="1"/>
    <col min="7169" max="7169" width="17.5703125" style="9" hidden="1" customWidth="1"/>
    <col min="7170" max="7176" width="15.28515625" style="9" hidden="1" customWidth="1"/>
    <col min="7177" max="7177" width="12.7109375" style="9" hidden="1" customWidth="1"/>
    <col min="7178" max="7423" width="0" style="9" hidden="1" customWidth="1"/>
    <col min="7424" max="7424" width="6.85546875" style="9" hidden="1" customWidth="1"/>
    <col min="7425" max="7425" width="17.5703125" style="9" hidden="1" customWidth="1"/>
    <col min="7426" max="7432" width="15.28515625" style="9" hidden="1" customWidth="1"/>
    <col min="7433" max="7433" width="12.7109375" style="9" hidden="1" customWidth="1"/>
    <col min="7434" max="7679" width="0" style="9" hidden="1" customWidth="1"/>
    <col min="7680" max="7680" width="6.85546875" style="9" hidden="1" customWidth="1"/>
    <col min="7681" max="7681" width="17.5703125" style="9" hidden="1" customWidth="1"/>
    <col min="7682" max="7688" width="15.28515625" style="9" hidden="1" customWidth="1"/>
    <col min="7689" max="7689" width="12.7109375" style="9" hidden="1" customWidth="1"/>
    <col min="7690" max="7935" width="0" style="9" hidden="1" customWidth="1"/>
    <col min="7936" max="7936" width="6.85546875" style="9" hidden="1" customWidth="1"/>
    <col min="7937" max="7937" width="17.5703125" style="9" hidden="1" customWidth="1"/>
    <col min="7938" max="7944" width="15.28515625" style="9" hidden="1" customWidth="1"/>
    <col min="7945" max="7945" width="12.7109375" style="9" hidden="1" customWidth="1"/>
    <col min="7946" max="8191" width="0" style="9" hidden="1" customWidth="1"/>
    <col min="8192" max="8192" width="6.85546875" style="9" hidden="1" customWidth="1"/>
    <col min="8193" max="8193" width="17.5703125" style="9" hidden="1" customWidth="1"/>
    <col min="8194" max="8200" width="15.28515625" style="9" hidden="1" customWidth="1"/>
    <col min="8201" max="8201" width="12.7109375" style="9" hidden="1" customWidth="1"/>
    <col min="8202" max="8447" width="0" style="9" hidden="1" customWidth="1"/>
    <col min="8448" max="8448" width="6.85546875" style="9" hidden="1" customWidth="1"/>
    <col min="8449" max="8449" width="17.5703125" style="9" hidden="1" customWidth="1"/>
    <col min="8450" max="8456" width="15.28515625" style="9" hidden="1" customWidth="1"/>
    <col min="8457" max="8457" width="12.7109375" style="9" hidden="1" customWidth="1"/>
    <col min="8458" max="8703" width="0" style="9" hidden="1" customWidth="1"/>
    <col min="8704" max="8704" width="6.85546875" style="9" hidden="1" customWidth="1"/>
    <col min="8705" max="8705" width="17.5703125" style="9" hidden="1" customWidth="1"/>
    <col min="8706" max="8712" width="15.28515625" style="9" hidden="1" customWidth="1"/>
    <col min="8713" max="8713" width="12.7109375" style="9" hidden="1" customWidth="1"/>
    <col min="8714" max="8959" width="0" style="9" hidden="1" customWidth="1"/>
    <col min="8960" max="8960" width="6.85546875" style="9" hidden="1" customWidth="1"/>
    <col min="8961" max="8961" width="17.5703125" style="9" hidden="1" customWidth="1"/>
    <col min="8962" max="8968" width="15.28515625" style="9" hidden="1" customWidth="1"/>
    <col min="8969" max="8969" width="12.7109375" style="9" hidden="1" customWidth="1"/>
    <col min="8970" max="9215" width="0" style="9" hidden="1" customWidth="1"/>
    <col min="9216" max="9216" width="6.85546875" style="9" hidden="1" customWidth="1"/>
    <col min="9217" max="9217" width="17.5703125" style="9" hidden="1" customWidth="1"/>
    <col min="9218" max="9224" width="15.28515625" style="9" hidden="1" customWidth="1"/>
    <col min="9225" max="9225" width="12.7109375" style="9" hidden="1" customWidth="1"/>
    <col min="9226" max="9471" width="0" style="9" hidden="1" customWidth="1"/>
    <col min="9472" max="9472" width="6.85546875" style="9" hidden="1" customWidth="1"/>
    <col min="9473" max="9473" width="17.5703125" style="9" hidden="1" customWidth="1"/>
    <col min="9474" max="9480" width="15.28515625" style="9" hidden="1" customWidth="1"/>
    <col min="9481" max="9481" width="12.7109375" style="9" hidden="1" customWidth="1"/>
    <col min="9482" max="9727" width="0" style="9" hidden="1" customWidth="1"/>
    <col min="9728" max="9728" width="6.85546875" style="9" hidden="1" customWidth="1"/>
    <col min="9729" max="9729" width="17.5703125" style="9" hidden="1" customWidth="1"/>
    <col min="9730" max="9736" width="15.28515625" style="9" hidden="1" customWidth="1"/>
    <col min="9737" max="9737" width="12.7109375" style="9" hidden="1" customWidth="1"/>
    <col min="9738" max="9983" width="0" style="9" hidden="1" customWidth="1"/>
    <col min="9984" max="9984" width="6.85546875" style="9" hidden="1" customWidth="1"/>
    <col min="9985" max="9985" width="17.5703125" style="9" hidden="1" customWidth="1"/>
    <col min="9986" max="9992" width="15.28515625" style="9" hidden="1" customWidth="1"/>
    <col min="9993" max="9993" width="12.7109375" style="9" hidden="1" customWidth="1"/>
    <col min="9994" max="10239" width="0" style="9" hidden="1" customWidth="1"/>
    <col min="10240" max="10240" width="6.85546875" style="9" hidden="1" customWidth="1"/>
    <col min="10241" max="10241" width="17.5703125" style="9" hidden="1" customWidth="1"/>
    <col min="10242" max="10248" width="15.28515625" style="9" hidden="1" customWidth="1"/>
    <col min="10249" max="10249" width="12.7109375" style="9" hidden="1" customWidth="1"/>
    <col min="10250" max="10495" width="0" style="9" hidden="1" customWidth="1"/>
    <col min="10496" max="10496" width="6.85546875" style="9" hidden="1" customWidth="1"/>
    <col min="10497" max="10497" width="17.5703125" style="9" hidden="1" customWidth="1"/>
    <col min="10498" max="10504" width="15.28515625" style="9" hidden="1" customWidth="1"/>
    <col min="10505" max="10505" width="12.7109375" style="9" hidden="1" customWidth="1"/>
    <col min="10506" max="10751" width="0" style="9" hidden="1" customWidth="1"/>
    <col min="10752" max="10752" width="6.85546875" style="9" hidden="1" customWidth="1"/>
    <col min="10753" max="10753" width="17.5703125" style="9" hidden="1" customWidth="1"/>
    <col min="10754" max="10760" width="15.28515625" style="9" hidden="1" customWidth="1"/>
    <col min="10761" max="10761" width="12.7109375" style="9" hidden="1" customWidth="1"/>
    <col min="10762" max="11007" width="0" style="9" hidden="1" customWidth="1"/>
    <col min="11008" max="11008" width="6.85546875" style="9" hidden="1" customWidth="1"/>
    <col min="11009" max="11009" width="17.5703125" style="9" hidden="1" customWidth="1"/>
    <col min="11010" max="11016" width="15.28515625" style="9" hidden="1" customWidth="1"/>
    <col min="11017" max="11017" width="12.7109375" style="9" hidden="1" customWidth="1"/>
    <col min="11018" max="11263" width="0" style="9" hidden="1" customWidth="1"/>
    <col min="11264" max="11264" width="6.85546875" style="9" hidden="1" customWidth="1"/>
    <col min="11265" max="11265" width="17.5703125" style="9" hidden="1" customWidth="1"/>
    <col min="11266" max="11272" width="15.28515625" style="9" hidden="1" customWidth="1"/>
    <col min="11273" max="11273" width="12.7109375" style="9" hidden="1" customWidth="1"/>
    <col min="11274" max="11519" width="0" style="9" hidden="1" customWidth="1"/>
    <col min="11520" max="11520" width="6.85546875" style="9" hidden="1" customWidth="1"/>
    <col min="11521" max="11521" width="17.5703125" style="9" hidden="1" customWidth="1"/>
    <col min="11522" max="11528" width="15.28515625" style="9" hidden="1" customWidth="1"/>
    <col min="11529" max="11529" width="12.7109375" style="9" hidden="1" customWidth="1"/>
    <col min="11530" max="11775" width="0" style="9" hidden="1" customWidth="1"/>
    <col min="11776" max="11776" width="6.85546875" style="9" hidden="1" customWidth="1"/>
    <col min="11777" max="11777" width="17.5703125" style="9" hidden="1" customWidth="1"/>
    <col min="11778" max="11784" width="15.28515625" style="9" hidden="1" customWidth="1"/>
    <col min="11785" max="11785" width="12.7109375" style="9" hidden="1" customWidth="1"/>
    <col min="11786" max="12031" width="0" style="9" hidden="1" customWidth="1"/>
    <col min="12032" max="12032" width="6.85546875" style="9" hidden="1" customWidth="1"/>
    <col min="12033" max="12033" width="17.5703125" style="9" hidden="1" customWidth="1"/>
    <col min="12034" max="12040" width="15.28515625" style="9" hidden="1" customWidth="1"/>
    <col min="12041" max="12041" width="12.7109375" style="9" hidden="1" customWidth="1"/>
    <col min="12042" max="12287" width="0" style="9" hidden="1" customWidth="1"/>
    <col min="12288" max="12288" width="6.85546875" style="9" hidden="1" customWidth="1"/>
    <col min="12289" max="12289" width="17.5703125" style="9" hidden="1" customWidth="1"/>
    <col min="12290" max="12296" width="15.28515625" style="9" hidden="1" customWidth="1"/>
    <col min="12297" max="12297" width="12.7109375" style="9" hidden="1" customWidth="1"/>
    <col min="12298" max="12543" width="0" style="9" hidden="1" customWidth="1"/>
    <col min="12544" max="12544" width="6.85546875" style="9" hidden="1" customWidth="1"/>
    <col min="12545" max="12545" width="17.5703125" style="9" hidden="1" customWidth="1"/>
    <col min="12546" max="12552" width="15.28515625" style="9" hidden="1" customWidth="1"/>
    <col min="12553" max="12553" width="12.7109375" style="9" hidden="1" customWidth="1"/>
    <col min="12554" max="12799" width="0" style="9" hidden="1" customWidth="1"/>
    <col min="12800" max="12800" width="6.85546875" style="9" hidden="1" customWidth="1"/>
    <col min="12801" max="12801" width="17.5703125" style="9" hidden="1" customWidth="1"/>
    <col min="12802" max="12808" width="15.28515625" style="9" hidden="1" customWidth="1"/>
    <col min="12809" max="12809" width="12.7109375" style="9" hidden="1" customWidth="1"/>
    <col min="12810" max="13055" width="0" style="9" hidden="1" customWidth="1"/>
    <col min="13056" max="13056" width="6.85546875" style="9" hidden="1" customWidth="1"/>
    <col min="13057" max="13057" width="17.5703125" style="9" hidden="1" customWidth="1"/>
    <col min="13058" max="13064" width="15.28515625" style="9" hidden="1" customWidth="1"/>
    <col min="13065" max="13065" width="12.7109375" style="9" hidden="1" customWidth="1"/>
    <col min="13066" max="13311" width="0" style="9" hidden="1" customWidth="1"/>
    <col min="13312" max="13312" width="6.85546875" style="9" hidden="1" customWidth="1"/>
    <col min="13313" max="13313" width="17.5703125" style="9" hidden="1" customWidth="1"/>
    <col min="13314" max="13320" width="15.28515625" style="9" hidden="1" customWidth="1"/>
    <col min="13321" max="13321" width="12.7109375" style="9" hidden="1" customWidth="1"/>
    <col min="13322" max="13567" width="0" style="9" hidden="1" customWidth="1"/>
    <col min="13568" max="13568" width="6.85546875" style="9" hidden="1" customWidth="1"/>
    <col min="13569" max="13569" width="17.5703125" style="9" hidden="1" customWidth="1"/>
    <col min="13570" max="13576" width="15.28515625" style="9" hidden="1" customWidth="1"/>
    <col min="13577" max="13577" width="12.7109375" style="9" hidden="1" customWidth="1"/>
    <col min="13578" max="13823" width="0" style="9" hidden="1" customWidth="1"/>
    <col min="13824" max="13824" width="6.85546875" style="9" hidden="1" customWidth="1"/>
    <col min="13825" max="13825" width="17.5703125" style="9" hidden="1" customWidth="1"/>
    <col min="13826" max="13832" width="15.28515625" style="9" hidden="1" customWidth="1"/>
    <col min="13833" max="13833" width="12.7109375" style="9" hidden="1" customWidth="1"/>
    <col min="13834" max="14079" width="0" style="9" hidden="1" customWidth="1"/>
    <col min="14080" max="14080" width="6.85546875" style="9" hidden="1" customWidth="1"/>
    <col min="14081" max="14081" width="17.5703125" style="9" hidden="1" customWidth="1"/>
    <col min="14082" max="14088" width="15.28515625" style="9" hidden="1" customWidth="1"/>
    <col min="14089" max="14089" width="12.7109375" style="9" hidden="1" customWidth="1"/>
    <col min="14090" max="14335" width="0" style="9" hidden="1" customWidth="1"/>
    <col min="14336" max="14336" width="6.85546875" style="9" hidden="1" customWidth="1"/>
    <col min="14337" max="14337" width="17.5703125" style="9" hidden="1" customWidth="1"/>
    <col min="14338" max="14344" width="15.28515625" style="9" hidden="1" customWidth="1"/>
    <col min="14345" max="14345" width="12.7109375" style="9" hidden="1" customWidth="1"/>
    <col min="14346" max="14591" width="0" style="9" hidden="1" customWidth="1"/>
    <col min="14592" max="14592" width="6.85546875" style="9" hidden="1" customWidth="1"/>
    <col min="14593" max="14593" width="17.5703125" style="9" hidden="1" customWidth="1"/>
    <col min="14594" max="14600" width="15.28515625" style="9" hidden="1" customWidth="1"/>
    <col min="14601" max="14601" width="12.7109375" style="9" hidden="1" customWidth="1"/>
    <col min="14602" max="14847" width="0" style="9" hidden="1" customWidth="1"/>
    <col min="14848" max="14848" width="6.85546875" style="9" hidden="1" customWidth="1"/>
    <col min="14849" max="14849" width="17.5703125" style="9" hidden="1" customWidth="1"/>
    <col min="14850" max="14856" width="15.28515625" style="9" hidden="1" customWidth="1"/>
    <col min="14857" max="14857" width="12.7109375" style="9" hidden="1" customWidth="1"/>
    <col min="14858" max="15103" width="0" style="9" hidden="1" customWidth="1"/>
    <col min="15104" max="15104" width="6.85546875" style="9" hidden="1" customWidth="1"/>
    <col min="15105" max="15105" width="17.5703125" style="9" hidden="1" customWidth="1"/>
    <col min="15106" max="15112" width="15.28515625" style="9" hidden="1" customWidth="1"/>
    <col min="15113" max="15113" width="12.7109375" style="9" hidden="1" customWidth="1"/>
    <col min="15114" max="15359" width="0" style="9" hidden="1" customWidth="1"/>
    <col min="15360" max="15360" width="6.85546875" style="9" hidden="1" customWidth="1"/>
    <col min="15361" max="15361" width="17.5703125" style="9" hidden="1" customWidth="1"/>
    <col min="15362" max="15368" width="15.28515625" style="9" hidden="1" customWidth="1"/>
    <col min="15369" max="15369" width="12.7109375" style="9" hidden="1" customWidth="1"/>
    <col min="15370" max="15615" width="0" style="9" hidden="1" customWidth="1"/>
    <col min="15616" max="15616" width="6.85546875" style="9" hidden="1" customWidth="1"/>
    <col min="15617" max="15617" width="17.5703125" style="9" hidden="1" customWidth="1"/>
    <col min="15618" max="15624" width="15.28515625" style="9" hidden="1" customWidth="1"/>
    <col min="15625" max="15625" width="12.7109375" style="9" hidden="1" customWidth="1"/>
    <col min="15626" max="15871" width="0" style="9" hidden="1" customWidth="1"/>
    <col min="15872" max="15872" width="6.85546875" style="9" hidden="1" customWidth="1"/>
    <col min="15873" max="15873" width="17.5703125" style="9" hidden="1" customWidth="1"/>
    <col min="15874" max="15880" width="15.28515625" style="9" hidden="1" customWidth="1"/>
    <col min="15881" max="15881" width="12.7109375" style="9" hidden="1" customWidth="1"/>
    <col min="15882" max="16127" width="0" style="9" hidden="1" customWidth="1"/>
    <col min="16128" max="16128" width="6.85546875" style="9" hidden="1" customWidth="1"/>
    <col min="16129" max="16129" width="17.5703125" style="9" hidden="1" customWidth="1"/>
    <col min="16130" max="16136" width="15.28515625" style="9" hidden="1" customWidth="1"/>
    <col min="16137" max="16137" width="12.7109375" style="9" hidden="1" customWidth="1"/>
    <col min="16138" max="16384" width="0" style="9" hidden="1" customWidth="1"/>
  </cols>
  <sheetData>
    <row r="1" spans="6:6" ht="21.95" customHeight="1"/>
    <row r="2" spans="6:6" ht="21.95" customHeight="1">
      <c r="F2" s="10"/>
    </row>
    <row r="3" spans="6:6" ht="21.95" customHeight="1">
      <c r="F3" s="10"/>
    </row>
    <row r="4" spans="6:6" ht="21.95" customHeight="1">
      <c r="F4" s="11"/>
    </row>
    <row r="5" spans="6:6" ht="21.95" customHeight="1"/>
    <row r="6" spans="6:6" ht="21.95" customHeight="1"/>
    <row r="7" spans="6:6" ht="21.95" customHeight="1"/>
    <row r="8" spans="6:6" ht="21.95" customHeight="1"/>
    <row r="9" spans="6:6" ht="21.95" customHeight="1"/>
    <row r="10" spans="6:6" ht="21.95" customHeight="1"/>
    <row r="11" spans="6:6" ht="21.95" customHeight="1"/>
    <row r="12" spans="6:6" ht="21.95" customHeight="1"/>
    <row r="13" spans="6:6" ht="21.95" customHeight="1"/>
    <row r="14" spans="6:6" ht="21.95" customHeight="1"/>
    <row r="15" spans="6:6" ht="21.95" customHeight="1"/>
    <row r="16" spans="6:6" ht="21.95" customHeight="1"/>
    <row r="17" spans="2:8" ht="21.95" customHeight="1">
      <c r="G17" s="12"/>
    </row>
    <row r="18" spans="2:8" ht="21.95" customHeight="1"/>
    <row r="19" spans="2:8" ht="21.95" customHeight="1">
      <c r="B19" s="13"/>
      <c r="C19" s="14"/>
      <c r="D19" s="14"/>
      <c r="E19" s="14"/>
      <c r="F19" s="14"/>
      <c r="G19" s="14"/>
      <c r="H19" s="14"/>
    </row>
    <row r="20" spans="2:8" ht="21.95" customHeight="1">
      <c r="B20" s="14"/>
      <c r="C20" s="14"/>
      <c r="D20" s="14"/>
      <c r="E20" s="14"/>
      <c r="F20" s="14"/>
      <c r="G20" s="14"/>
      <c r="H20" s="14"/>
    </row>
    <row r="21" spans="2:8" ht="21.95" customHeight="1">
      <c r="B21" s="14"/>
      <c r="C21" s="14"/>
      <c r="D21" s="14"/>
      <c r="E21" s="14"/>
      <c r="F21" s="14"/>
      <c r="G21" s="14"/>
      <c r="H21" s="14"/>
    </row>
    <row r="22" spans="2:8" ht="21.95" customHeight="1">
      <c r="B22" s="14"/>
      <c r="C22" s="14"/>
      <c r="D22" s="14"/>
      <c r="E22" s="14"/>
      <c r="F22" s="14"/>
      <c r="G22" s="14"/>
      <c r="H22" s="14"/>
    </row>
    <row r="23" spans="2:8" ht="21.95" customHeight="1">
      <c r="B23" s="14"/>
      <c r="C23" s="14"/>
      <c r="D23" s="14"/>
      <c r="E23" s="14"/>
      <c r="F23" s="14"/>
      <c r="G23" s="14"/>
      <c r="H23" s="14"/>
    </row>
    <row r="24" spans="2:8" ht="21.95" customHeight="1">
      <c r="B24" s="14"/>
      <c r="C24" s="14"/>
      <c r="D24" s="14"/>
      <c r="E24" s="14"/>
      <c r="F24" s="14"/>
      <c r="G24" s="14"/>
      <c r="H24" s="14"/>
    </row>
    <row r="25" spans="2:8" ht="21.95" customHeight="1">
      <c r="B25" s="14"/>
      <c r="C25" s="14"/>
      <c r="D25" s="14"/>
      <c r="E25" s="14"/>
      <c r="F25" s="14"/>
      <c r="G25" s="14"/>
      <c r="H25" s="14"/>
    </row>
    <row r="26" spans="2:8" ht="21.95" customHeight="1">
      <c r="B26" s="14"/>
      <c r="C26" s="14"/>
      <c r="D26" s="14"/>
      <c r="E26" s="14"/>
      <c r="F26" s="14"/>
      <c r="G26" s="14"/>
      <c r="H26" s="14"/>
    </row>
    <row r="27" spans="2:8" ht="21.95" customHeight="1">
      <c r="B27" s="14"/>
      <c r="C27" s="14"/>
      <c r="D27" s="14"/>
      <c r="E27" s="14"/>
      <c r="F27" s="14"/>
      <c r="G27" s="14"/>
      <c r="H27" s="14"/>
    </row>
    <row r="28" spans="2:8" ht="21.95" customHeight="1">
      <c r="B28" s="14"/>
      <c r="C28" s="14"/>
      <c r="D28" s="14"/>
      <c r="E28" s="14"/>
      <c r="F28" s="14"/>
      <c r="G28" s="14"/>
      <c r="H28" s="14"/>
    </row>
    <row r="29" spans="2:8" ht="21.95" customHeight="1">
      <c r="B29" s="14"/>
      <c r="C29" s="14"/>
      <c r="D29" s="14"/>
      <c r="E29" s="14"/>
      <c r="F29" s="14"/>
      <c r="G29" s="14"/>
      <c r="H29" s="14"/>
    </row>
    <row r="30" spans="2:8" ht="21.95" customHeight="1">
      <c r="B30" s="14"/>
      <c r="C30" s="14"/>
      <c r="D30" s="14"/>
      <c r="E30" s="14"/>
      <c r="F30" s="14"/>
      <c r="G30" s="14"/>
      <c r="H30" s="14"/>
    </row>
    <row r="31" spans="2:8" ht="21.95" customHeight="1">
      <c r="B31" s="14"/>
      <c r="C31" s="14"/>
      <c r="D31" s="14"/>
      <c r="E31" s="14"/>
      <c r="F31" s="14"/>
      <c r="G31" s="14"/>
      <c r="H31" s="14"/>
    </row>
    <row r="32" spans="2:8" ht="21.95" customHeight="1">
      <c r="B32" s="14"/>
      <c r="C32" s="14"/>
      <c r="D32" s="14"/>
      <c r="E32" s="14"/>
      <c r="F32" s="14"/>
      <c r="G32" s="14"/>
      <c r="H32" s="14"/>
    </row>
    <row r="33" spans="2:8" ht="21.95" customHeight="1">
      <c r="B33" s="14"/>
      <c r="C33" s="15">
        <f>'Pm2'!G6</f>
        <v>45901</v>
      </c>
      <c r="D33" s="14"/>
      <c r="E33" s="14"/>
      <c r="F33" s="14"/>
      <c r="G33" s="14"/>
      <c r="H33" s="14"/>
    </row>
    <row r="34" spans="2:8" ht="21.95" customHeight="1">
      <c r="B34" s="14"/>
      <c r="C34" s="16" t="str">
        <f>PROPER(TEXT(C33,"Mmmm"))&amp; " de " &amp; PROPER(TEXT(C33,"aaa"))</f>
        <v>Septiembre de 2025</v>
      </c>
      <c r="D34" s="14"/>
      <c r="E34" s="14"/>
      <c r="F34" s="14"/>
      <c r="G34" s="14"/>
      <c r="H34" s="14"/>
    </row>
    <row r="35" spans="2:8" ht="21.95" customHeight="1">
      <c r="B35" s="14"/>
      <c r="C35" s="14"/>
      <c r="D35" s="14"/>
      <c r="E35" s="14"/>
      <c r="F35" s="14"/>
      <c r="G35" s="14"/>
      <c r="H35" s="14"/>
    </row>
    <row r="36" spans="2:8" ht="21.95" customHeight="1">
      <c r="B36" s="14"/>
      <c r="C36" s="14"/>
      <c r="D36" s="14"/>
      <c r="E36" s="14"/>
      <c r="F36" s="14"/>
      <c r="G36" s="14"/>
      <c r="H36" s="14"/>
    </row>
    <row r="37" spans="2:8" ht="21.95" customHeight="1">
      <c r="B37" s="14"/>
      <c r="C37" s="14"/>
      <c r="D37" s="14"/>
      <c r="E37" s="14"/>
      <c r="F37" s="14"/>
      <c r="G37" s="14"/>
      <c r="H37" s="14"/>
    </row>
    <row r="38" spans="2:8" ht="21.95" customHeight="1">
      <c r="B38" s="14"/>
      <c r="C38" s="14"/>
      <c r="D38" s="14"/>
      <c r="E38" s="14"/>
      <c r="F38" s="14"/>
      <c r="G38" s="14"/>
      <c r="H38" s="14"/>
    </row>
    <row r="39" spans="2:8" ht="21.95" customHeight="1">
      <c r="B39" s="579"/>
      <c r="C39" s="580"/>
      <c r="D39" s="580"/>
      <c r="E39" s="580"/>
      <c r="F39" s="580"/>
      <c r="G39" s="580"/>
      <c r="H39" s="580"/>
    </row>
    <row r="40" spans="2:8" ht="75.75" customHeight="1">
      <c r="B40" s="580"/>
      <c r="C40" s="580"/>
      <c r="D40" s="580"/>
      <c r="E40" s="580"/>
      <c r="F40" s="580"/>
      <c r="G40" s="580"/>
      <c r="H40" s="580"/>
    </row>
    <row r="41" spans="2:8" ht="21.95" customHeight="1">
      <c r="B41" s="580"/>
      <c r="C41" s="580"/>
      <c r="D41" s="580"/>
      <c r="E41" s="580"/>
      <c r="F41" s="580"/>
      <c r="G41" s="580"/>
      <c r="H41" s="580"/>
    </row>
    <row r="42" spans="2:8" ht="21.95" customHeight="1">
      <c r="B42" s="580"/>
      <c r="C42" s="580"/>
      <c r="D42" s="580"/>
      <c r="E42" s="580"/>
      <c r="F42" s="580"/>
      <c r="G42" s="580"/>
      <c r="H42" s="580"/>
    </row>
    <row r="43" spans="2:8" ht="21.95" customHeight="1">
      <c r="B43" s="580"/>
      <c r="C43" s="580"/>
      <c r="D43" s="580"/>
      <c r="E43" s="580"/>
      <c r="F43" s="580"/>
      <c r="G43" s="580"/>
      <c r="H43" s="580"/>
    </row>
    <row r="44" spans="2:8">
      <c r="B44" s="580"/>
      <c r="C44" s="580"/>
      <c r="D44" s="580"/>
      <c r="E44" s="580"/>
      <c r="F44" s="580"/>
      <c r="G44" s="580"/>
      <c r="H44" s="580"/>
    </row>
    <row r="45" spans="2:8">
      <c r="B45" s="580"/>
      <c r="C45" s="580"/>
      <c r="D45" s="580"/>
      <c r="E45" s="580"/>
      <c r="F45" s="580"/>
      <c r="G45" s="580"/>
      <c r="H45" s="580"/>
    </row>
    <row r="46" spans="2:8">
      <c r="B46" s="580"/>
      <c r="C46" s="580"/>
      <c r="D46" s="580"/>
      <c r="E46" s="580"/>
      <c r="F46" s="580"/>
      <c r="G46" s="580"/>
      <c r="H46" s="580"/>
    </row>
  </sheetData>
  <mergeCells count="1">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codeName="Hoja4">
    <pageSetUpPr fitToPage="1"/>
  </sheetPr>
  <dimension ref="A1:WVV55"/>
  <sheetViews>
    <sheetView showGridLines="0" zoomScale="70" zoomScaleNormal="70" zoomScaleSheetLayoutView="70" workbookViewId="0"/>
  </sheetViews>
  <sheetFormatPr baseColWidth="10" defaultColWidth="0" defaultRowHeight="13.5" zeroHeight="1"/>
  <cols>
    <col min="1" max="1" width="4.28515625" style="2" customWidth="1"/>
    <col min="2" max="2" width="180" style="2" customWidth="1"/>
    <col min="3" max="3" width="3.28515625" style="26" customWidth="1"/>
    <col min="4" max="4" width="9.85546875" style="26" bestFit="1" customWidth="1"/>
    <col min="5" max="5" width="11.28515625" style="26" bestFit="1" customWidth="1"/>
    <col min="6" max="6" width="11" style="26" bestFit="1" customWidth="1"/>
    <col min="7" max="7" width="12" style="26" bestFit="1" customWidth="1"/>
    <col min="8" max="9" width="11.28515625" style="26" bestFit="1" customWidth="1"/>
    <col min="10" max="10" width="12.42578125" style="26" bestFit="1" customWidth="1"/>
    <col min="11" max="11" width="11.28515625" style="26" bestFit="1" customWidth="1"/>
    <col min="12" max="13" width="11.28515625" style="26" hidden="1" customWidth="1"/>
    <col min="14" max="14" width="11" style="26" hidden="1" customWidth="1"/>
    <col min="15" max="19" width="8.42578125" style="2" hidden="1" customWidth="1"/>
    <col min="20" max="102" width="11.42578125" style="2" hidden="1"/>
    <col min="103" max="256" width="11.42578125" style="3" hidden="1"/>
    <col min="257" max="257" width="11.7109375" style="3" hidden="1" customWidth="1"/>
    <col min="258" max="258" width="142.5703125" style="3" hidden="1" customWidth="1"/>
    <col min="259" max="259" width="11.7109375" style="3" hidden="1" customWidth="1"/>
    <col min="260" max="260" width="9.85546875" style="3" hidden="1" customWidth="1"/>
    <col min="261" max="261" width="11.28515625" style="3" hidden="1" customWidth="1"/>
    <col min="262" max="262" width="11" style="3" hidden="1" customWidth="1"/>
    <col min="263" max="263" width="12" style="3" hidden="1" customWidth="1"/>
    <col min="264" max="265" width="11.28515625" style="3" hidden="1" customWidth="1"/>
    <col min="266" max="266" width="12.42578125" style="3" hidden="1" customWidth="1"/>
    <col min="267" max="269" width="11.28515625" style="3" hidden="1" customWidth="1"/>
    <col min="270" max="270" width="11" style="3" hidden="1" customWidth="1"/>
    <col min="271" max="275" width="11.42578125" style="3" hidden="1" customWidth="1"/>
    <col min="276" max="512" width="11.42578125" style="3" hidden="1"/>
    <col min="513" max="513" width="11.7109375" style="3" hidden="1" customWidth="1"/>
    <col min="514" max="514" width="142.5703125" style="3" hidden="1" customWidth="1"/>
    <col min="515" max="515" width="11.7109375" style="3" hidden="1" customWidth="1"/>
    <col min="516" max="516" width="9.85546875" style="3" hidden="1" customWidth="1"/>
    <col min="517" max="517" width="11.28515625" style="3" hidden="1" customWidth="1"/>
    <col min="518" max="518" width="11" style="3" hidden="1" customWidth="1"/>
    <col min="519" max="519" width="12" style="3" hidden="1" customWidth="1"/>
    <col min="520" max="521" width="11.28515625" style="3" hidden="1" customWidth="1"/>
    <col min="522" max="522" width="12.42578125" style="3" hidden="1" customWidth="1"/>
    <col min="523" max="525" width="11.28515625" style="3" hidden="1" customWidth="1"/>
    <col min="526" max="526" width="11" style="3" hidden="1" customWidth="1"/>
    <col min="527" max="531" width="11.42578125" style="3" hidden="1" customWidth="1"/>
    <col min="532" max="768" width="11.42578125" style="3" hidden="1"/>
    <col min="769" max="769" width="11.7109375" style="3" hidden="1" customWidth="1"/>
    <col min="770" max="770" width="142.5703125" style="3" hidden="1" customWidth="1"/>
    <col min="771" max="771" width="11.7109375" style="3" hidden="1" customWidth="1"/>
    <col min="772" max="772" width="9.85546875" style="3" hidden="1" customWidth="1"/>
    <col min="773" max="773" width="11.28515625" style="3" hidden="1" customWidth="1"/>
    <col min="774" max="774" width="11" style="3" hidden="1" customWidth="1"/>
    <col min="775" max="775" width="12" style="3" hidden="1" customWidth="1"/>
    <col min="776" max="777" width="11.28515625" style="3" hidden="1" customWidth="1"/>
    <col min="778" max="778" width="12.42578125" style="3" hidden="1" customWidth="1"/>
    <col min="779" max="781" width="11.28515625" style="3" hidden="1" customWidth="1"/>
    <col min="782" max="782" width="11" style="3" hidden="1" customWidth="1"/>
    <col min="783" max="787" width="11.42578125" style="3" hidden="1" customWidth="1"/>
    <col min="788" max="1024" width="11.42578125" style="3" hidden="1"/>
    <col min="1025" max="1025" width="11.7109375" style="3" hidden="1" customWidth="1"/>
    <col min="1026" max="1026" width="142.5703125" style="3" hidden="1" customWidth="1"/>
    <col min="1027" max="1027" width="11.7109375" style="3" hidden="1" customWidth="1"/>
    <col min="1028" max="1028" width="9.85546875" style="3" hidden="1" customWidth="1"/>
    <col min="1029" max="1029" width="11.28515625" style="3" hidden="1" customWidth="1"/>
    <col min="1030" max="1030" width="11" style="3" hidden="1" customWidth="1"/>
    <col min="1031" max="1031" width="12" style="3" hidden="1" customWidth="1"/>
    <col min="1032" max="1033" width="11.28515625" style="3" hidden="1" customWidth="1"/>
    <col min="1034" max="1034" width="12.42578125" style="3" hidden="1" customWidth="1"/>
    <col min="1035" max="1037" width="11.28515625" style="3" hidden="1" customWidth="1"/>
    <col min="1038" max="1038" width="11" style="3" hidden="1" customWidth="1"/>
    <col min="1039" max="1043" width="11.42578125" style="3" hidden="1" customWidth="1"/>
    <col min="1044" max="1280" width="11.42578125" style="3" hidden="1"/>
    <col min="1281" max="1281" width="11.7109375" style="3" hidden="1" customWidth="1"/>
    <col min="1282" max="1282" width="142.5703125" style="3" hidden="1" customWidth="1"/>
    <col min="1283" max="1283" width="11.7109375" style="3" hidden="1" customWidth="1"/>
    <col min="1284" max="1284" width="9.85546875" style="3" hidden="1" customWidth="1"/>
    <col min="1285" max="1285" width="11.28515625" style="3" hidden="1" customWidth="1"/>
    <col min="1286" max="1286" width="11" style="3" hidden="1" customWidth="1"/>
    <col min="1287" max="1287" width="12" style="3" hidden="1" customWidth="1"/>
    <col min="1288" max="1289" width="11.28515625" style="3" hidden="1" customWidth="1"/>
    <col min="1290" max="1290" width="12.42578125" style="3" hidden="1" customWidth="1"/>
    <col min="1291" max="1293" width="11.28515625" style="3" hidden="1" customWidth="1"/>
    <col min="1294" max="1294" width="11" style="3" hidden="1" customWidth="1"/>
    <col min="1295" max="1299" width="11.42578125" style="3" hidden="1" customWidth="1"/>
    <col min="1300" max="1536" width="11.42578125" style="3" hidden="1"/>
    <col min="1537" max="1537" width="11.7109375" style="3" hidden="1" customWidth="1"/>
    <col min="1538" max="1538" width="142.5703125" style="3" hidden="1" customWidth="1"/>
    <col min="1539" max="1539" width="11.7109375" style="3" hidden="1" customWidth="1"/>
    <col min="1540" max="1540" width="9.85546875" style="3" hidden="1" customWidth="1"/>
    <col min="1541" max="1541" width="11.28515625" style="3" hidden="1" customWidth="1"/>
    <col min="1542" max="1542" width="11" style="3" hidden="1" customWidth="1"/>
    <col min="1543" max="1543" width="12" style="3" hidden="1" customWidth="1"/>
    <col min="1544" max="1545" width="11.28515625" style="3" hidden="1" customWidth="1"/>
    <col min="1546" max="1546" width="12.42578125" style="3" hidden="1" customWidth="1"/>
    <col min="1547" max="1549" width="11.28515625" style="3" hidden="1" customWidth="1"/>
    <col min="1550" max="1550" width="11" style="3" hidden="1" customWidth="1"/>
    <col min="1551" max="1555" width="11.42578125" style="3" hidden="1" customWidth="1"/>
    <col min="1556" max="1792" width="11.42578125" style="3" hidden="1"/>
    <col min="1793" max="1793" width="11.7109375" style="3" hidden="1" customWidth="1"/>
    <col min="1794" max="1794" width="142.5703125" style="3" hidden="1" customWidth="1"/>
    <col min="1795" max="1795" width="11.7109375" style="3" hidden="1" customWidth="1"/>
    <col min="1796" max="1796" width="9.85546875" style="3" hidden="1" customWidth="1"/>
    <col min="1797" max="1797" width="11.28515625" style="3" hidden="1" customWidth="1"/>
    <col min="1798" max="1798" width="11" style="3" hidden="1" customWidth="1"/>
    <col min="1799" max="1799" width="12" style="3" hidden="1" customWidth="1"/>
    <col min="1800" max="1801" width="11.28515625" style="3" hidden="1" customWidth="1"/>
    <col min="1802" max="1802" width="12.42578125" style="3" hidden="1" customWidth="1"/>
    <col min="1803" max="1805" width="11.28515625" style="3" hidden="1" customWidth="1"/>
    <col min="1806" max="1806" width="11" style="3" hidden="1" customWidth="1"/>
    <col min="1807" max="1811" width="11.42578125" style="3" hidden="1" customWidth="1"/>
    <col min="1812" max="2048" width="11.42578125" style="3" hidden="1"/>
    <col min="2049" max="2049" width="11.7109375" style="3" hidden="1" customWidth="1"/>
    <col min="2050" max="2050" width="142.5703125" style="3" hidden="1" customWidth="1"/>
    <col min="2051" max="2051" width="11.7109375" style="3" hidden="1" customWidth="1"/>
    <col min="2052" max="2052" width="9.85546875" style="3" hidden="1" customWidth="1"/>
    <col min="2053" max="2053" width="11.28515625" style="3" hidden="1" customWidth="1"/>
    <col min="2054" max="2054" width="11" style="3" hidden="1" customWidth="1"/>
    <col min="2055" max="2055" width="12" style="3" hidden="1" customWidth="1"/>
    <col min="2056" max="2057" width="11.28515625" style="3" hidden="1" customWidth="1"/>
    <col min="2058" max="2058" width="12.42578125" style="3" hidden="1" customWidth="1"/>
    <col min="2059" max="2061" width="11.28515625" style="3" hidden="1" customWidth="1"/>
    <col min="2062" max="2062" width="11" style="3" hidden="1" customWidth="1"/>
    <col min="2063" max="2067" width="11.42578125" style="3" hidden="1" customWidth="1"/>
    <col min="2068" max="2304" width="11.42578125" style="3" hidden="1"/>
    <col min="2305" max="2305" width="11.7109375" style="3" hidden="1" customWidth="1"/>
    <col min="2306" max="2306" width="142.5703125" style="3" hidden="1" customWidth="1"/>
    <col min="2307" max="2307" width="11.7109375" style="3" hidden="1" customWidth="1"/>
    <col min="2308" max="2308" width="9.85546875" style="3" hidden="1" customWidth="1"/>
    <col min="2309" max="2309" width="11.28515625" style="3" hidden="1" customWidth="1"/>
    <col min="2310" max="2310" width="11" style="3" hidden="1" customWidth="1"/>
    <col min="2311" max="2311" width="12" style="3" hidden="1" customWidth="1"/>
    <col min="2312" max="2313" width="11.28515625" style="3" hidden="1" customWidth="1"/>
    <col min="2314" max="2314" width="12.42578125" style="3" hidden="1" customWidth="1"/>
    <col min="2315" max="2317" width="11.28515625" style="3" hidden="1" customWidth="1"/>
    <col min="2318" max="2318" width="11" style="3" hidden="1" customWidth="1"/>
    <col min="2319" max="2323" width="11.42578125" style="3" hidden="1" customWidth="1"/>
    <col min="2324" max="2560" width="11.42578125" style="3" hidden="1"/>
    <col min="2561" max="2561" width="11.7109375" style="3" hidden="1" customWidth="1"/>
    <col min="2562" max="2562" width="142.5703125" style="3" hidden="1" customWidth="1"/>
    <col min="2563" max="2563" width="11.7109375" style="3" hidden="1" customWidth="1"/>
    <col min="2564" max="2564" width="9.85546875" style="3" hidden="1" customWidth="1"/>
    <col min="2565" max="2565" width="11.28515625" style="3" hidden="1" customWidth="1"/>
    <col min="2566" max="2566" width="11" style="3" hidden="1" customWidth="1"/>
    <col min="2567" max="2567" width="12" style="3" hidden="1" customWidth="1"/>
    <col min="2568" max="2569" width="11.28515625" style="3" hidden="1" customWidth="1"/>
    <col min="2570" max="2570" width="12.42578125" style="3" hidden="1" customWidth="1"/>
    <col min="2571" max="2573" width="11.28515625" style="3" hidden="1" customWidth="1"/>
    <col min="2574" max="2574" width="11" style="3" hidden="1" customWidth="1"/>
    <col min="2575" max="2579" width="11.42578125" style="3" hidden="1" customWidth="1"/>
    <col min="2580" max="2816" width="11.42578125" style="3" hidden="1"/>
    <col min="2817" max="2817" width="11.7109375" style="3" hidden="1" customWidth="1"/>
    <col min="2818" max="2818" width="142.5703125" style="3" hidden="1" customWidth="1"/>
    <col min="2819" max="2819" width="11.7109375" style="3" hidden="1" customWidth="1"/>
    <col min="2820" max="2820" width="9.85546875" style="3" hidden="1" customWidth="1"/>
    <col min="2821" max="2821" width="11.28515625" style="3" hidden="1" customWidth="1"/>
    <col min="2822" max="2822" width="11" style="3" hidden="1" customWidth="1"/>
    <col min="2823" max="2823" width="12" style="3" hidden="1" customWidth="1"/>
    <col min="2824" max="2825" width="11.28515625" style="3" hidden="1" customWidth="1"/>
    <col min="2826" max="2826" width="12.42578125" style="3" hidden="1" customWidth="1"/>
    <col min="2827" max="2829" width="11.28515625" style="3" hidden="1" customWidth="1"/>
    <col min="2830" max="2830" width="11" style="3" hidden="1" customWidth="1"/>
    <col min="2831" max="2835" width="11.42578125" style="3" hidden="1" customWidth="1"/>
    <col min="2836" max="3072" width="11.42578125" style="3" hidden="1"/>
    <col min="3073" max="3073" width="11.7109375" style="3" hidden="1" customWidth="1"/>
    <col min="3074" max="3074" width="142.5703125" style="3" hidden="1" customWidth="1"/>
    <col min="3075" max="3075" width="11.7109375" style="3" hidden="1" customWidth="1"/>
    <col min="3076" max="3076" width="9.85546875" style="3" hidden="1" customWidth="1"/>
    <col min="3077" max="3077" width="11.28515625" style="3" hidden="1" customWidth="1"/>
    <col min="3078" max="3078" width="11" style="3" hidden="1" customWidth="1"/>
    <col min="3079" max="3079" width="12" style="3" hidden="1" customWidth="1"/>
    <col min="3080" max="3081" width="11.28515625" style="3" hidden="1" customWidth="1"/>
    <col min="3082" max="3082" width="12.42578125" style="3" hidden="1" customWidth="1"/>
    <col min="3083" max="3085" width="11.28515625" style="3" hidden="1" customWidth="1"/>
    <col min="3086" max="3086" width="11" style="3" hidden="1" customWidth="1"/>
    <col min="3087" max="3091" width="11.42578125" style="3" hidden="1" customWidth="1"/>
    <col min="3092" max="3328" width="11.42578125" style="3" hidden="1"/>
    <col min="3329" max="3329" width="11.7109375" style="3" hidden="1" customWidth="1"/>
    <col min="3330" max="3330" width="142.5703125" style="3" hidden="1" customWidth="1"/>
    <col min="3331" max="3331" width="11.7109375" style="3" hidden="1" customWidth="1"/>
    <col min="3332" max="3332" width="9.85546875" style="3" hidden="1" customWidth="1"/>
    <col min="3333" max="3333" width="11.28515625" style="3" hidden="1" customWidth="1"/>
    <col min="3334" max="3334" width="11" style="3" hidden="1" customWidth="1"/>
    <col min="3335" max="3335" width="12" style="3" hidden="1" customWidth="1"/>
    <col min="3336" max="3337" width="11.28515625" style="3" hidden="1" customWidth="1"/>
    <col min="3338" max="3338" width="12.42578125" style="3" hidden="1" customWidth="1"/>
    <col min="3339" max="3341" width="11.28515625" style="3" hidden="1" customWidth="1"/>
    <col min="3342" max="3342" width="11" style="3" hidden="1" customWidth="1"/>
    <col min="3343" max="3347" width="11.42578125" style="3" hidden="1" customWidth="1"/>
    <col min="3348" max="3584" width="11.42578125" style="3" hidden="1"/>
    <col min="3585" max="3585" width="11.7109375" style="3" hidden="1" customWidth="1"/>
    <col min="3586" max="3586" width="142.5703125" style="3" hidden="1" customWidth="1"/>
    <col min="3587" max="3587" width="11.7109375" style="3" hidden="1" customWidth="1"/>
    <col min="3588" max="3588" width="9.85546875" style="3" hidden="1" customWidth="1"/>
    <col min="3589" max="3589" width="11.28515625" style="3" hidden="1" customWidth="1"/>
    <col min="3590" max="3590" width="11" style="3" hidden="1" customWidth="1"/>
    <col min="3591" max="3591" width="12" style="3" hidden="1" customWidth="1"/>
    <col min="3592" max="3593" width="11.28515625" style="3" hidden="1" customWidth="1"/>
    <col min="3594" max="3594" width="12.42578125" style="3" hidden="1" customWidth="1"/>
    <col min="3595" max="3597" width="11.28515625" style="3" hidden="1" customWidth="1"/>
    <col min="3598" max="3598" width="11" style="3" hidden="1" customWidth="1"/>
    <col min="3599" max="3603" width="11.42578125" style="3" hidden="1" customWidth="1"/>
    <col min="3604" max="3840" width="11.42578125" style="3" hidden="1"/>
    <col min="3841" max="3841" width="11.7109375" style="3" hidden="1" customWidth="1"/>
    <col min="3842" max="3842" width="142.5703125" style="3" hidden="1" customWidth="1"/>
    <col min="3843" max="3843" width="11.7109375" style="3" hidden="1" customWidth="1"/>
    <col min="3844" max="3844" width="9.85546875" style="3" hidden="1" customWidth="1"/>
    <col min="3845" max="3845" width="11.28515625" style="3" hidden="1" customWidth="1"/>
    <col min="3846" max="3846" width="11" style="3" hidden="1" customWidth="1"/>
    <col min="3847" max="3847" width="12" style="3" hidden="1" customWidth="1"/>
    <col min="3848" max="3849" width="11.28515625" style="3" hidden="1" customWidth="1"/>
    <col min="3850" max="3850" width="12.42578125" style="3" hidden="1" customWidth="1"/>
    <col min="3851" max="3853" width="11.28515625" style="3" hidden="1" customWidth="1"/>
    <col min="3854" max="3854" width="11" style="3" hidden="1" customWidth="1"/>
    <col min="3855" max="3859" width="11.42578125" style="3" hidden="1" customWidth="1"/>
    <col min="3860" max="4096" width="11.42578125" style="3" hidden="1"/>
    <col min="4097" max="4097" width="11.7109375" style="3" hidden="1" customWidth="1"/>
    <col min="4098" max="4098" width="142.5703125" style="3" hidden="1" customWidth="1"/>
    <col min="4099" max="4099" width="11.7109375" style="3" hidden="1" customWidth="1"/>
    <col min="4100" max="4100" width="9.85546875" style="3" hidden="1" customWidth="1"/>
    <col min="4101" max="4101" width="11.28515625" style="3" hidden="1" customWidth="1"/>
    <col min="4102" max="4102" width="11" style="3" hidden="1" customWidth="1"/>
    <col min="4103" max="4103" width="12" style="3" hidden="1" customWidth="1"/>
    <col min="4104" max="4105" width="11.28515625" style="3" hidden="1" customWidth="1"/>
    <col min="4106" max="4106" width="12.42578125" style="3" hidden="1" customWidth="1"/>
    <col min="4107" max="4109" width="11.28515625" style="3" hidden="1" customWidth="1"/>
    <col min="4110" max="4110" width="11" style="3" hidden="1" customWidth="1"/>
    <col min="4111" max="4115" width="11.42578125" style="3" hidden="1" customWidth="1"/>
    <col min="4116" max="4352" width="11.42578125" style="3" hidden="1"/>
    <col min="4353" max="4353" width="11.7109375" style="3" hidden="1" customWidth="1"/>
    <col min="4354" max="4354" width="142.5703125" style="3" hidden="1" customWidth="1"/>
    <col min="4355" max="4355" width="11.7109375" style="3" hidden="1" customWidth="1"/>
    <col min="4356" max="4356" width="9.85546875" style="3" hidden="1" customWidth="1"/>
    <col min="4357" max="4357" width="11.28515625" style="3" hidden="1" customWidth="1"/>
    <col min="4358" max="4358" width="11" style="3" hidden="1" customWidth="1"/>
    <col min="4359" max="4359" width="12" style="3" hidden="1" customWidth="1"/>
    <col min="4360" max="4361" width="11.28515625" style="3" hidden="1" customWidth="1"/>
    <col min="4362" max="4362" width="12.42578125" style="3" hidden="1" customWidth="1"/>
    <col min="4363" max="4365" width="11.28515625" style="3" hidden="1" customWidth="1"/>
    <col min="4366" max="4366" width="11" style="3" hidden="1" customWidth="1"/>
    <col min="4367" max="4371" width="11.42578125" style="3" hidden="1" customWidth="1"/>
    <col min="4372" max="4608" width="11.42578125" style="3" hidden="1"/>
    <col min="4609" max="4609" width="11.7109375" style="3" hidden="1" customWidth="1"/>
    <col min="4610" max="4610" width="142.5703125" style="3" hidden="1" customWidth="1"/>
    <col min="4611" max="4611" width="11.7109375" style="3" hidden="1" customWidth="1"/>
    <col min="4612" max="4612" width="9.85546875" style="3" hidden="1" customWidth="1"/>
    <col min="4613" max="4613" width="11.28515625" style="3" hidden="1" customWidth="1"/>
    <col min="4614" max="4614" width="11" style="3" hidden="1" customWidth="1"/>
    <col min="4615" max="4615" width="12" style="3" hidden="1" customWidth="1"/>
    <col min="4616" max="4617" width="11.28515625" style="3" hidden="1" customWidth="1"/>
    <col min="4618" max="4618" width="12.42578125" style="3" hidden="1" customWidth="1"/>
    <col min="4619" max="4621" width="11.28515625" style="3" hidden="1" customWidth="1"/>
    <col min="4622" max="4622" width="11" style="3" hidden="1" customWidth="1"/>
    <col min="4623" max="4627" width="11.42578125" style="3" hidden="1" customWidth="1"/>
    <col min="4628" max="4864" width="11.42578125" style="3" hidden="1"/>
    <col min="4865" max="4865" width="11.7109375" style="3" hidden="1" customWidth="1"/>
    <col min="4866" max="4866" width="142.5703125" style="3" hidden="1" customWidth="1"/>
    <col min="4867" max="4867" width="11.7109375" style="3" hidden="1" customWidth="1"/>
    <col min="4868" max="4868" width="9.85546875" style="3" hidden="1" customWidth="1"/>
    <col min="4869" max="4869" width="11.28515625" style="3" hidden="1" customWidth="1"/>
    <col min="4870" max="4870" width="11" style="3" hidden="1" customWidth="1"/>
    <col min="4871" max="4871" width="12" style="3" hidden="1" customWidth="1"/>
    <col min="4872" max="4873" width="11.28515625" style="3" hidden="1" customWidth="1"/>
    <col min="4874" max="4874" width="12.42578125" style="3" hidden="1" customWidth="1"/>
    <col min="4875" max="4877" width="11.28515625" style="3" hidden="1" customWidth="1"/>
    <col min="4878" max="4878" width="11" style="3" hidden="1" customWidth="1"/>
    <col min="4879" max="4883" width="11.42578125" style="3" hidden="1" customWidth="1"/>
    <col min="4884" max="5120" width="11.42578125" style="3" hidden="1"/>
    <col min="5121" max="5121" width="11.7109375" style="3" hidden="1" customWidth="1"/>
    <col min="5122" max="5122" width="142.5703125" style="3" hidden="1" customWidth="1"/>
    <col min="5123" max="5123" width="11.7109375" style="3" hidden="1" customWidth="1"/>
    <col min="5124" max="5124" width="9.85546875" style="3" hidden="1" customWidth="1"/>
    <col min="5125" max="5125" width="11.28515625" style="3" hidden="1" customWidth="1"/>
    <col min="5126" max="5126" width="11" style="3" hidden="1" customWidth="1"/>
    <col min="5127" max="5127" width="12" style="3" hidden="1" customWidth="1"/>
    <col min="5128" max="5129" width="11.28515625" style="3" hidden="1" customWidth="1"/>
    <col min="5130" max="5130" width="12.42578125" style="3" hidden="1" customWidth="1"/>
    <col min="5131" max="5133" width="11.28515625" style="3" hidden="1" customWidth="1"/>
    <col min="5134" max="5134" width="11" style="3" hidden="1" customWidth="1"/>
    <col min="5135" max="5139" width="11.42578125" style="3" hidden="1" customWidth="1"/>
    <col min="5140" max="5376" width="11.42578125" style="3" hidden="1"/>
    <col min="5377" max="5377" width="11.7109375" style="3" hidden="1" customWidth="1"/>
    <col min="5378" max="5378" width="142.5703125" style="3" hidden="1" customWidth="1"/>
    <col min="5379" max="5379" width="11.7109375" style="3" hidden="1" customWidth="1"/>
    <col min="5380" max="5380" width="9.85546875" style="3" hidden="1" customWidth="1"/>
    <col min="5381" max="5381" width="11.28515625" style="3" hidden="1" customWidth="1"/>
    <col min="5382" max="5382" width="11" style="3" hidden="1" customWidth="1"/>
    <col min="5383" max="5383" width="12" style="3" hidden="1" customWidth="1"/>
    <col min="5384" max="5385" width="11.28515625" style="3" hidden="1" customWidth="1"/>
    <col min="5386" max="5386" width="12.42578125" style="3" hidden="1" customWidth="1"/>
    <col min="5387" max="5389" width="11.28515625" style="3" hidden="1" customWidth="1"/>
    <col min="5390" max="5390" width="11" style="3" hidden="1" customWidth="1"/>
    <col min="5391" max="5395" width="11.42578125" style="3" hidden="1" customWidth="1"/>
    <col min="5396" max="5632" width="11.42578125" style="3" hidden="1"/>
    <col min="5633" max="5633" width="11.7109375" style="3" hidden="1" customWidth="1"/>
    <col min="5634" max="5634" width="142.5703125" style="3" hidden="1" customWidth="1"/>
    <col min="5635" max="5635" width="11.7109375" style="3" hidden="1" customWidth="1"/>
    <col min="5636" max="5636" width="9.85546875" style="3" hidden="1" customWidth="1"/>
    <col min="5637" max="5637" width="11.28515625" style="3" hidden="1" customWidth="1"/>
    <col min="5638" max="5638" width="11" style="3" hidden="1" customWidth="1"/>
    <col min="5639" max="5639" width="12" style="3" hidden="1" customWidth="1"/>
    <col min="5640" max="5641" width="11.28515625" style="3" hidden="1" customWidth="1"/>
    <col min="5642" max="5642" width="12.42578125" style="3" hidden="1" customWidth="1"/>
    <col min="5643" max="5645" width="11.28515625" style="3" hidden="1" customWidth="1"/>
    <col min="5646" max="5646" width="11" style="3" hidden="1" customWidth="1"/>
    <col min="5647" max="5651" width="11.42578125" style="3" hidden="1" customWidth="1"/>
    <col min="5652" max="5888" width="11.42578125" style="3" hidden="1"/>
    <col min="5889" max="5889" width="11.7109375" style="3" hidden="1" customWidth="1"/>
    <col min="5890" max="5890" width="142.5703125" style="3" hidden="1" customWidth="1"/>
    <col min="5891" max="5891" width="11.7109375" style="3" hidden="1" customWidth="1"/>
    <col min="5892" max="5892" width="9.85546875" style="3" hidden="1" customWidth="1"/>
    <col min="5893" max="5893" width="11.28515625" style="3" hidden="1" customWidth="1"/>
    <col min="5894" max="5894" width="11" style="3" hidden="1" customWidth="1"/>
    <col min="5895" max="5895" width="12" style="3" hidden="1" customWidth="1"/>
    <col min="5896" max="5897" width="11.28515625" style="3" hidden="1" customWidth="1"/>
    <col min="5898" max="5898" width="12.42578125" style="3" hidden="1" customWidth="1"/>
    <col min="5899" max="5901" width="11.28515625" style="3" hidden="1" customWidth="1"/>
    <col min="5902" max="5902" width="11" style="3" hidden="1" customWidth="1"/>
    <col min="5903" max="5907" width="11.42578125" style="3" hidden="1" customWidth="1"/>
    <col min="5908" max="6144" width="11.42578125" style="3" hidden="1"/>
    <col min="6145" max="6145" width="11.7109375" style="3" hidden="1" customWidth="1"/>
    <col min="6146" max="6146" width="142.5703125" style="3" hidden="1" customWidth="1"/>
    <col min="6147" max="6147" width="11.7109375" style="3" hidden="1" customWidth="1"/>
    <col min="6148" max="6148" width="9.85546875" style="3" hidden="1" customWidth="1"/>
    <col min="6149" max="6149" width="11.28515625" style="3" hidden="1" customWidth="1"/>
    <col min="6150" max="6150" width="11" style="3" hidden="1" customWidth="1"/>
    <col min="6151" max="6151" width="12" style="3" hidden="1" customWidth="1"/>
    <col min="6152" max="6153" width="11.28515625" style="3" hidden="1" customWidth="1"/>
    <col min="6154" max="6154" width="12.42578125" style="3" hidden="1" customWidth="1"/>
    <col min="6155" max="6157" width="11.28515625" style="3" hidden="1" customWidth="1"/>
    <col min="6158" max="6158" width="11" style="3" hidden="1" customWidth="1"/>
    <col min="6159" max="6163" width="11.42578125" style="3" hidden="1" customWidth="1"/>
    <col min="6164" max="6400" width="11.42578125" style="3" hidden="1"/>
    <col min="6401" max="6401" width="11.7109375" style="3" hidden="1" customWidth="1"/>
    <col min="6402" max="6402" width="142.5703125" style="3" hidden="1" customWidth="1"/>
    <col min="6403" max="6403" width="11.7109375" style="3" hidden="1" customWidth="1"/>
    <col min="6404" max="6404" width="9.85546875" style="3" hidden="1" customWidth="1"/>
    <col min="6405" max="6405" width="11.28515625" style="3" hidden="1" customWidth="1"/>
    <col min="6406" max="6406" width="11" style="3" hidden="1" customWidth="1"/>
    <col min="6407" max="6407" width="12" style="3" hidden="1" customWidth="1"/>
    <col min="6408" max="6409" width="11.28515625" style="3" hidden="1" customWidth="1"/>
    <col min="6410" max="6410" width="12.42578125" style="3" hidden="1" customWidth="1"/>
    <col min="6411" max="6413" width="11.28515625" style="3" hidden="1" customWidth="1"/>
    <col min="6414" max="6414" width="11" style="3" hidden="1" customWidth="1"/>
    <col min="6415" max="6419" width="11.42578125" style="3" hidden="1" customWidth="1"/>
    <col min="6420" max="6656" width="11.42578125" style="3" hidden="1"/>
    <col min="6657" max="6657" width="11.7109375" style="3" hidden="1" customWidth="1"/>
    <col min="6658" max="6658" width="142.5703125" style="3" hidden="1" customWidth="1"/>
    <col min="6659" max="6659" width="11.7109375" style="3" hidden="1" customWidth="1"/>
    <col min="6660" max="6660" width="9.85546875" style="3" hidden="1" customWidth="1"/>
    <col min="6661" max="6661" width="11.28515625" style="3" hidden="1" customWidth="1"/>
    <col min="6662" max="6662" width="11" style="3" hidden="1" customWidth="1"/>
    <col min="6663" max="6663" width="12" style="3" hidden="1" customWidth="1"/>
    <col min="6664" max="6665" width="11.28515625" style="3" hidden="1" customWidth="1"/>
    <col min="6666" max="6666" width="12.42578125" style="3" hidden="1" customWidth="1"/>
    <col min="6667" max="6669" width="11.28515625" style="3" hidden="1" customWidth="1"/>
    <col min="6670" max="6670" width="11" style="3" hidden="1" customWidth="1"/>
    <col min="6671" max="6675" width="11.42578125" style="3" hidden="1" customWidth="1"/>
    <col min="6676" max="6912" width="11.42578125" style="3" hidden="1"/>
    <col min="6913" max="6913" width="11.7109375" style="3" hidden="1" customWidth="1"/>
    <col min="6914" max="6914" width="142.5703125" style="3" hidden="1" customWidth="1"/>
    <col min="6915" max="6915" width="11.7109375" style="3" hidden="1" customWidth="1"/>
    <col min="6916" max="6916" width="9.85546875" style="3" hidden="1" customWidth="1"/>
    <col min="6917" max="6917" width="11.28515625" style="3" hidden="1" customWidth="1"/>
    <col min="6918" max="6918" width="11" style="3" hidden="1" customWidth="1"/>
    <col min="6919" max="6919" width="12" style="3" hidden="1" customWidth="1"/>
    <col min="6920" max="6921" width="11.28515625" style="3" hidden="1" customWidth="1"/>
    <col min="6922" max="6922" width="12.42578125" style="3" hidden="1" customWidth="1"/>
    <col min="6923" max="6925" width="11.28515625" style="3" hidden="1" customWidth="1"/>
    <col min="6926" max="6926" width="11" style="3" hidden="1" customWidth="1"/>
    <col min="6927" max="6931" width="11.42578125" style="3" hidden="1" customWidth="1"/>
    <col min="6932" max="7168" width="11.42578125" style="3" hidden="1"/>
    <col min="7169" max="7169" width="11.7109375" style="3" hidden="1" customWidth="1"/>
    <col min="7170" max="7170" width="142.5703125" style="3" hidden="1" customWidth="1"/>
    <col min="7171" max="7171" width="11.7109375" style="3" hidden="1" customWidth="1"/>
    <col min="7172" max="7172" width="9.85546875" style="3" hidden="1" customWidth="1"/>
    <col min="7173" max="7173" width="11.28515625" style="3" hidden="1" customWidth="1"/>
    <col min="7174" max="7174" width="11" style="3" hidden="1" customWidth="1"/>
    <col min="7175" max="7175" width="12" style="3" hidden="1" customWidth="1"/>
    <col min="7176" max="7177" width="11.28515625" style="3" hidden="1" customWidth="1"/>
    <col min="7178" max="7178" width="12.42578125" style="3" hidden="1" customWidth="1"/>
    <col min="7179" max="7181" width="11.28515625" style="3" hidden="1" customWidth="1"/>
    <col min="7182" max="7182" width="11" style="3" hidden="1" customWidth="1"/>
    <col min="7183" max="7187" width="11.42578125" style="3" hidden="1" customWidth="1"/>
    <col min="7188" max="7424" width="11.42578125" style="3" hidden="1"/>
    <col min="7425" max="7425" width="11.7109375" style="3" hidden="1" customWidth="1"/>
    <col min="7426" max="7426" width="142.5703125" style="3" hidden="1" customWidth="1"/>
    <col min="7427" max="7427" width="11.7109375" style="3" hidden="1" customWidth="1"/>
    <col min="7428" max="7428" width="9.85546875" style="3" hidden="1" customWidth="1"/>
    <col min="7429" max="7429" width="11.28515625" style="3" hidden="1" customWidth="1"/>
    <col min="7430" max="7430" width="11" style="3" hidden="1" customWidth="1"/>
    <col min="7431" max="7431" width="12" style="3" hidden="1" customWidth="1"/>
    <col min="7432" max="7433" width="11.28515625" style="3" hidden="1" customWidth="1"/>
    <col min="7434" max="7434" width="12.42578125" style="3" hidden="1" customWidth="1"/>
    <col min="7435" max="7437" width="11.28515625" style="3" hidden="1" customWidth="1"/>
    <col min="7438" max="7438" width="11" style="3" hidden="1" customWidth="1"/>
    <col min="7439" max="7443" width="11.42578125" style="3" hidden="1" customWidth="1"/>
    <col min="7444" max="7680" width="11.42578125" style="3" hidden="1"/>
    <col min="7681" max="7681" width="11.7109375" style="3" hidden="1" customWidth="1"/>
    <col min="7682" max="7682" width="142.5703125" style="3" hidden="1" customWidth="1"/>
    <col min="7683" max="7683" width="11.7109375" style="3" hidden="1" customWidth="1"/>
    <col min="7684" max="7684" width="9.85546875" style="3" hidden="1" customWidth="1"/>
    <col min="7685" max="7685" width="11.28515625" style="3" hidden="1" customWidth="1"/>
    <col min="7686" max="7686" width="11" style="3" hidden="1" customWidth="1"/>
    <col min="7687" max="7687" width="12" style="3" hidden="1" customWidth="1"/>
    <col min="7688" max="7689" width="11.28515625" style="3" hidden="1" customWidth="1"/>
    <col min="7690" max="7690" width="12.42578125" style="3" hidden="1" customWidth="1"/>
    <col min="7691" max="7693" width="11.28515625" style="3" hidden="1" customWidth="1"/>
    <col min="7694" max="7694" width="11" style="3" hidden="1" customWidth="1"/>
    <col min="7695" max="7699" width="11.42578125" style="3" hidden="1" customWidth="1"/>
    <col min="7700" max="7936" width="11.42578125" style="3" hidden="1"/>
    <col min="7937" max="7937" width="11.7109375" style="3" hidden="1" customWidth="1"/>
    <col min="7938" max="7938" width="142.5703125" style="3" hidden="1" customWidth="1"/>
    <col min="7939" max="7939" width="11.7109375" style="3" hidden="1" customWidth="1"/>
    <col min="7940" max="7940" width="9.85546875" style="3" hidden="1" customWidth="1"/>
    <col min="7941" max="7941" width="11.28515625" style="3" hidden="1" customWidth="1"/>
    <col min="7942" max="7942" width="11" style="3" hidden="1" customWidth="1"/>
    <col min="7943" max="7943" width="12" style="3" hidden="1" customWidth="1"/>
    <col min="7944" max="7945" width="11.28515625" style="3" hidden="1" customWidth="1"/>
    <col min="7946" max="7946" width="12.42578125" style="3" hidden="1" customWidth="1"/>
    <col min="7947" max="7949" width="11.28515625" style="3" hidden="1" customWidth="1"/>
    <col min="7950" max="7950" width="11" style="3" hidden="1" customWidth="1"/>
    <col min="7951" max="7955" width="11.42578125" style="3" hidden="1" customWidth="1"/>
    <col min="7956" max="8192" width="11.42578125" style="3" hidden="1"/>
    <col min="8193" max="8193" width="11.7109375" style="3" hidden="1" customWidth="1"/>
    <col min="8194" max="8194" width="142.5703125" style="3" hidden="1" customWidth="1"/>
    <col min="8195" max="8195" width="11.7109375" style="3" hidden="1" customWidth="1"/>
    <col min="8196" max="8196" width="9.85546875" style="3" hidden="1" customWidth="1"/>
    <col min="8197" max="8197" width="11.28515625" style="3" hidden="1" customWidth="1"/>
    <col min="8198" max="8198" width="11" style="3" hidden="1" customWidth="1"/>
    <col min="8199" max="8199" width="12" style="3" hidden="1" customWidth="1"/>
    <col min="8200" max="8201" width="11.28515625" style="3" hidden="1" customWidth="1"/>
    <col min="8202" max="8202" width="12.42578125" style="3" hidden="1" customWidth="1"/>
    <col min="8203" max="8205" width="11.28515625" style="3" hidden="1" customWidth="1"/>
    <col min="8206" max="8206" width="11" style="3" hidden="1" customWidth="1"/>
    <col min="8207" max="8211" width="11.42578125" style="3" hidden="1" customWidth="1"/>
    <col min="8212" max="8448" width="11.42578125" style="3" hidden="1"/>
    <col min="8449" max="8449" width="11.7109375" style="3" hidden="1" customWidth="1"/>
    <col min="8450" max="8450" width="142.5703125" style="3" hidden="1" customWidth="1"/>
    <col min="8451" max="8451" width="11.7109375" style="3" hidden="1" customWidth="1"/>
    <col min="8452" max="8452" width="9.85546875" style="3" hidden="1" customWidth="1"/>
    <col min="8453" max="8453" width="11.28515625" style="3" hidden="1" customWidth="1"/>
    <col min="8454" max="8454" width="11" style="3" hidden="1" customWidth="1"/>
    <col min="8455" max="8455" width="12" style="3" hidden="1" customWidth="1"/>
    <col min="8456" max="8457" width="11.28515625" style="3" hidden="1" customWidth="1"/>
    <col min="8458" max="8458" width="12.42578125" style="3" hidden="1" customWidth="1"/>
    <col min="8459" max="8461" width="11.28515625" style="3" hidden="1" customWidth="1"/>
    <col min="8462" max="8462" width="11" style="3" hidden="1" customWidth="1"/>
    <col min="8463" max="8467" width="11.42578125" style="3" hidden="1" customWidth="1"/>
    <col min="8468" max="8704" width="11.42578125" style="3" hidden="1"/>
    <col min="8705" max="8705" width="11.7109375" style="3" hidden="1" customWidth="1"/>
    <col min="8706" max="8706" width="142.5703125" style="3" hidden="1" customWidth="1"/>
    <col min="8707" max="8707" width="11.7109375" style="3" hidden="1" customWidth="1"/>
    <col min="8708" max="8708" width="9.85546875" style="3" hidden="1" customWidth="1"/>
    <col min="8709" max="8709" width="11.28515625" style="3" hidden="1" customWidth="1"/>
    <col min="8710" max="8710" width="11" style="3" hidden="1" customWidth="1"/>
    <col min="8711" max="8711" width="12" style="3" hidden="1" customWidth="1"/>
    <col min="8712" max="8713" width="11.28515625" style="3" hidden="1" customWidth="1"/>
    <col min="8714" max="8714" width="12.42578125" style="3" hidden="1" customWidth="1"/>
    <col min="8715" max="8717" width="11.28515625" style="3" hidden="1" customWidth="1"/>
    <col min="8718" max="8718" width="11" style="3" hidden="1" customWidth="1"/>
    <col min="8719" max="8723" width="11.42578125" style="3" hidden="1" customWidth="1"/>
    <col min="8724" max="8960" width="11.42578125" style="3" hidden="1"/>
    <col min="8961" max="8961" width="11.7109375" style="3" hidden="1" customWidth="1"/>
    <col min="8962" max="8962" width="142.5703125" style="3" hidden="1" customWidth="1"/>
    <col min="8963" max="8963" width="11.7109375" style="3" hidden="1" customWidth="1"/>
    <col min="8964" max="8964" width="9.85546875" style="3" hidden="1" customWidth="1"/>
    <col min="8965" max="8965" width="11.28515625" style="3" hidden="1" customWidth="1"/>
    <col min="8966" max="8966" width="11" style="3" hidden="1" customWidth="1"/>
    <col min="8967" max="8967" width="12" style="3" hidden="1" customWidth="1"/>
    <col min="8968" max="8969" width="11.28515625" style="3" hidden="1" customWidth="1"/>
    <col min="8970" max="8970" width="12.42578125" style="3" hidden="1" customWidth="1"/>
    <col min="8971" max="8973" width="11.28515625" style="3" hidden="1" customWidth="1"/>
    <col min="8974" max="8974" width="11" style="3" hidden="1" customWidth="1"/>
    <col min="8975" max="8979" width="11.42578125" style="3" hidden="1" customWidth="1"/>
    <col min="8980" max="9216" width="11.42578125" style="3" hidden="1"/>
    <col min="9217" max="9217" width="11.7109375" style="3" hidden="1" customWidth="1"/>
    <col min="9218" max="9218" width="142.5703125" style="3" hidden="1" customWidth="1"/>
    <col min="9219" max="9219" width="11.7109375" style="3" hidden="1" customWidth="1"/>
    <col min="9220" max="9220" width="9.85546875" style="3" hidden="1" customWidth="1"/>
    <col min="9221" max="9221" width="11.28515625" style="3" hidden="1" customWidth="1"/>
    <col min="9222" max="9222" width="11" style="3" hidden="1" customWidth="1"/>
    <col min="9223" max="9223" width="12" style="3" hidden="1" customWidth="1"/>
    <col min="9224" max="9225" width="11.28515625" style="3" hidden="1" customWidth="1"/>
    <col min="9226" max="9226" width="12.42578125" style="3" hidden="1" customWidth="1"/>
    <col min="9227" max="9229" width="11.28515625" style="3" hidden="1" customWidth="1"/>
    <col min="9230" max="9230" width="11" style="3" hidden="1" customWidth="1"/>
    <col min="9231" max="9235" width="11.42578125" style="3" hidden="1" customWidth="1"/>
    <col min="9236" max="9472" width="11.42578125" style="3" hidden="1"/>
    <col min="9473" max="9473" width="11.7109375" style="3" hidden="1" customWidth="1"/>
    <col min="9474" max="9474" width="142.5703125" style="3" hidden="1" customWidth="1"/>
    <col min="9475" max="9475" width="11.7109375" style="3" hidden="1" customWidth="1"/>
    <col min="9476" max="9476" width="9.85546875" style="3" hidden="1" customWidth="1"/>
    <col min="9477" max="9477" width="11.28515625" style="3" hidden="1" customWidth="1"/>
    <col min="9478" max="9478" width="11" style="3" hidden="1" customWidth="1"/>
    <col min="9479" max="9479" width="12" style="3" hidden="1" customWidth="1"/>
    <col min="9480" max="9481" width="11.28515625" style="3" hidden="1" customWidth="1"/>
    <col min="9482" max="9482" width="12.42578125" style="3" hidden="1" customWidth="1"/>
    <col min="9483" max="9485" width="11.28515625" style="3" hidden="1" customWidth="1"/>
    <col min="9486" max="9486" width="11" style="3" hidden="1" customWidth="1"/>
    <col min="9487" max="9491" width="11.42578125" style="3" hidden="1" customWidth="1"/>
    <col min="9492" max="9728" width="11.42578125" style="3" hidden="1"/>
    <col min="9729" max="9729" width="11.7109375" style="3" hidden="1" customWidth="1"/>
    <col min="9730" max="9730" width="142.5703125" style="3" hidden="1" customWidth="1"/>
    <col min="9731" max="9731" width="11.7109375" style="3" hidden="1" customWidth="1"/>
    <col min="9732" max="9732" width="9.85546875" style="3" hidden="1" customWidth="1"/>
    <col min="9733" max="9733" width="11.28515625" style="3" hidden="1" customWidth="1"/>
    <col min="9734" max="9734" width="11" style="3" hidden="1" customWidth="1"/>
    <col min="9735" max="9735" width="12" style="3" hidden="1" customWidth="1"/>
    <col min="9736" max="9737" width="11.28515625" style="3" hidden="1" customWidth="1"/>
    <col min="9738" max="9738" width="12.42578125" style="3" hidden="1" customWidth="1"/>
    <col min="9739" max="9741" width="11.28515625" style="3" hidden="1" customWidth="1"/>
    <col min="9742" max="9742" width="11" style="3" hidden="1" customWidth="1"/>
    <col min="9743" max="9747" width="11.42578125" style="3" hidden="1" customWidth="1"/>
    <col min="9748" max="9984" width="11.42578125" style="3" hidden="1"/>
    <col min="9985" max="9985" width="11.7109375" style="3" hidden="1" customWidth="1"/>
    <col min="9986" max="9986" width="142.5703125" style="3" hidden="1" customWidth="1"/>
    <col min="9987" max="9987" width="11.7109375" style="3" hidden="1" customWidth="1"/>
    <col min="9988" max="9988" width="9.85546875" style="3" hidden="1" customWidth="1"/>
    <col min="9989" max="9989" width="11.28515625" style="3" hidden="1" customWidth="1"/>
    <col min="9990" max="9990" width="11" style="3" hidden="1" customWidth="1"/>
    <col min="9991" max="9991" width="12" style="3" hidden="1" customWidth="1"/>
    <col min="9992" max="9993" width="11.28515625" style="3" hidden="1" customWidth="1"/>
    <col min="9994" max="9994" width="12.42578125" style="3" hidden="1" customWidth="1"/>
    <col min="9995" max="9997" width="11.28515625" style="3" hidden="1" customWidth="1"/>
    <col min="9998" max="9998" width="11" style="3" hidden="1" customWidth="1"/>
    <col min="9999" max="10003" width="11.42578125" style="3" hidden="1" customWidth="1"/>
    <col min="10004" max="10240" width="11.42578125" style="3" hidden="1"/>
    <col min="10241" max="10241" width="11.7109375" style="3" hidden="1" customWidth="1"/>
    <col min="10242" max="10242" width="142.5703125" style="3" hidden="1" customWidth="1"/>
    <col min="10243" max="10243" width="11.7109375" style="3" hidden="1" customWidth="1"/>
    <col min="10244" max="10244" width="9.85546875" style="3" hidden="1" customWidth="1"/>
    <col min="10245" max="10245" width="11.28515625" style="3" hidden="1" customWidth="1"/>
    <col min="10246" max="10246" width="11" style="3" hidden="1" customWidth="1"/>
    <col min="10247" max="10247" width="12" style="3" hidden="1" customWidth="1"/>
    <col min="10248" max="10249" width="11.28515625" style="3" hidden="1" customWidth="1"/>
    <col min="10250" max="10250" width="12.42578125" style="3" hidden="1" customWidth="1"/>
    <col min="10251" max="10253" width="11.28515625" style="3" hidden="1" customWidth="1"/>
    <col min="10254" max="10254" width="11" style="3" hidden="1" customWidth="1"/>
    <col min="10255" max="10259" width="11.42578125" style="3" hidden="1" customWidth="1"/>
    <col min="10260" max="10496" width="11.42578125" style="3" hidden="1"/>
    <col min="10497" max="10497" width="11.7109375" style="3" hidden="1" customWidth="1"/>
    <col min="10498" max="10498" width="142.5703125" style="3" hidden="1" customWidth="1"/>
    <col min="10499" max="10499" width="11.7109375" style="3" hidden="1" customWidth="1"/>
    <col min="10500" max="10500" width="9.85546875" style="3" hidden="1" customWidth="1"/>
    <col min="10501" max="10501" width="11.28515625" style="3" hidden="1" customWidth="1"/>
    <col min="10502" max="10502" width="11" style="3" hidden="1" customWidth="1"/>
    <col min="10503" max="10503" width="12" style="3" hidden="1" customWidth="1"/>
    <col min="10504" max="10505" width="11.28515625" style="3" hidden="1" customWidth="1"/>
    <col min="10506" max="10506" width="12.42578125" style="3" hidden="1" customWidth="1"/>
    <col min="10507" max="10509" width="11.28515625" style="3" hidden="1" customWidth="1"/>
    <col min="10510" max="10510" width="11" style="3" hidden="1" customWidth="1"/>
    <col min="10511" max="10515" width="11.42578125" style="3" hidden="1" customWidth="1"/>
    <col min="10516" max="10752" width="11.42578125" style="3" hidden="1"/>
    <col min="10753" max="10753" width="11.7109375" style="3" hidden="1" customWidth="1"/>
    <col min="10754" max="10754" width="142.5703125" style="3" hidden="1" customWidth="1"/>
    <col min="10755" max="10755" width="11.7109375" style="3" hidden="1" customWidth="1"/>
    <col min="10756" max="10756" width="9.85546875" style="3" hidden="1" customWidth="1"/>
    <col min="10757" max="10757" width="11.28515625" style="3" hidden="1" customWidth="1"/>
    <col min="10758" max="10758" width="11" style="3" hidden="1" customWidth="1"/>
    <col min="10759" max="10759" width="12" style="3" hidden="1" customWidth="1"/>
    <col min="10760" max="10761" width="11.28515625" style="3" hidden="1" customWidth="1"/>
    <col min="10762" max="10762" width="12.42578125" style="3" hidden="1" customWidth="1"/>
    <col min="10763" max="10765" width="11.28515625" style="3" hidden="1" customWidth="1"/>
    <col min="10766" max="10766" width="11" style="3" hidden="1" customWidth="1"/>
    <col min="10767" max="10771" width="11.42578125" style="3" hidden="1" customWidth="1"/>
    <col min="10772" max="11008" width="11.42578125" style="3" hidden="1"/>
    <col min="11009" max="11009" width="11.7109375" style="3" hidden="1" customWidth="1"/>
    <col min="11010" max="11010" width="142.5703125" style="3" hidden="1" customWidth="1"/>
    <col min="11011" max="11011" width="11.7109375" style="3" hidden="1" customWidth="1"/>
    <col min="11012" max="11012" width="9.85546875" style="3" hidden="1" customWidth="1"/>
    <col min="11013" max="11013" width="11.28515625" style="3" hidden="1" customWidth="1"/>
    <col min="11014" max="11014" width="11" style="3" hidden="1" customWidth="1"/>
    <col min="11015" max="11015" width="12" style="3" hidden="1" customWidth="1"/>
    <col min="11016" max="11017" width="11.28515625" style="3" hidden="1" customWidth="1"/>
    <col min="11018" max="11018" width="12.42578125" style="3" hidden="1" customWidth="1"/>
    <col min="11019" max="11021" width="11.28515625" style="3" hidden="1" customWidth="1"/>
    <col min="11022" max="11022" width="11" style="3" hidden="1" customWidth="1"/>
    <col min="11023" max="11027" width="11.42578125" style="3" hidden="1" customWidth="1"/>
    <col min="11028" max="11264" width="11.42578125" style="3" hidden="1"/>
    <col min="11265" max="11265" width="11.7109375" style="3" hidden="1" customWidth="1"/>
    <col min="11266" max="11266" width="142.5703125" style="3" hidden="1" customWidth="1"/>
    <col min="11267" max="11267" width="11.7109375" style="3" hidden="1" customWidth="1"/>
    <col min="11268" max="11268" width="9.85546875" style="3" hidden="1" customWidth="1"/>
    <col min="11269" max="11269" width="11.28515625" style="3" hidden="1" customWidth="1"/>
    <col min="11270" max="11270" width="11" style="3" hidden="1" customWidth="1"/>
    <col min="11271" max="11271" width="12" style="3" hidden="1" customWidth="1"/>
    <col min="11272" max="11273" width="11.28515625" style="3" hidden="1" customWidth="1"/>
    <col min="11274" max="11274" width="12.42578125" style="3" hidden="1" customWidth="1"/>
    <col min="11275" max="11277" width="11.28515625" style="3" hidden="1" customWidth="1"/>
    <col min="11278" max="11278" width="11" style="3" hidden="1" customWidth="1"/>
    <col min="11279" max="11283" width="11.42578125" style="3" hidden="1" customWidth="1"/>
    <col min="11284" max="11520" width="11.42578125" style="3" hidden="1"/>
    <col min="11521" max="11521" width="11.7109375" style="3" hidden="1" customWidth="1"/>
    <col min="11522" max="11522" width="142.5703125" style="3" hidden="1" customWidth="1"/>
    <col min="11523" max="11523" width="11.7109375" style="3" hidden="1" customWidth="1"/>
    <col min="11524" max="11524" width="9.85546875" style="3" hidden="1" customWidth="1"/>
    <col min="11525" max="11525" width="11.28515625" style="3" hidden="1" customWidth="1"/>
    <col min="11526" max="11526" width="11" style="3" hidden="1" customWidth="1"/>
    <col min="11527" max="11527" width="12" style="3" hidden="1" customWidth="1"/>
    <col min="11528" max="11529" width="11.28515625" style="3" hidden="1" customWidth="1"/>
    <col min="11530" max="11530" width="12.42578125" style="3" hidden="1" customWidth="1"/>
    <col min="11531" max="11533" width="11.28515625" style="3" hidden="1" customWidth="1"/>
    <col min="11534" max="11534" width="11" style="3" hidden="1" customWidth="1"/>
    <col min="11535" max="11539" width="11.42578125" style="3" hidden="1" customWidth="1"/>
    <col min="11540" max="11776" width="11.42578125" style="3" hidden="1"/>
    <col min="11777" max="11777" width="11.7109375" style="3" hidden="1" customWidth="1"/>
    <col min="11778" max="11778" width="142.5703125" style="3" hidden="1" customWidth="1"/>
    <col min="11779" max="11779" width="11.7109375" style="3" hidden="1" customWidth="1"/>
    <col min="11780" max="11780" width="9.85546875" style="3" hidden="1" customWidth="1"/>
    <col min="11781" max="11781" width="11.28515625" style="3" hidden="1" customWidth="1"/>
    <col min="11782" max="11782" width="11" style="3" hidden="1" customWidth="1"/>
    <col min="11783" max="11783" width="12" style="3" hidden="1" customWidth="1"/>
    <col min="11784" max="11785" width="11.28515625" style="3" hidden="1" customWidth="1"/>
    <col min="11786" max="11786" width="12.42578125" style="3" hidden="1" customWidth="1"/>
    <col min="11787" max="11789" width="11.28515625" style="3" hidden="1" customWidth="1"/>
    <col min="11790" max="11790" width="11" style="3" hidden="1" customWidth="1"/>
    <col min="11791" max="11795" width="11.42578125" style="3" hidden="1" customWidth="1"/>
    <col min="11796" max="12032" width="11.42578125" style="3" hidden="1"/>
    <col min="12033" max="12033" width="11.7109375" style="3" hidden="1" customWidth="1"/>
    <col min="12034" max="12034" width="142.5703125" style="3" hidden="1" customWidth="1"/>
    <col min="12035" max="12035" width="11.7109375" style="3" hidden="1" customWidth="1"/>
    <col min="12036" max="12036" width="9.85546875" style="3" hidden="1" customWidth="1"/>
    <col min="12037" max="12037" width="11.28515625" style="3" hidden="1" customWidth="1"/>
    <col min="12038" max="12038" width="11" style="3" hidden="1" customWidth="1"/>
    <col min="12039" max="12039" width="12" style="3" hidden="1" customWidth="1"/>
    <col min="12040" max="12041" width="11.28515625" style="3" hidden="1" customWidth="1"/>
    <col min="12042" max="12042" width="12.42578125" style="3" hidden="1" customWidth="1"/>
    <col min="12043" max="12045" width="11.28515625" style="3" hidden="1" customWidth="1"/>
    <col min="12046" max="12046" width="11" style="3" hidden="1" customWidth="1"/>
    <col min="12047" max="12051" width="11.42578125" style="3" hidden="1" customWidth="1"/>
    <col min="12052" max="12288" width="11.42578125" style="3" hidden="1"/>
    <col min="12289" max="12289" width="11.7109375" style="3" hidden="1" customWidth="1"/>
    <col min="12290" max="12290" width="142.5703125" style="3" hidden="1" customWidth="1"/>
    <col min="12291" max="12291" width="11.7109375" style="3" hidden="1" customWidth="1"/>
    <col min="12292" max="12292" width="9.85546875" style="3" hidden="1" customWidth="1"/>
    <col min="12293" max="12293" width="11.28515625" style="3" hidden="1" customWidth="1"/>
    <col min="12294" max="12294" width="11" style="3" hidden="1" customWidth="1"/>
    <col min="12295" max="12295" width="12" style="3" hidden="1" customWidth="1"/>
    <col min="12296" max="12297" width="11.28515625" style="3" hidden="1" customWidth="1"/>
    <col min="12298" max="12298" width="12.42578125" style="3" hidden="1" customWidth="1"/>
    <col min="12299" max="12301" width="11.28515625" style="3" hidden="1" customWidth="1"/>
    <col min="12302" max="12302" width="11" style="3" hidden="1" customWidth="1"/>
    <col min="12303" max="12307" width="11.42578125" style="3" hidden="1" customWidth="1"/>
    <col min="12308" max="12544" width="11.42578125" style="3" hidden="1"/>
    <col min="12545" max="12545" width="11.7109375" style="3" hidden="1" customWidth="1"/>
    <col min="12546" max="12546" width="142.5703125" style="3" hidden="1" customWidth="1"/>
    <col min="12547" max="12547" width="11.7109375" style="3" hidden="1" customWidth="1"/>
    <col min="12548" max="12548" width="9.85546875" style="3" hidden="1" customWidth="1"/>
    <col min="12549" max="12549" width="11.28515625" style="3" hidden="1" customWidth="1"/>
    <col min="12550" max="12550" width="11" style="3" hidden="1" customWidth="1"/>
    <col min="12551" max="12551" width="12" style="3" hidden="1" customWidth="1"/>
    <col min="12552" max="12553" width="11.28515625" style="3" hidden="1" customWidth="1"/>
    <col min="12554" max="12554" width="12.42578125" style="3" hidden="1" customWidth="1"/>
    <col min="12555" max="12557" width="11.28515625" style="3" hidden="1" customWidth="1"/>
    <col min="12558" max="12558" width="11" style="3" hidden="1" customWidth="1"/>
    <col min="12559" max="12563" width="11.42578125" style="3" hidden="1" customWidth="1"/>
    <col min="12564" max="12800" width="11.42578125" style="3" hidden="1"/>
    <col min="12801" max="12801" width="11.7109375" style="3" hidden="1" customWidth="1"/>
    <col min="12802" max="12802" width="142.5703125" style="3" hidden="1" customWidth="1"/>
    <col min="12803" max="12803" width="11.7109375" style="3" hidden="1" customWidth="1"/>
    <col min="12804" max="12804" width="9.85546875" style="3" hidden="1" customWidth="1"/>
    <col min="12805" max="12805" width="11.28515625" style="3" hidden="1" customWidth="1"/>
    <col min="12806" max="12806" width="11" style="3" hidden="1" customWidth="1"/>
    <col min="12807" max="12807" width="12" style="3" hidden="1" customWidth="1"/>
    <col min="12808" max="12809" width="11.28515625" style="3" hidden="1" customWidth="1"/>
    <col min="12810" max="12810" width="12.42578125" style="3" hidden="1" customWidth="1"/>
    <col min="12811" max="12813" width="11.28515625" style="3" hidden="1" customWidth="1"/>
    <col min="12814" max="12814" width="11" style="3" hidden="1" customWidth="1"/>
    <col min="12815" max="12819" width="11.42578125" style="3" hidden="1" customWidth="1"/>
    <col min="12820" max="13056" width="11.42578125" style="3" hidden="1"/>
    <col min="13057" max="13057" width="11.7109375" style="3" hidden="1" customWidth="1"/>
    <col min="13058" max="13058" width="142.5703125" style="3" hidden="1" customWidth="1"/>
    <col min="13059" max="13059" width="11.7109375" style="3" hidden="1" customWidth="1"/>
    <col min="13060" max="13060" width="9.85546875" style="3" hidden="1" customWidth="1"/>
    <col min="13061" max="13061" width="11.28515625" style="3" hidden="1" customWidth="1"/>
    <col min="13062" max="13062" width="11" style="3" hidden="1" customWidth="1"/>
    <col min="13063" max="13063" width="12" style="3" hidden="1" customWidth="1"/>
    <col min="13064" max="13065" width="11.28515625" style="3" hidden="1" customWidth="1"/>
    <col min="13066" max="13066" width="12.42578125" style="3" hidden="1" customWidth="1"/>
    <col min="13067" max="13069" width="11.28515625" style="3" hidden="1" customWidth="1"/>
    <col min="13070" max="13070" width="11" style="3" hidden="1" customWidth="1"/>
    <col min="13071" max="13075" width="11.42578125" style="3" hidden="1" customWidth="1"/>
    <col min="13076" max="13312" width="11.42578125" style="3" hidden="1"/>
    <col min="13313" max="13313" width="11.7109375" style="3" hidden="1" customWidth="1"/>
    <col min="13314" max="13314" width="142.5703125" style="3" hidden="1" customWidth="1"/>
    <col min="13315" max="13315" width="11.7109375" style="3" hidden="1" customWidth="1"/>
    <col min="13316" max="13316" width="9.85546875" style="3" hidden="1" customWidth="1"/>
    <col min="13317" max="13317" width="11.28515625" style="3" hidden="1" customWidth="1"/>
    <col min="13318" max="13318" width="11" style="3" hidden="1" customWidth="1"/>
    <col min="13319" max="13319" width="12" style="3" hidden="1" customWidth="1"/>
    <col min="13320" max="13321" width="11.28515625" style="3" hidden="1" customWidth="1"/>
    <col min="13322" max="13322" width="12.42578125" style="3" hidden="1" customWidth="1"/>
    <col min="13323" max="13325" width="11.28515625" style="3" hidden="1" customWidth="1"/>
    <col min="13326" max="13326" width="11" style="3" hidden="1" customWidth="1"/>
    <col min="13327" max="13331" width="11.42578125" style="3" hidden="1" customWidth="1"/>
    <col min="13332" max="13568" width="11.42578125" style="3" hidden="1"/>
    <col min="13569" max="13569" width="11.7109375" style="3" hidden="1" customWidth="1"/>
    <col min="13570" max="13570" width="142.5703125" style="3" hidden="1" customWidth="1"/>
    <col min="13571" max="13571" width="11.7109375" style="3" hidden="1" customWidth="1"/>
    <col min="13572" max="13572" width="9.85546875" style="3" hidden="1" customWidth="1"/>
    <col min="13573" max="13573" width="11.28515625" style="3" hidden="1" customWidth="1"/>
    <col min="13574" max="13574" width="11" style="3" hidden="1" customWidth="1"/>
    <col min="13575" max="13575" width="12" style="3" hidden="1" customWidth="1"/>
    <col min="13576" max="13577" width="11.28515625" style="3" hidden="1" customWidth="1"/>
    <col min="13578" max="13578" width="12.42578125" style="3" hidden="1" customWidth="1"/>
    <col min="13579" max="13581" width="11.28515625" style="3" hidden="1" customWidth="1"/>
    <col min="13582" max="13582" width="11" style="3" hidden="1" customWidth="1"/>
    <col min="13583" max="13587" width="11.42578125" style="3" hidden="1" customWidth="1"/>
    <col min="13588" max="13824" width="11.42578125" style="3" hidden="1"/>
    <col min="13825" max="13825" width="11.7109375" style="3" hidden="1" customWidth="1"/>
    <col min="13826" max="13826" width="142.5703125" style="3" hidden="1" customWidth="1"/>
    <col min="13827" max="13827" width="11.7109375" style="3" hidden="1" customWidth="1"/>
    <col min="13828" max="13828" width="9.85546875" style="3" hidden="1" customWidth="1"/>
    <col min="13829" max="13829" width="11.28515625" style="3" hidden="1" customWidth="1"/>
    <col min="13830" max="13830" width="11" style="3" hidden="1" customWidth="1"/>
    <col min="13831" max="13831" width="12" style="3" hidden="1" customWidth="1"/>
    <col min="13832" max="13833" width="11.28515625" style="3" hidden="1" customWidth="1"/>
    <col min="13834" max="13834" width="12.42578125" style="3" hidden="1" customWidth="1"/>
    <col min="13835" max="13837" width="11.28515625" style="3" hidden="1" customWidth="1"/>
    <col min="13838" max="13838" width="11" style="3" hidden="1" customWidth="1"/>
    <col min="13839" max="13843" width="11.42578125" style="3" hidden="1" customWidth="1"/>
    <col min="13844" max="14080" width="11.42578125" style="3" hidden="1"/>
    <col min="14081" max="14081" width="11.7109375" style="3" hidden="1" customWidth="1"/>
    <col min="14082" max="14082" width="142.5703125" style="3" hidden="1" customWidth="1"/>
    <col min="14083" max="14083" width="11.7109375" style="3" hidden="1" customWidth="1"/>
    <col min="14084" max="14084" width="9.85546875" style="3" hidden="1" customWidth="1"/>
    <col min="14085" max="14085" width="11.28515625" style="3" hidden="1" customWidth="1"/>
    <col min="14086" max="14086" width="11" style="3" hidden="1" customWidth="1"/>
    <col min="14087" max="14087" width="12" style="3" hidden="1" customWidth="1"/>
    <col min="14088" max="14089" width="11.28515625" style="3" hidden="1" customWidth="1"/>
    <col min="14090" max="14090" width="12.42578125" style="3" hidden="1" customWidth="1"/>
    <col min="14091" max="14093" width="11.28515625" style="3" hidden="1" customWidth="1"/>
    <col min="14094" max="14094" width="11" style="3" hidden="1" customWidth="1"/>
    <col min="14095" max="14099" width="11.42578125" style="3" hidden="1" customWidth="1"/>
    <col min="14100" max="14336" width="11.42578125" style="3" hidden="1"/>
    <col min="14337" max="14337" width="11.7109375" style="3" hidden="1" customWidth="1"/>
    <col min="14338" max="14338" width="142.5703125" style="3" hidden="1" customWidth="1"/>
    <col min="14339" max="14339" width="11.7109375" style="3" hidden="1" customWidth="1"/>
    <col min="14340" max="14340" width="9.85546875" style="3" hidden="1" customWidth="1"/>
    <col min="14341" max="14341" width="11.28515625" style="3" hidden="1" customWidth="1"/>
    <col min="14342" max="14342" width="11" style="3" hidden="1" customWidth="1"/>
    <col min="14343" max="14343" width="12" style="3" hidden="1" customWidth="1"/>
    <col min="14344" max="14345" width="11.28515625" style="3" hidden="1" customWidth="1"/>
    <col min="14346" max="14346" width="12.42578125" style="3" hidden="1" customWidth="1"/>
    <col min="14347" max="14349" width="11.28515625" style="3" hidden="1" customWidth="1"/>
    <col min="14350" max="14350" width="11" style="3" hidden="1" customWidth="1"/>
    <col min="14351" max="14355" width="11.42578125" style="3" hidden="1" customWidth="1"/>
    <col min="14356" max="14592" width="11.42578125" style="3" hidden="1"/>
    <col min="14593" max="14593" width="11.7109375" style="3" hidden="1" customWidth="1"/>
    <col min="14594" max="14594" width="142.5703125" style="3" hidden="1" customWidth="1"/>
    <col min="14595" max="14595" width="11.7109375" style="3" hidden="1" customWidth="1"/>
    <col min="14596" max="14596" width="9.85546875" style="3" hidden="1" customWidth="1"/>
    <col min="14597" max="14597" width="11.28515625" style="3" hidden="1" customWidth="1"/>
    <col min="14598" max="14598" width="11" style="3" hidden="1" customWidth="1"/>
    <col min="14599" max="14599" width="12" style="3" hidden="1" customWidth="1"/>
    <col min="14600" max="14601" width="11.28515625" style="3" hidden="1" customWidth="1"/>
    <col min="14602" max="14602" width="12.42578125" style="3" hidden="1" customWidth="1"/>
    <col min="14603" max="14605" width="11.28515625" style="3" hidden="1" customWidth="1"/>
    <col min="14606" max="14606" width="11" style="3" hidden="1" customWidth="1"/>
    <col min="14607" max="14611" width="11.42578125" style="3" hidden="1" customWidth="1"/>
    <col min="14612" max="14848" width="11.42578125" style="3" hidden="1"/>
    <col min="14849" max="14849" width="11.7109375" style="3" hidden="1" customWidth="1"/>
    <col min="14850" max="14850" width="142.5703125" style="3" hidden="1" customWidth="1"/>
    <col min="14851" max="14851" width="11.7109375" style="3" hidden="1" customWidth="1"/>
    <col min="14852" max="14852" width="9.85546875" style="3" hidden="1" customWidth="1"/>
    <col min="14853" max="14853" width="11.28515625" style="3" hidden="1" customWidth="1"/>
    <col min="14854" max="14854" width="11" style="3" hidden="1" customWidth="1"/>
    <col min="14855" max="14855" width="12" style="3" hidden="1" customWidth="1"/>
    <col min="14856" max="14857" width="11.28515625" style="3" hidden="1" customWidth="1"/>
    <col min="14858" max="14858" width="12.42578125" style="3" hidden="1" customWidth="1"/>
    <col min="14859" max="14861" width="11.28515625" style="3" hidden="1" customWidth="1"/>
    <col min="14862" max="14862" width="11" style="3" hidden="1" customWidth="1"/>
    <col min="14863" max="14867" width="11.42578125" style="3" hidden="1" customWidth="1"/>
    <col min="14868" max="15104" width="11.42578125" style="3" hidden="1"/>
    <col min="15105" max="15105" width="11.7109375" style="3" hidden="1" customWidth="1"/>
    <col min="15106" max="15106" width="142.5703125" style="3" hidden="1" customWidth="1"/>
    <col min="15107" max="15107" width="11.7109375" style="3" hidden="1" customWidth="1"/>
    <col min="15108" max="15108" width="9.85546875" style="3" hidden="1" customWidth="1"/>
    <col min="15109" max="15109" width="11.28515625" style="3" hidden="1" customWidth="1"/>
    <col min="15110" max="15110" width="11" style="3" hidden="1" customWidth="1"/>
    <col min="15111" max="15111" width="12" style="3" hidden="1" customWidth="1"/>
    <col min="15112" max="15113" width="11.28515625" style="3" hidden="1" customWidth="1"/>
    <col min="15114" max="15114" width="12.42578125" style="3" hidden="1" customWidth="1"/>
    <col min="15115" max="15117" width="11.28515625" style="3" hidden="1" customWidth="1"/>
    <col min="15118" max="15118" width="11" style="3" hidden="1" customWidth="1"/>
    <col min="15119" max="15123" width="11.42578125" style="3" hidden="1" customWidth="1"/>
    <col min="15124" max="15360" width="11.42578125" style="3" hidden="1"/>
    <col min="15361" max="15361" width="11.7109375" style="3" hidden="1" customWidth="1"/>
    <col min="15362" max="15362" width="142.5703125" style="3" hidden="1" customWidth="1"/>
    <col min="15363" max="15363" width="11.7109375" style="3" hidden="1" customWidth="1"/>
    <col min="15364" max="15364" width="9.85546875" style="3" hidden="1" customWidth="1"/>
    <col min="15365" max="15365" width="11.28515625" style="3" hidden="1" customWidth="1"/>
    <col min="15366" max="15366" width="11" style="3" hidden="1" customWidth="1"/>
    <col min="15367" max="15367" width="12" style="3" hidden="1" customWidth="1"/>
    <col min="15368" max="15369" width="11.28515625" style="3" hidden="1" customWidth="1"/>
    <col min="15370" max="15370" width="12.42578125" style="3" hidden="1" customWidth="1"/>
    <col min="15371" max="15373" width="11.28515625" style="3" hidden="1" customWidth="1"/>
    <col min="15374" max="15374" width="11" style="3" hidden="1" customWidth="1"/>
    <col min="15375" max="15379" width="11.42578125" style="3" hidden="1" customWidth="1"/>
    <col min="15380" max="15616" width="11.42578125" style="3" hidden="1"/>
    <col min="15617" max="15617" width="11.7109375" style="3" hidden="1" customWidth="1"/>
    <col min="15618" max="15618" width="142.5703125" style="3" hidden="1" customWidth="1"/>
    <col min="15619" max="15619" width="11.7109375" style="3" hidden="1" customWidth="1"/>
    <col min="15620" max="15620" width="9.85546875" style="3" hidden="1" customWidth="1"/>
    <col min="15621" max="15621" width="11.28515625" style="3" hidden="1" customWidth="1"/>
    <col min="15622" max="15622" width="11" style="3" hidden="1" customWidth="1"/>
    <col min="15623" max="15623" width="12" style="3" hidden="1" customWidth="1"/>
    <col min="15624" max="15625" width="11.28515625" style="3" hidden="1" customWidth="1"/>
    <col min="15626" max="15626" width="12.42578125" style="3" hidden="1" customWidth="1"/>
    <col min="15627" max="15629" width="11.28515625" style="3" hidden="1" customWidth="1"/>
    <col min="15630" max="15630" width="11" style="3" hidden="1" customWidth="1"/>
    <col min="15631" max="15635" width="11.42578125" style="3" hidden="1" customWidth="1"/>
    <col min="15636" max="15872" width="11.42578125" style="3" hidden="1"/>
    <col min="15873" max="15873" width="11.7109375" style="3" hidden="1" customWidth="1"/>
    <col min="15874" max="15874" width="142.5703125" style="3" hidden="1" customWidth="1"/>
    <col min="15875" max="15875" width="11.7109375" style="3" hidden="1" customWidth="1"/>
    <col min="15876" max="15876" width="9.85546875" style="3" hidden="1" customWidth="1"/>
    <col min="15877" max="15877" width="11.28515625" style="3" hidden="1" customWidth="1"/>
    <col min="15878" max="15878" width="11" style="3" hidden="1" customWidth="1"/>
    <col min="15879" max="15879" width="12" style="3" hidden="1" customWidth="1"/>
    <col min="15880" max="15881" width="11.28515625" style="3" hidden="1" customWidth="1"/>
    <col min="15882" max="15882" width="12.42578125" style="3" hidden="1" customWidth="1"/>
    <col min="15883" max="15885" width="11.28515625" style="3" hidden="1" customWidth="1"/>
    <col min="15886" max="15886" width="11" style="3" hidden="1" customWidth="1"/>
    <col min="15887" max="15891" width="11.42578125" style="3" hidden="1" customWidth="1"/>
    <col min="15892" max="16128" width="11.42578125" style="3" hidden="1"/>
    <col min="16129" max="16129" width="11.7109375" style="3" hidden="1" customWidth="1"/>
    <col min="16130" max="16130" width="142.5703125" style="3" hidden="1" customWidth="1"/>
    <col min="16131" max="16131" width="11.7109375" style="3" hidden="1" customWidth="1"/>
    <col min="16132" max="16132" width="9.85546875" style="3" hidden="1" customWidth="1"/>
    <col min="16133" max="16133" width="11.28515625" style="3" hidden="1" customWidth="1"/>
    <col min="16134" max="16134" width="11" style="3" hidden="1" customWidth="1"/>
    <col min="16135" max="16135" width="12" style="3" hidden="1" customWidth="1"/>
    <col min="16136" max="16137" width="11.28515625" style="3" hidden="1" customWidth="1"/>
    <col min="16138" max="16138" width="12.42578125" style="3" hidden="1" customWidth="1"/>
    <col min="16139" max="16141" width="11.28515625" style="3" hidden="1" customWidth="1"/>
    <col min="16142" max="16142" width="11" style="3" hidden="1" customWidth="1"/>
    <col min="16143" max="16147" width="11.42578125" style="3" hidden="1" customWidth="1"/>
    <col min="16148" max="16384" width="11.42578125" style="3" hidden="1"/>
  </cols>
  <sheetData>
    <row r="1" spans="1:102"/>
    <row r="2" spans="1:102" ht="69" customHeight="1">
      <c r="A2" s="39"/>
      <c r="B2" s="39"/>
      <c r="C2" s="39"/>
      <c r="D2" s="40"/>
      <c r="L2" s="41"/>
      <c r="M2" s="41"/>
      <c r="N2" s="41"/>
    </row>
    <row r="3" spans="1:102" ht="20.45" customHeight="1">
      <c r="D3" s="40"/>
    </row>
    <row r="4" spans="1:102" ht="299.25" customHeight="1">
      <c r="B4" s="43" t="s">
        <v>177</v>
      </c>
      <c r="D4" s="40"/>
    </row>
    <row r="5" spans="1:102" ht="20.45" customHeight="1">
      <c r="B5" s="44"/>
      <c r="D5" s="40"/>
    </row>
    <row r="6" spans="1:102" ht="85.15" customHeight="1">
      <c r="B6" s="582" t="s">
        <v>188</v>
      </c>
      <c r="D6" s="40"/>
    </row>
    <row r="7" spans="1:102" ht="85.15" customHeight="1">
      <c r="B7" s="582"/>
      <c r="D7" s="40"/>
    </row>
    <row r="8" spans="1:102" ht="112.15" customHeight="1">
      <c r="B8" s="582"/>
      <c r="D8" s="40"/>
    </row>
    <row r="9" spans="1:102" ht="105" customHeight="1">
      <c r="B9" s="582"/>
      <c r="D9" s="40"/>
    </row>
    <row r="10" spans="1:102" ht="19.899999999999999" customHeight="1">
      <c r="B10" s="45"/>
      <c r="D10" s="40"/>
    </row>
    <row r="11" spans="1:102" ht="90" customHeight="1">
      <c r="B11" s="574" t="s">
        <v>476</v>
      </c>
      <c r="D11" s="27"/>
    </row>
    <row r="12" spans="1:102" ht="13.9" customHeight="1">
      <c r="B12" s="575"/>
      <c r="C12" s="27"/>
      <c r="D12" s="27"/>
      <c r="E12" s="28"/>
      <c r="F12" s="28"/>
      <c r="G12" s="28"/>
      <c r="H12" s="28"/>
      <c r="I12" s="28"/>
      <c r="J12" s="28"/>
      <c r="K12" s="28"/>
      <c r="L12" s="28"/>
      <c r="M12" s="28"/>
      <c r="N12" s="28"/>
      <c r="O12" s="5"/>
      <c r="P12" s="5"/>
    </row>
    <row r="13" spans="1:102" ht="40.9" customHeight="1">
      <c r="B13" s="574" t="s">
        <v>186</v>
      </c>
      <c r="C13" s="29"/>
      <c r="D13" s="29"/>
      <c r="E13" s="28"/>
      <c r="F13" s="28"/>
      <c r="G13" s="28"/>
      <c r="H13" s="28"/>
      <c r="I13" s="28"/>
      <c r="J13" s="28"/>
      <c r="K13" s="28"/>
      <c r="L13" s="28"/>
      <c r="M13" s="28"/>
      <c r="N13" s="28"/>
      <c r="O13" s="5"/>
      <c r="P13" s="5"/>
    </row>
    <row r="14" spans="1:102" ht="15.6" customHeight="1">
      <c r="A14" s="30"/>
      <c r="B14" s="575"/>
      <c r="C14" s="31"/>
      <c r="D14" s="31"/>
      <c r="E14" s="32"/>
      <c r="F14" s="31"/>
      <c r="G14" s="31"/>
      <c r="H14" s="31"/>
      <c r="I14" s="31"/>
      <c r="J14" s="31"/>
      <c r="K14" s="31"/>
      <c r="L14" s="31"/>
      <c r="M14" s="31"/>
      <c r="N14" s="31"/>
    </row>
    <row r="15" spans="1:102" ht="122.45" customHeight="1">
      <c r="A15" s="30"/>
      <c r="B15" s="576" t="s">
        <v>477</v>
      </c>
      <c r="C15" s="31"/>
      <c r="D15" s="31"/>
      <c r="E15" s="31"/>
      <c r="F15" s="31"/>
      <c r="G15" s="31"/>
      <c r="H15" s="31"/>
      <c r="I15" s="31"/>
      <c r="J15" s="31"/>
      <c r="K15" s="31"/>
      <c r="L15" s="31"/>
      <c r="M15" s="31"/>
      <c r="N15" s="31"/>
    </row>
    <row r="16" spans="1:102" s="24" customFormat="1" ht="13.15" customHeight="1">
      <c r="A16" s="6"/>
      <c r="B16" s="462"/>
      <c r="C16" s="33"/>
      <c r="D16" s="33"/>
      <c r="E16" s="33"/>
      <c r="F16" s="33"/>
      <c r="G16" s="33"/>
      <c r="H16" s="33"/>
      <c r="I16" s="33"/>
      <c r="J16" s="33"/>
      <c r="K16" s="33"/>
      <c r="L16" s="33"/>
      <c r="M16" s="33"/>
      <c r="N16" s="33"/>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row>
    <row r="17" spans="1:102" s="24" customFormat="1" ht="145.15" customHeight="1">
      <c r="A17" s="6"/>
      <c r="B17" s="462" t="s">
        <v>229</v>
      </c>
      <c r="C17" s="33"/>
      <c r="D17" s="33"/>
      <c r="E17" s="33"/>
      <c r="F17" s="33"/>
      <c r="G17" s="33"/>
      <c r="H17" s="33"/>
      <c r="I17" s="33"/>
      <c r="J17" s="33"/>
      <c r="K17" s="33"/>
      <c r="L17" s="33"/>
      <c r="M17" s="33"/>
      <c r="N17" s="33"/>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row>
    <row r="18" spans="1:102" s="24" customFormat="1" ht="28.5">
      <c r="A18" s="34"/>
      <c r="B18" s="46"/>
      <c r="C18" s="35"/>
      <c r="D18" s="35"/>
      <c r="E18" s="35"/>
      <c r="F18" s="35"/>
      <c r="G18" s="35"/>
      <c r="H18" s="35"/>
      <c r="I18" s="35"/>
      <c r="J18" s="35"/>
      <c r="K18" s="35"/>
      <c r="L18" s="35"/>
      <c r="M18" s="35"/>
      <c r="N18" s="35"/>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row>
    <row r="19" spans="1:102" s="24" customFormat="1" ht="105">
      <c r="A19" s="34"/>
      <c r="B19" s="462" t="s">
        <v>223</v>
      </c>
      <c r="C19" s="35"/>
      <c r="D19" s="35"/>
      <c r="E19" s="35"/>
      <c r="F19" s="35"/>
      <c r="G19" s="35"/>
      <c r="H19" s="35"/>
      <c r="I19" s="35"/>
      <c r="J19" s="35"/>
      <c r="K19" s="35"/>
      <c r="L19" s="35"/>
      <c r="M19" s="35"/>
      <c r="N19" s="35"/>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row>
    <row r="20" spans="1:102" s="24" customFormat="1" ht="28.5">
      <c r="A20" s="34"/>
      <c r="B20" s="46"/>
      <c r="C20" s="35"/>
      <c r="D20" s="35"/>
      <c r="E20" s="35"/>
      <c r="F20" s="35"/>
      <c r="G20" s="35"/>
      <c r="H20" s="35"/>
      <c r="I20" s="35"/>
      <c r="J20" s="35"/>
      <c r="K20" s="35"/>
      <c r="L20" s="35"/>
      <c r="M20" s="35"/>
      <c r="N20" s="35"/>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row>
    <row r="21" spans="1:102" s="24" customFormat="1" ht="63">
      <c r="A21" s="34"/>
      <c r="B21" s="46" t="s">
        <v>230</v>
      </c>
      <c r="C21" s="35"/>
      <c r="D21" s="35"/>
      <c r="E21" s="35"/>
      <c r="F21" s="35"/>
      <c r="G21" s="35"/>
      <c r="H21" s="35"/>
      <c r="I21" s="35"/>
      <c r="J21" s="35"/>
      <c r="K21" s="35"/>
      <c r="L21" s="35"/>
      <c r="M21" s="35"/>
      <c r="N21" s="35"/>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row>
    <row r="22" spans="1:102" s="24" customFormat="1" ht="28.5">
      <c r="A22" s="34"/>
      <c r="B22" s="42"/>
      <c r="C22" s="36"/>
      <c r="D22" s="36"/>
      <c r="E22" s="36"/>
      <c r="F22" s="36"/>
      <c r="G22" s="36"/>
      <c r="H22" s="36"/>
      <c r="I22" s="36"/>
      <c r="J22" s="36"/>
      <c r="K22" s="36"/>
      <c r="L22" s="36"/>
      <c r="M22" s="36"/>
      <c r="N22" s="3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row>
    <row r="23" spans="1:102" s="24" customFormat="1" ht="28.5" hidden="1">
      <c r="A23" s="34"/>
      <c r="B23" s="42"/>
      <c r="C23" s="35"/>
      <c r="D23" s="35"/>
      <c r="E23" s="35"/>
      <c r="F23" s="35"/>
      <c r="G23" s="35"/>
      <c r="H23" s="35"/>
      <c r="I23" s="35"/>
      <c r="J23" s="35"/>
      <c r="K23" s="35"/>
      <c r="L23" s="35"/>
      <c r="M23" s="35"/>
      <c r="N23" s="35"/>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row>
    <row r="24" spans="1:102" s="24" customFormat="1" ht="32.25" hidden="1">
      <c r="A24" s="37"/>
      <c r="B24" s="42"/>
      <c r="C24" s="38"/>
      <c r="D24" s="38"/>
      <c r="E24" s="38"/>
      <c r="F24" s="38"/>
      <c r="G24" s="38"/>
      <c r="H24" s="38"/>
      <c r="I24" s="38"/>
      <c r="J24" s="38"/>
      <c r="K24" s="38"/>
      <c r="L24" s="38"/>
      <c r="M24" s="38"/>
      <c r="N24" s="38"/>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row>
    <row r="25" spans="1:102" s="24" customFormat="1" ht="13.15" hidden="1" customHeight="1">
      <c r="A25" s="6"/>
      <c r="B25" s="42"/>
      <c r="C25" s="33"/>
      <c r="D25" s="33"/>
      <c r="E25" s="33"/>
      <c r="F25" s="33"/>
      <c r="G25" s="33"/>
      <c r="H25" s="33"/>
      <c r="I25" s="33"/>
      <c r="J25" s="33"/>
      <c r="K25" s="33"/>
      <c r="L25" s="33"/>
      <c r="M25" s="33"/>
      <c r="N25" s="33"/>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row>
    <row r="26" spans="1:102" s="24" customFormat="1" ht="13.15" hidden="1" customHeight="1">
      <c r="A26" s="6"/>
      <c r="B26" s="42"/>
      <c r="C26" s="33"/>
      <c r="D26" s="33"/>
      <c r="E26" s="33"/>
      <c r="F26" s="33"/>
      <c r="G26" s="33"/>
      <c r="H26" s="33"/>
      <c r="I26" s="33"/>
      <c r="J26" s="33"/>
      <c r="K26" s="33"/>
      <c r="L26" s="33"/>
      <c r="M26" s="33"/>
      <c r="N26" s="33"/>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row>
    <row r="27" spans="1:102" s="24" customFormat="1" hidden="1">
      <c r="A27" s="6"/>
      <c r="B27" s="6"/>
      <c r="C27" s="33"/>
      <c r="D27" s="33"/>
      <c r="E27" s="33"/>
      <c r="F27" s="33"/>
      <c r="G27" s="33"/>
      <c r="H27" s="33"/>
      <c r="I27" s="33"/>
      <c r="J27" s="33"/>
      <c r="K27" s="33"/>
      <c r="L27" s="33"/>
      <c r="M27" s="33"/>
      <c r="N27" s="33"/>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row>
    <row r="28" spans="1:102" s="24" customFormat="1" hidden="1">
      <c r="A28" s="6"/>
      <c r="B28" s="6"/>
      <c r="C28" s="33"/>
      <c r="D28" s="33"/>
      <c r="E28" s="33"/>
      <c r="F28" s="33"/>
      <c r="G28" s="33"/>
      <c r="H28" s="33"/>
      <c r="I28" s="33"/>
      <c r="J28" s="33"/>
      <c r="K28" s="33"/>
      <c r="L28" s="33"/>
      <c r="M28" s="33"/>
      <c r="N28" s="33"/>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row>
    <row r="29" spans="1:102" s="24" customFormat="1" hidden="1">
      <c r="A29" s="6"/>
      <c r="B29" s="6"/>
      <c r="C29" s="33"/>
      <c r="D29" s="33"/>
      <c r="E29" s="33"/>
      <c r="F29" s="33"/>
      <c r="G29" s="33"/>
      <c r="H29" s="33"/>
      <c r="I29" s="33"/>
      <c r="J29" s="33"/>
      <c r="K29" s="33"/>
      <c r="L29" s="33"/>
      <c r="M29" s="33"/>
      <c r="N29" s="33"/>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row>
    <row r="30" spans="1:102" s="24" customFormat="1" hidden="1">
      <c r="A30" s="6"/>
      <c r="B30" s="6"/>
      <c r="C30" s="33"/>
      <c r="D30" s="33"/>
      <c r="E30" s="33"/>
      <c r="F30" s="33"/>
      <c r="G30" s="33"/>
      <c r="H30" s="33"/>
      <c r="I30" s="33"/>
      <c r="J30" s="33"/>
      <c r="K30" s="33"/>
      <c r="L30" s="33"/>
      <c r="M30" s="33"/>
      <c r="N30" s="33"/>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row>
    <row r="31" spans="1:102" s="24" customFormat="1" hidden="1">
      <c r="A31" s="6"/>
      <c r="B31" s="6"/>
      <c r="C31" s="33"/>
      <c r="D31" s="33"/>
      <c r="E31" s="33"/>
      <c r="F31" s="33"/>
      <c r="G31" s="33"/>
      <c r="H31" s="33"/>
      <c r="I31" s="33"/>
      <c r="J31" s="33"/>
      <c r="K31" s="33"/>
      <c r="L31" s="33"/>
      <c r="M31" s="33"/>
      <c r="N31" s="33"/>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row>
    <row r="32" spans="1:102" s="24" customFormat="1" hidden="1">
      <c r="A32" s="6"/>
      <c r="B32" s="6"/>
      <c r="C32" s="33"/>
      <c r="D32" s="33"/>
      <c r="E32" s="33"/>
      <c r="F32" s="33"/>
      <c r="G32" s="33"/>
      <c r="H32" s="33"/>
      <c r="I32" s="33"/>
      <c r="J32" s="33"/>
      <c r="K32" s="33"/>
      <c r="L32" s="33"/>
      <c r="M32" s="33"/>
      <c r="N32" s="33"/>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row>
    <row r="33" spans="1:102" s="24" customFormat="1" hidden="1">
      <c r="A33" s="7"/>
      <c r="B33" s="7"/>
      <c r="C33" s="7"/>
      <c r="D33" s="33"/>
      <c r="E33" s="33"/>
      <c r="F33" s="33"/>
      <c r="G33" s="33"/>
      <c r="H33" s="33"/>
      <c r="I33" s="33"/>
      <c r="J33" s="33"/>
      <c r="K33" s="33"/>
      <c r="L33" s="33"/>
      <c r="M33" s="33"/>
      <c r="N33" s="33"/>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row>
    <row r="34" spans="1:102" s="24" customFormat="1" hidden="1">
      <c r="A34" s="583"/>
      <c r="B34" s="583"/>
      <c r="C34" s="33"/>
      <c r="D34" s="33"/>
      <c r="E34" s="33"/>
      <c r="F34" s="33"/>
      <c r="G34" s="33"/>
      <c r="H34" s="33"/>
      <c r="I34" s="33"/>
      <c r="J34" s="33"/>
      <c r="K34" s="33"/>
      <c r="L34" s="33"/>
      <c r="M34" s="33"/>
      <c r="N34" s="33"/>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row>
    <row r="35" spans="1:102" s="24" customFormat="1" hidden="1">
      <c r="A35" s="583"/>
      <c r="B35" s="583"/>
      <c r="C35" s="33"/>
      <c r="D35" s="33"/>
      <c r="E35" s="33"/>
      <c r="F35" s="33"/>
      <c r="G35" s="33"/>
      <c r="H35" s="33"/>
      <c r="I35" s="33"/>
      <c r="J35" s="33"/>
      <c r="K35" s="33"/>
      <c r="L35" s="33"/>
      <c r="M35" s="33"/>
      <c r="N35" s="33"/>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row>
    <row r="36" spans="1:102" s="24" customFormat="1" hidden="1">
      <c r="A36" s="583"/>
      <c r="B36" s="583"/>
      <c r="C36" s="33"/>
      <c r="D36" s="33"/>
      <c r="E36" s="33"/>
      <c r="F36" s="33"/>
      <c r="G36" s="33"/>
      <c r="H36" s="33"/>
      <c r="I36" s="33"/>
      <c r="J36" s="33"/>
      <c r="K36" s="33"/>
      <c r="L36" s="33"/>
      <c r="M36" s="33"/>
      <c r="N36" s="33"/>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row>
    <row r="37" spans="1:102" s="24" customFormat="1" hidden="1">
      <c r="A37" s="583"/>
      <c r="B37" s="583"/>
      <c r="C37" s="33"/>
      <c r="D37" s="33"/>
      <c r="E37" s="33"/>
      <c r="F37" s="33"/>
      <c r="G37" s="33"/>
      <c r="H37" s="33"/>
      <c r="I37" s="33"/>
      <c r="J37" s="33"/>
      <c r="K37" s="33"/>
      <c r="L37" s="33"/>
      <c r="M37" s="33"/>
      <c r="N37" s="33"/>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row>
    <row r="38" spans="1:102" s="24" customFormat="1" hidden="1">
      <c r="A38" s="583"/>
      <c r="B38" s="583"/>
      <c r="C38" s="33"/>
      <c r="D38" s="33"/>
      <c r="E38" s="33"/>
      <c r="F38" s="33"/>
      <c r="G38" s="33"/>
      <c r="H38" s="33"/>
      <c r="I38" s="33"/>
      <c r="J38" s="33"/>
      <c r="K38" s="33"/>
      <c r="L38" s="33"/>
      <c r="M38" s="33"/>
      <c r="N38" s="33"/>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row>
    <row r="39" spans="1:102" s="24" customFormat="1" hidden="1">
      <c r="A39" s="583"/>
      <c r="B39" s="583"/>
      <c r="C39" s="33"/>
      <c r="D39" s="33"/>
      <c r="E39" s="33"/>
      <c r="F39" s="33"/>
      <c r="G39" s="33"/>
      <c r="H39" s="33"/>
      <c r="I39" s="33"/>
      <c r="J39" s="33"/>
      <c r="K39" s="33"/>
      <c r="L39" s="33"/>
      <c r="M39" s="33"/>
      <c r="N39" s="33"/>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row>
    <row r="40" spans="1:102" s="24" customFormat="1" hidden="1">
      <c r="A40" s="583"/>
      <c r="B40" s="583"/>
      <c r="C40" s="33"/>
      <c r="D40" s="33"/>
      <c r="E40" s="33"/>
      <c r="F40" s="33"/>
      <c r="G40" s="33"/>
      <c r="H40" s="33"/>
      <c r="I40" s="33"/>
      <c r="J40" s="33"/>
      <c r="K40" s="33"/>
      <c r="L40" s="33"/>
      <c r="M40" s="33"/>
      <c r="N40" s="33"/>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row>
    <row r="41" spans="1:102" s="24" customFormat="1" hidden="1">
      <c r="A41" s="583"/>
      <c r="B41" s="583"/>
      <c r="C41" s="33"/>
      <c r="D41" s="33"/>
      <c r="E41" s="33"/>
      <c r="F41" s="33"/>
      <c r="G41" s="33"/>
      <c r="H41" s="33"/>
      <c r="I41" s="33"/>
      <c r="J41" s="33"/>
      <c r="K41" s="33"/>
      <c r="L41" s="33"/>
      <c r="M41" s="33"/>
      <c r="N41" s="33"/>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row>
    <row r="43" spans="1:102" hidden="1">
      <c r="B43" s="581"/>
      <c r="C43" s="581"/>
      <c r="D43" s="581"/>
      <c r="E43" s="581"/>
      <c r="F43" s="581"/>
      <c r="G43" s="581"/>
      <c r="H43" s="581"/>
      <c r="I43" s="581"/>
      <c r="J43" s="581"/>
      <c r="K43" s="581"/>
      <c r="L43" s="581"/>
      <c r="M43" s="581"/>
      <c r="N43" s="581"/>
    </row>
    <row r="44" spans="1:102" hidden="1">
      <c r="B44" s="581"/>
      <c r="C44" s="581"/>
      <c r="D44" s="581"/>
      <c r="E44" s="581"/>
      <c r="F44" s="581"/>
      <c r="G44" s="581"/>
      <c r="H44" s="581"/>
      <c r="I44" s="581"/>
      <c r="J44" s="581"/>
      <c r="K44" s="581"/>
      <c r="L44" s="581"/>
      <c r="M44" s="581"/>
      <c r="N44" s="581"/>
    </row>
    <row r="45" spans="1:102" hidden="1">
      <c r="B45" s="581"/>
      <c r="C45" s="581"/>
      <c r="D45" s="581"/>
      <c r="E45" s="581"/>
      <c r="F45" s="581"/>
      <c r="G45" s="581"/>
      <c r="H45" s="581"/>
      <c r="I45" s="581"/>
      <c r="J45" s="581"/>
      <c r="K45" s="581"/>
      <c r="L45" s="581"/>
      <c r="M45" s="581"/>
      <c r="N45" s="581"/>
    </row>
    <row r="46" spans="1:102" hidden="1">
      <c r="B46" s="581"/>
      <c r="C46" s="581"/>
      <c r="D46" s="581"/>
      <c r="E46" s="581"/>
      <c r="F46" s="581"/>
      <c r="G46" s="581"/>
      <c r="H46" s="581"/>
      <c r="I46" s="581"/>
      <c r="J46" s="581"/>
      <c r="K46" s="581"/>
      <c r="L46" s="581"/>
      <c r="M46" s="581"/>
      <c r="N46" s="581"/>
    </row>
    <row r="47" spans="1:102" hidden="1">
      <c r="B47" s="581"/>
      <c r="C47" s="581"/>
      <c r="D47" s="581"/>
      <c r="E47" s="581"/>
      <c r="F47" s="581"/>
      <c r="G47" s="581"/>
      <c r="H47" s="581"/>
      <c r="I47" s="581"/>
      <c r="J47" s="581"/>
      <c r="K47" s="581"/>
      <c r="L47" s="581"/>
      <c r="M47" s="581"/>
      <c r="N47" s="581"/>
    </row>
    <row r="48" spans="1:102" hidden="1">
      <c r="B48" s="581"/>
      <c r="C48" s="581"/>
      <c r="D48" s="581"/>
      <c r="E48" s="581"/>
      <c r="F48" s="581"/>
      <c r="G48" s="581"/>
      <c r="H48" s="581"/>
      <c r="I48" s="581"/>
      <c r="J48" s="581"/>
      <c r="K48" s="581"/>
      <c r="L48" s="581"/>
      <c r="M48" s="581"/>
      <c r="N48" s="581"/>
    </row>
    <row r="50" spans="2:14" hidden="1">
      <c r="B50" s="581"/>
      <c r="C50" s="581"/>
      <c r="D50" s="581"/>
      <c r="E50" s="581"/>
      <c r="F50" s="581"/>
      <c r="G50" s="581"/>
      <c r="H50" s="581"/>
      <c r="I50" s="581"/>
      <c r="J50" s="581"/>
      <c r="K50" s="581"/>
      <c r="L50" s="581"/>
      <c r="M50" s="581"/>
      <c r="N50" s="581"/>
    </row>
    <row r="51" spans="2:14" hidden="1">
      <c r="B51" s="581"/>
      <c r="C51" s="581"/>
      <c r="D51" s="581"/>
      <c r="E51" s="581"/>
      <c r="F51" s="581"/>
      <c r="G51" s="581"/>
      <c r="H51" s="581"/>
      <c r="I51" s="581"/>
      <c r="J51" s="581"/>
      <c r="K51" s="581"/>
      <c r="L51" s="581"/>
      <c r="M51" s="581"/>
      <c r="N51" s="581"/>
    </row>
    <row r="55" spans="2:14" hidden="1">
      <c r="B55" s="581"/>
      <c r="C55" s="581"/>
      <c r="D55" s="581"/>
      <c r="E55" s="581"/>
      <c r="F55" s="581"/>
      <c r="G55" s="581"/>
      <c r="H55" s="581"/>
      <c r="I55" s="581"/>
      <c r="J55" s="581"/>
      <c r="K55" s="581"/>
      <c r="L55" s="581"/>
      <c r="M55" s="581"/>
      <c r="N55" s="581"/>
    </row>
  </sheetData>
  <mergeCells count="18">
    <mergeCell ref="B44:N44"/>
    <mergeCell ref="B6:B9"/>
    <mergeCell ref="A34:B34"/>
    <mergeCell ref="A35:B35"/>
    <mergeCell ref="A36:B36"/>
    <mergeCell ref="A37:B37"/>
    <mergeCell ref="A38:B38"/>
    <mergeCell ref="A39:B39"/>
    <mergeCell ref="A40:B40"/>
    <mergeCell ref="A41:B41"/>
    <mergeCell ref="B43:N43"/>
    <mergeCell ref="B55:N55"/>
    <mergeCell ref="B45:N45"/>
    <mergeCell ref="B46:N46"/>
    <mergeCell ref="B47:N47"/>
    <mergeCell ref="B48:N48"/>
    <mergeCell ref="B50:N50"/>
    <mergeCell ref="B51:N51"/>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codeName="Hoja5">
    <tabColor rgb="FF002060"/>
    <pageSetUpPr fitToPage="1"/>
  </sheetPr>
  <dimension ref="A1:WVV72"/>
  <sheetViews>
    <sheetView showGridLines="0" zoomScale="55" zoomScaleNormal="55" zoomScaleSheetLayoutView="55" workbookViewId="0">
      <pane ySplit="1" topLeftCell="A2" activePane="bottomLeft" state="frozen"/>
      <selection pane="bottomLeft" activeCell="A2" sqref="A2"/>
    </sheetView>
  </sheetViews>
  <sheetFormatPr baseColWidth="10" defaultColWidth="0" defaultRowHeight="0" customHeight="1" zeroHeight="1"/>
  <cols>
    <col min="1" max="1" width="11.7109375" style="2" customWidth="1"/>
    <col min="2" max="2" width="118.42578125" style="2" customWidth="1"/>
    <col min="3" max="3" width="11.7109375" style="26" customWidth="1"/>
    <col min="4" max="4" width="19" style="26" bestFit="1" customWidth="1"/>
    <col min="5" max="5" width="11.28515625" style="26" bestFit="1" customWidth="1"/>
    <col min="6" max="6" width="11" style="26" bestFit="1" customWidth="1"/>
    <col min="7" max="7" width="12" style="26" bestFit="1" customWidth="1"/>
    <col min="8" max="9" width="11.28515625" style="26" bestFit="1" customWidth="1"/>
    <col min="10" max="10" width="12.42578125" style="26" bestFit="1" customWidth="1"/>
    <col min="11" max="12" width="11.28515625" style="26" bestFit="1" customWidth="1"/>
    <col min="13" max="13" width="11.28515625" style="26" customWidth="1"/>
    <col min="14" max="14" width="11" style="26" customWidth="1"/>
    <col min="15" max="19" width="8.42578125" style="2" hidden="1" customWidth="1"/>
    <col min="20" max="102" width="11.42578125" style="2" hidden="1"/>
    <col min="103" max="256" width="11.42578125" style="3" hidden="1"/>
    <col min="257" max="257" width="11.7109375" style="3" hidden="1" customWidth="1"/>
    <col min="258" max="258" width="118.42578125" style="3" hidden="1" customWidth="1"/>
    <col min="259" max="259" width="11.7109375" style="3" hidden="1" customWidth="1"/>
    <col min="260" max="260" width="9.85546875" style="3" hidden="1" customWidth="1"/>
    <col min="261" max="261" width="11.28515625" style="3" hidden="1" customWidth="1"/>
    <col min="262" max="262" width="11" style="3" hidden="1" customWidth="1"/>
    <col min="263" max="263" width="12" style="3" hidden="1" customWidth="1"/>
    <col min="264" max="265" width="11.28515625" style="3" hidden="1" customWidth="1"/>
    <col min="266" max="266" width="12.42578125" style="3" hidden="1" customWidth="1"/>
    <col min="267" max="269" width="11.28515625" style="3" hidden="1" customWidth="1"/>
    <col min="270" max="270" width="11" style="3" hidden="1" customWidth="1"/>
    <col min="271" max="275" width="11.42578125" style="3" hidden="1" customWidth="1"/>
    <col min="276" max="512" width="11.42578125" style="3" hidden="1"/>
    <col min="513" max="513" width="11.7109375" style="3" hidden="1" customWidth="1"/>
    <col min="514" max="514" width="118.42578125" style="3" hidden="1" customWidth="1"/>
    <col min="515" max="515" width="11.7109375" style="3" hidden="1" customWidth="1"/>
    <col min="516" max="516" width="9.85546875" style="3" hidden="1" customWidth="1"/>
    <col min="517" max="517" width="11.28515625" style="3" hidden="1" customWidth="1"/>
    <col min="518" max="518" width="11" style="3" hidden="1" customWidth="1"/>
    <col min="519" max="519" width="12" style="3" hidden="1" customWidth="1"/>
    <col min="520" max="521" width="11.28515625" style="3" hidden="1" customWidth="1"/>
    <col min="522" max="522" width="12.42578125" style="3" hidden="1" customWidth="1"/>
    <col min="523" max="525" width="11.28515625" style="3" hidden="1" customWidth="1"/>
    <col min="526" max="526" width="11" style="3" hidden="1" customWidth="1"/>
    <col min="527" max="531" width="11.42578125" style="3" hidden="1" customWidth="1"/>
    <col min="532" max="768" width="11.42578125" style="3" hidden="1"/>
    <col min="769" max="769" width="11.7109375" style="3" hidden="1" customWidth="1"/>
    <col min="770" max="770" width="118.42578125" style="3" hidden="1" customWidth="1"/>
    <col min="771" max="771" width="11.7109375" style="3" hidden="1" customWidth="1"/>
    <col min="772" max="772" width="9.85546875" style="3" hidden="1" customWidth="1"/>
    <col min="773" max="773" width="11.28515625" style="3" hidden="1" customWidth="1"/>
    <col min="774" max="774" width="11" style="3" hidden="1" customWidth="1"/>
    <col min="775" max="775" width="12" style="3" hidden="1" customWidth="1"/>
    <col min="776" max="777" width="11.28515625" style="3" hidden="1" customWidth="1"/>
    <col min="778" max="778" width="12.42578125" style="3" hidden="1" customWidth="1"/>
    <col min="779" max="781" width="11.28515625" style="3" hidden="1" customWidth="1"/>
    <col min="782" max="782" width="11" style="3" hidden="1" customWidth="1"/>
    <col min="783" max="787" width="11.42578125" style="3" hidden="1" customWidth="1"/>
    <col min="788" max="1024" width="11.42578125" style="3" hidden="1"/>
    <col min="1025" max="1025" width="11.7109375" style="3" hidden="1" customWidth="1"/>
    <col min="1026" max="1026" width="118.42578125" style="3" hidden="1" customWidth="1"/>
    <col min="1027" max="1027" width="11.7109375" style="3" hidden="1" customWidth="1"/>
    <col min="1028" max="1028" width="9.85546875" style="3" hidden="1" customWidth="1"/>
    <col min="1029" max="1029" width="11.28515625" style="3" hidden="1" customWidth="1"/>
    <col min="1030" max="1030" width="11" style="3" hidden="1" customWidth="1"/>
    <col min="1031" max="1031" width="12" style="3" hidden="1" customWidth="1"/>
    <col min="1032" max="1033" width="11.28515625" style="3" hidden="1" customWidth="1"/>
    <col min="1034" max="1034" width="12.42578125" style="3" hidden="1" customWidth="1"/>
    <col min="1035" max="1037" width="11.28515625" style="3" hidden="1" customWidth="1"/>
    <col min="1038" max="1038" width="11" style="3" hidden="1" customWidth="1"/>
    <col min="1039" max="1043" width="11.42578125" style="3" hidden="1" customWidth="1"/>
    <col min="1044" max="1280" width="11.42578125" style="3" hidden="1"/>
    <col min="1281" max="1281" width="11.7109375" style="3" hidden="1" customWidth="1"/>
    <col min="1282" max="1282" width="118.42578125" style="3" hidden="1" customWidth="1"/>
    <col min="1283" max="1283" width="11.7109375" style="3" hidden="1" customWidth="1"/>
    <col min="1284" max="1284" width="9.85546875" style="3" hidden="1" customWidth="1"/>
    <col min="1285" max="1285" width="11.28515625" style="3" hidden="1" customWidth="1"/>
    <col min="1286" max="1286" width="11" style="3" hidden="1" customWidth="1"/>
    <col min="1287" max="1287" width="12" style="3" hidden="1" customWidth="1"/>
    <col min="1288" max="1289" width="11.28515625" style="3" hidden="1" customWidth="1"/>
    <col min="1290" max="1290" width="12.42578125" style="3" hidden="1" customWidth="1"/>
    <col min="1291" max="1293" width="11.28515625" style="3" hidden="1" customWidth="1"/>
    <col min="1294" max="1294" width="11" style="3" hidden="1" customWidth="1"/>
    <col min="1295" max="1299" width="11.42578125" style="3" hidden="1" customWidth="1"/>
    <col min="1300" max="1536" width="11.42578125" style="3" hidden="1"/>
    <col min="1537" max="1537" width="11.7109375" style="3" hidden="1" customWidth="1"/>
    <col min="1538" max="1538" width="118.42578125" style="3" hidden="1" customWidth="1"/>
    <col min="1539" max="1539" width="11.7109375" style="3" hidden="1" customWidth="1"/>
    <col min="1540" max="1540" width="9.85546875" style="3" hidden="1" customWidth="1"/>
    <col min="1541" max="1541" width="11.28515625" style="3" hidden="1" customWidth="1"/>
    <col min="1542" max="1542" width="11" style="3" hidden="1" customWidth="1"/>
    <col min="1543" max="1543" width="12" style="3" hidden="1" customWidth="1"/>
    <col min="1544" max="1545" width="11.28515625" style="3" hidden="1" customWidth="1"/>
    <col min="1546" max="1546" width="12.42578125" style="3" hidden="1" customWidth="1"/>
    <col min="1547" max="1549" width="11.28515625" style="3" hidden="1" customWidth="1"/>
    <col min="1550" max="1550" width="11" style="3" hidden="1" customWidth="1"/>
    <col min="1551" max="1555" width="11.42578125" style="3" hidden="1" customWidth="1"/>
    <col min="1556" max="1792" width="11.42578125" style="3" hidden="1"/>
    <col min="1793" max="1793" width="11.7109375" style="3" hidden="1" customWidth="1"/>
    <col min="1794" max="1794" width="118.42578125" style="3" hidden="1" customWidth="1"/>
    <col min="1795" max="1795" width="11.7109375" style="3" hidden="1" customWidth="1"/>
    <col min="1796" max="1796" width="9.85546875" style="3" hidden="1" customWidth="1"/>
    <col min="1797" max="1797" width="11.28515625" style="3" hidden="1" customWidth="1"/>
    <col min="1798" max="1798" width="11" style="3" hidden="1" customWidth="1"/>
    <col min="1799" max="1799" width="12" style="3" hidden="1" customWidth="1"/>
    <col min="1800" max="1801" width="11.28515625" style="3" hidden="1" customWidth="1"/>
    <col min="1802" max="1802" width="12.42578125" style="3" hidden="1" customWidth="1"/>
    <col min="1803" max="1805" width="11.28515625" style="3" hidden="1" customWidth="1"/>
    <col min="1806" max="1806" width="11" style="3" hidden="1" customWidth="1"/>
    <col min="1807" max="1811" width="11.42578125" style="3" hidden="1" customWidth="1"/>
    <col min="1812" max="2048" width="11.42578125" style="3" hidden="1"/>
    <col min="2049" max="2049" width="11.7109375" style="3" hidden="1" customWidth="1"/>
    <col min="2050" max="2050" width="118.42578125" style="3" hidden="1" customWidth="1"/>
    <col min="2051" max="2051" width="11.7109375" style="3" hidden="1" customWidth="1"/>
    <col min="2052" max="2052" width="9.85546875" style="3" hidden="1" customWidth="1"/>
    <col min="2053" max="2053" width="11.28515625" style="3" hidden="1" customWidth="1"/>
    <col min="2054" max="2054" width="11" style="3" hidden="1" customWidth="1"/>
    <col min="2055" max="2055" width="12" style="3" hidden="1" customWidth="1"/>
    <col min="2056" max="2057" width="11.28515625" style="3" hidden="1" customWidth="1"/>
    <col min="2058" max="2058" width="12.42578125" style="3" hidden="1" customWidth="1"/>
    <col min="2059" max="2061" width="11.28515625" style="3" hidden="1" customWidth="1"/>
    <col min="2062" max="2062" width="11" style="3" hidden="1" customWidth="1"/>
    <col min="2063" max="2067" width="11.42578125" style="3" hidden="1" customWidth="1"/>
    <col min="2068" max="2304" width="11.42578125" style="3" hidden="1"/>
    <col min="2305" max="2305" width="11.7109375" style="3" hidden="1" customWidth="1"/>
    <col min="2306" max="2306" width="118.42578125" style="3" hidden="1" customWidth="1"/>
    <col min="2307" max="2307" width="11.7109375" style="3" hidden="1" customWidth="1"/>
    <col min="2308" max="2308" width="9.85546875" style="3" hidden="1" customWidth="1"/>
    <col min="2309" max="2309" width="11.28515625" style="3" hidden="1" customWidth="1"/>
    <col min="2310" max="2310" width="11" style="3" hidden="1" customWidth="1"/>
    <col min="2311" max="2311" width="12" style="3" hidden="1" customWidth="1"/>
    <col min="2312" max="2313" width="11.28515625" style="3" hidden="1" customWidth="1"/>
    <col min="2314" max="2314" width="12.42578125" style="3" hidden="1" customWidth="1"/>
    <col min="2315" max="2317" width="11.28515625" style="3" hidden="1" customWidth="1"/>
    <col min="2318" max="2318" width="11" style="3" hidden="1" customWidth="1"/>
    <col min="2319" max="2323" width="11.42578125" style="3" hidden="1" customWidth="1"/>
    <col min="2324" max="2560" width="11.42578125" style="3" hidden="1"/>
    <col min="2561" max="2561" width="11.7109375" style="3" hidden="1" customWidth="1"/>
    <col min="2562" max="2562" width="118.42578125" style="3" hidden="1" customWidth="1"/>
    <col min="2563" max="2563" width="11.7109375" style="3" hidden="1" customWidth="1"/>
    <col min="2564" max="2564" width="9.85546875" style="3" hidden="1" customWidth="1"/>
    <col min="2565" max="2565" width="11.28515625" style="3" hidden="1" customWidth="1"/>
    <col min="2566" max="2566" width="11" style="3" hidden="1" customWidth="1"/>
    <col min="2567" max="2567" width="12" style="3" hidden="1" customWidth="1"/>
    <col min="2568" max="2569" width="11.28515625" style="3" hidden="1" customWidth="1"/>
    <col min="2570" max="2570" width="12.42578125" style="3" hidden="1" customWidth="1"/>
    <col min="2571" max="2573" width="11.28515625" style="3" hidden="1" customWidth="1"/>
    <col min="2574" max="2574" width="11" style="3" hidden="1" customWidth="1"/>
    <col min="2575" max="2579" width="11.42578125" style="3" hidden="1" customWidth="1"/>
    <col min="2580" max="2816" width="11.42578125" style="3" hidden="1"/>
    <col min="2817" max="2817" width="11.7109375" style="3" hidden="1" customWidth="1"/>
    <col min="2818" max="2818" width="118.42578125" style="3" hidden="1" customWidth="1"/>
    <col min="2819" max="2819" width="11.7109375" style="3" hidden="1" customWidth="1"/>
    <col min="2820" max="2820" width="9.85546875" style="3" hidden="1" customWidth="1"/>
    <col min="2821" max="2821" width="11.28515625" style="3" hidden="1" customWidth="1"/>
    <col min="2822" max="2822" width="11" style="3" hidden="1" customWidth="1"/>
    <col min="2823" max="2823" width="12" style="3" hidden="1" customWidth="1"/>
    <col min="2824" max="2825" width="11.28515625" style="3" hidden="1" customWidth="1"/>
    <col min="2826" max="2826" width="12.42578125" style="3" hidden="1" customWidth="1"/>
    <col min="2827" max="2829" width="11.28515625" style="3" hidden="1" customWidth="1"/>
    <col min="2830" max="2830" width="11" style="3" hidden="1" customWidth="1"/>
    <col min="2831" max="2835" width="11.42578125" style="3" hidden="1" customWidth="1"/>
    <col min="2836" max="3072" width="11.42578125" style="3" hidden="1"/>
    <col min="3073" max="3073" width="11.7109375" style="3" hidden="1" customWidth="1"/>
    <col min="3074" max="3074" width="118.42578125" style="3" hidden="1" customWidth="1"/>
    <col min="3075" max="3075" width="11.7109375" style="3" hidden="1" customWidth="1"/>
    <col min="3076" max="3076" width="9.85546875" style="3" hidden="1" customWidth="1"/>
    <col min="3077" max="3077" width="11.28515625" style="3" hidden="1" customWidth="1"/>
    <col min="3078" max="3078" width="11" style="3" hidden="1" customWidth="1"/>
    <col min="3079" max="3079" width="12" style="3" hidden="1" customWidth="1"/>
    <col min="3080" max="3081" width="11.28515625" style="3" hidden="1" customWidth="1"/>
    <col min="3082" max="3082" width="12.42578125" style="3" hidden="1" customWidth="1"/>
    <col min="3083" max="3085" width="11.28515625" style="3" hidden="1" customWidth="1"/>
    <col min="3086" max="3086" width="11" style="3" hidden="1" customWidth="1"/>
    <col min="3087" max="3091" width="11.42578125" style="3" hidden="1" customWidth="1"/>
    <col min="3092" max="3328" width="11.42578125" style="3" hidden="1"/>
    <col min="3329" max="3329" width="11.7109375" style="3" hidden="1" customWidth="1"/>
    <col min="3330" max="3330" width="118.42578125" style="3" hidden="1" customWidth="1"/>
    <col min="3331" max="3331" width="11.7109375" style="3" hidden="1" customWidth="1"/>
    <col min="3332" max="3332" width="9.85546875" style="3" hidden="1" customWidth="1"/>
    <col min="3333" max="3333" width="11.28515625" style="3" hidden="1" customWidth="1"/>
    <col min="3334" max="3334" width="11" style="3" hidden="1" customWidth="1"/>
    <col min="3335" max="3335" width="12" style="3" hidden="1" customWidth="1"/>
    <col min="3336" max="3337" width="11.28515625" style="3" hidden="1" customWidth="1"/>
    <col min="3338" max="3338" width="12.42578125" style="3" hidden="1" customWidth="1"/>
    <col min="3339" max="3341" width="11.28515625" style="3" hidden="1" customWidth="1"/>
    <col min="3342" max="3342" width="11" style="3" hidden="1" customWidth="1"/>
    <col min="3343" max="3347" width="11.42578125" style="3" hidden="1" customWidth="1"/>
    <col min="3348" max="3584" width="11.42578125" style="3" hidden="1"/>
    <col min="3585" max="3585" width="11.7109375" style="3" hidden="1" customWidth="1"/>
    <col min="3586" max="3586" width="118.42578125" style="3" hidden="1" customWidth="1"/>
    <col min="3587" max="3587" width="11.7109375" style="3" hidden="1" customWidth="1"/>
    <col min="3588" max="3588" width="9.85546875" style="3" hidden="1" customWidth="1"/>
    <col min="3589" max="3589" width="11.28515625" style="3" hidden="1" customWidth="1"/>
    <col min="3590" max="3590" width="11" style="3" hidden="1" customWidth="1"/>
    <col min="3591" max="3591" width="12" style="3" hidden="1" customWidth="1"/>
    <col min="3592" max="3593" width="11.28515625" style="3" hidden="1" customWidth="1"/>
    <col min="3594" max="3594" width="12.42578125" style="3" hidden="1" customWidth="1"/>
    <col min="3595" max="3597" width="11.28515625" style="3" hidden="1" customWidth="1"/>
    <col min="3598" max="3598" width="11" style="3" hidden="1" customWidth="1"/>
    <col min="3599" max="3603" width="11.42578125" style="3" hidden="1" customWidth="1"/>
    <col min="3604" max="3840" width="11.42578125" style="3" hidden="1"/>
    <col min="3841" max="3841" width="11.7109375" style="3" hidden="1" customWidth="1"/>
    <col min="3842" max="3842" width="118.42578125" style="3" hidden="1" customWidth="1"/>
    <col min="3843" max="3843" width="11.7109375" style="3" hidden="1" customWidth="1"/>
    <col min="3844" max="3844" width="9.85546875" style="3" hidden="1" customWidth="1"/>
    <col min="3845" max="3845" width="11.28515625" style="3" hidden="1" customWidth="1"/>
    <col min="3846" max="3846" width="11" style="3" hidden="1" customWidth="1"/>
    <col min="3847" max="3847" width="12" style="3" hidden="1" customWidth="1"/>
    <col min="3848" max="3849" width="11.28515625" style="3" hidden="1" customWidth="1"/>
    <col min="3850" max="3850" width="12.42578125" style="3" hidden="1" customWidth="1"/>
    <col min="3851" max="3853" width="11.28515625" style="3" hidden="1" customWidth="1"/>
    <col min="3854" max="3854" width="11" style="3" hidden="1" customWidth="1"/>
    <col min="3855" max="3859" width="11.42578125" style="3" hidden="1" customWidth="1"/>
    <col min="3860" max="4096" width="11.42578125" style="3" hidden="1"/>
    <col min="4097" max="4097" width="11.7109375" style="3" hidden="1" customWidth="1"/>
    <col min="4098" max="4098" width="118.42578125" style="3" hidden="1" customWidth="1"/>
    <col min="4099" max="4099" width="11.7109375" style="3" hidden="1" customWidth="1"/>
    <col min="4100" max="4100" width="9.85546875" style="3" hidden="1" customWidth="1"/>
    <col min="4101" max="4101" width="11.28515625" style="3" hidden="1" customWidth="1"/>
    <col min="4102" max="4102" width="11" style="3" hidden="1" customWidth="1"/>
    <col min="4103" max="4103" width="12" style="3" hidden="1" customWidth="1"/>
    <col min="4104" max="4105" width="11.28515625" style="3" hidden="1" customWidth="1"/>
    <col min="4106" max="4106" width="12.42578125" style="3" hidden="1" customWidth="1"/>
    <col min="4107" max="4109" width="11.28515625" style="3" hidden="1" customWidth="1"/>
    <col min="4110" max="4110" width="11" style="3" hidden="1" customWidth="1"/>
    <col min="4111" max="4115" width="11.42578125" style="3" hidden="1" customWidth="1"/>
    <col min="4116" max="4352" width="11.42578125" style="3" hidden="1"/>
    <col min="4353" max="4353" width="11.7109375" style="3" hidden="1" customWidth="1"/>
    <col min="4354" max="4354" width="118.42578125" style="3" hidden="1" customWidth="1"/>
    <col min="4355" max="4355" width="11.7109375" style="3" hidden="1" customWidth="1"/>
    <col min="4356" max="4356" width="9.85546875" style="3" hidden="1" customWidth="1"/>
    <col min="4357" max="4357" width="11.28515625" style="3" hidden="1" customWidth="1"/>
    <col min="4358" max="4358" width="11" style="3" hidden="1" customWidth="1"/>
    <col min="4359" max="4359" width="12" style="3" hidden="1" customWidth="1"/>
    <col min="4360" max="4361" width="11.28515625" style="3" hidden="1" customWidth="1"/>
    <col min="4362" max="4362" width="12.42578125" style="3" hidden="1" customWidth="1"/>
    <col min="4363" max="4365" width="11.28515625" style="3" hidden="1" customWidth="1"/>
    <col min="4366" max="4366" width="11" style="3" hidden="1" customWidth="1"/>
    <col min="4367" max="4371" width="11.42578125" style="3" hidden="1" customWidth="1"/>
    <col min="4372" max="4608" width="11.42578125" style="3" hidden="1"/>
    <col min="4609" max="4609" width="11.7109375" style="3" hidden="1" customWidth="1"/>
    <col min="4610" max="4610" width="118.42578125" style="3" hidden="1" customWidth="1"/>
    <col min="4611" max="4611" width="11.7109375" style="3" hidden="1" customWidth="1"/>
    <col min="4612" max="4612" width="9.85546875" style="3" hidden="1" customWidth="1"/>
    <col min="4613" max="4613" width="11.28515625" style="3" hidden="1" customWidth="1"/>
    <col min="4614" max="4614" width="11" style="3" hidden="1" customWidth="1"/>
    <col min="4615" max="4615" width="12" style="3" hidden="1" customWidth="1"/>
    <col min="4616" max="4617" width="11.28515625" style="3" hidden="1" customWidth="1"/>
    <col min="4618" max="4618" width="12.42578125" style="3" hidden="1" customWidth="1"/>
    <col min="4619" max="4621" width="11.28515625" style="3" hidden="1" customWidth="1"/>
    <col min="4622" max="4622" width="11" style="3" hidden="1" customWidth="1"/>
    <col min="4623" max="4627" width="11.42578125" style="3" hidden="1" customWidth="1"/>
    <col min="4628" max="4864" width="11.42578125" style="3" hidden="1"/>
    <col min="4865" max="4865" width="11.7109375" style="3" hidden="1" customWidth="1"/>
    <col min="4866" max="4866" width="118.42578125" style="3" hidden="1" customWidth="1"/>
    <col min="4867" max="4867" width="11.7109375" style="3" hidden="1" customWidth="1"/>
    <col min="4868" max="4868" width="9.85546875" style="3" hidden="1" customWidth="1"/>
    <col min="4869" max="4869" width="11.28515625" style="3" hidden="1" customWidth="1"/>
    <col min="4870" max="4870" width="11" style="3" hidden="1" customWidth="1"/>
    <col min="4871" max="4871" width="12" style="3" hidden="1" customWidth="1"/>
    <col min="4872" max="4873" width="11.28515625" style="3" hidden="1" customWidth="1"/>
    <col min="4874" max="4874" width="12.42578125" style="3" hidden="1" customWidth="1"/>
    <col min="4875" max="4877" width="11.28515625" style="3" hidden="1" customWidth="1"/>
    <col min="4878" max="4878" width="11" style="3" hidden="1" customWidth="1"/>
    <col min="4879" max="4883" width="11.42578125" style="3" hidden="1" customWidth="1"/>
    <col min="4884" max="5120" width="11.42578125" style="3" hidden="1"/>
    <col min="5121" max="5121" width="11.7109375" style="3" hidden="1" customWidth="1"/>
    <col min="5122" max="5122" width="118.42578125" style="3" hidden="1" customWidth="1"/>
    <col min="5123" max="5123" width="11.7109375" style="3" hidden="1" customWidth="1"/>
    <col min="5124" max="5124" width="9.85546875" style="3" hidden="1" customWidth="1"/>
    <col min="5125" max="5125" width="11.28515625" style="3" hidden="1" customWidth="1"/>
    <col min="5126" max="5126" width="11" style="3" hidden="1" customWidth="1"/>
    <col min="5127" max="5127" width="12" style="3" hidden="1" customWidth="1"/>
    <col min="5128" max="5129" width="11.28515625" style="3" hidden="1" customWidth="1"/>
    <col min="5130" max="5130" width="12.42578125" style="3" hidden="1" customWidth="1"/>
    <col min="5131" max="5133" width="11.28515625" style="3" hidden="1" customWidth="1"/>
    <col min="5134" max="5134" width="11" style="3" hidden="1" customWidth="1"/>
    <col min="5135" max="5139" width="11.42578125" style="3" hidden="1" customWidth="1"/>
    <col min="5140" max="5376" width="11.42578125" style="3" hidden="1"/>
    <col min="5377" max="5377" width="11.7109375" style="3" hidden="1" customWidth="1"/>
    <col min="5378" max="5378" width="118.42578125" style="3" hidden="1" customWidth="1"/>
    <col min="5379" max="5379" width="11.7109375" style="3" hidden="1" customWidth="1"/>
    <col min="5380" max="5380" width="9.85546875" style="3" hidden="1" customWidth="1"/>
    <col min="5381" max="5381" width="11.28515625" style="3" hidden="1" customWidth="1"/>
    <col min="5382" max="5382" width="11" style="3" hidden="1" customWidth="1"/>
    <col min="5383" max="5383" width="12" style="3" hidden="1" customWidth="1"/>
    <col min="5384" max="5385" width="11.28515625" style="3" hidden="1" customWidth="1"/>
    <col min="5386" max="5386" width="12.42578125" style="3" hidden="1" customWidth="1"/>
    <col min="5387" max="5389" width="11.28515625" style="3" hidden="1" customWidth="1"/>
    <col min="5390" max="5390" width="11" style="3" hidden="1" customWidth="1"/>
    <col min="5391" max="5395" width="11.42578125" style="3" hidden="1" customWidth="1"/>
    <col min="5396" max="5632" width="11.42578125" style="3" hidden="1"/>
    <col min="5633" max="5633" width="11.7109375" style="3" hidden="1" customWidth="1"/>
    <col min="5634" max="5634" width="118.42578125" style="3" hidden="1" customWidth="1"/>
    <col min="5635" max="5635" width="11.7109375" style="3" hidden="1" customWidth="1"/>
    <col min="5636" max="5636" width="9.85546875" style="3" hidden="1" customWidth="1"/>
    <col min="5637" max="5637" width="11.28515625" style="3" hidden="1" customWidth="1"/>
    <col min="5638" max="5638" width="11" style="3" hidden="1" customWidth="1"/>
    <col min="5639" max="5639" width="12" style="3" hidden="1" customWidth="1"/>
    <col min="5640" max="5641" width="11.28515625" style="3" hidden="1" customWidth="1"/>
    <col min="5642" max="5642" width="12.42578125" style="3" hidden="1" customWidth="1"/>
    <col min="5643" max="5645" width="11.28515625" style="3" hidden="1" customWidth="1"/>
    <col min="5646" max="5646" width="11" style="3" hidden="1" customWidth="1"/>
    <col min="5647" max="5651" width="11.42578125" style="3" hidden="1" customWidth="1"/>
    <col min="5652" max="5888" width="11.42578125" style="3" hidden="1"/>
    <col min="5889" max="5889" width="11.7109375" style="3" hidden="1" customWidth="1"/>
    <col min="5890" max="5890" width="118.42578125" style="3" hidden="1" customWidth="1"/>
    <col min="5891" max="5891" width="11.7109375" style="3" hidden="1" customWidth="1"/>
    <col min="5892" max="5892" width="9.85546875" style="3" hidden="1" customWidth="1"/>
    <col min="5893" max="5893" width="11.28515625" style="3" hidden="1" customWidth="1"/>
    <col min="5894" max="5894" width="11" style="3" hidden="1" customWidth="1"/>
    <col min="5895" max="5895" width="12" style="3" hidden="1" customWidth="1"/>
    <col min="5896" max="5897" width="11.28515625" style="3" hidden="1" customWidth="1"/>
    <col min="5898" max="5898" width="12.42578125" style="3" hidden="1" customWidth="1"/>
    <col min="5899" max="5901" width="11.28515625" style="3" hidden="1" customWidth="1"/>
    <col min="5902" max="5902" width="11" style="3" hidden="1" customWidth="1"/>
    <col min="5903" max="5907" width="11.42578125" style="3" hidden="1" customWidth="1"/>
    <col min="5908" max="6144" width="11.42578125" style="3" hidden="1"/>
    <col min="6145" max="6145" width="11.7109375" style="3" hidden="1" customWidth="1"/>
    <col min="6146" max="6146" width="118.42578125" style="3" hidden="1" customWidth="1"/>
    <col min="6147" max="6147" width="11.7109375" style="3" hidden="1" customWidth="1"/>
    <col min="6148" max="6148" width="9.85546875" style="3" hidden="1" customWidth="1"/>
    <col min="6149" max="6149" width="11.28515625" style="3" hidden="1" customWidth="1"/>
    <col min="6150" max="6150" width="11" style="3" hidden="1" customWidth="1"/>
    <col min="6151" max="6151" width="12" style="3" hidden="1" customWidth="1"/>
    <col min="6152" max="6153" width="11.28515625" style="3" hidden="1" customWidth="1"/>
    <col min="6154" max="6154" width="12.42578125" style="3" hidden="1" customWidth="1"/>
    <col min="6155" max="6157" width="11.28515625" style="3" hidden="1" customWidth="1"/>
    <col min="6158" max="6158" width="11" style="3" hidden="1" customWidth="1"/>
    <col min="6159" max="6163" width="11.42578125" style="3" hidden="1" customWidth="1"/>
    <col min="6164" max="6400" width="11.42578125" style="3" hidden="1"/>
    <col min="6401" max="6401" width="11.7109375" style="3" hidden="1" customWidth="1"/>
    <col min="6402" max="6402" width="118.42578125" style="3" hidden="1" customWidth="1"/>
    <col min="6403" max="6403" width="11.7109375" style="3" hidden="1" customWidth="1"/>
    <col min="6404" max="6404" width="9.85546875" style="3" hidden="1" customWidth="1"/>
    <col min="6405" max="6405" width="11.28515625" style="3" hidden="1" customWidth="1"/>
    <col min="6406" max="6406" width="11" style="3" hidden="1" customWidth="1"/>
    <col min="6407" max="6407" width="12" style="3" hidden="1" customWidth="1"/>
    <col min="6408" max="6409" width="11.28515625" style="3" hidden="1" customWidth="1"/>
    <col min="6410" max="6410" width="12.42578125" style="3" hidden="1" customWidth="1"/>
    <col min="6411" max="6413" width="11.28515625" style="3" hidden="1" customWidth="1"/>
    <col min="6414" max="6414" width="11" style="3" hidden="1" customWidth="1"/>
    <col min="6415" max="6419" width="11.42578125" style="3" hidden="1" customWidth="1"/>
    <col min="6420" max="6656" width="11.42578125" style="3" hidden="1"/>
    <col min="6657" max="6657" width="11.7109375" style="3" hidden="1" customWidth="1"/>
    <col min="6658" max="6658" width="118.42578125" style="3" hidden="1" customWidth="1"/>
    <col min="6659" max="6659" width="11.7109375" style="3" hidden="1" customWidth="1"/>
    <col min="6660" max="6660" width="9.85546875" style="3" hidden="1" customWidth="1"/>
    <col min="6661" max="6661" width="11.28515625" style="3" hidden="1" customWidth="1"/>
    <col min="6662" max="6662" width="11" style="3" hidden="1" customWidth="1"/>
    <col min="6663" max="6663" width="12" style="3" hidden="1" customWidth="1"/>
    <col min="6664" max="6665" width="11.28515625" style="3" hidden="1" customWidth="1"/>
    <col min="6666" max="6666" width="12.42578125" style="3" hidden="1" customWidth="1"/>
    <col min="6667" max="6669" width="11.28515625" style="3" hidden="1" customWidth="1"/>
    <col min="6670" max="6670" width="11" style="3" hidden="1" customWidth="1"/>
    <col min="6671" max="6675" width="11.42578125" style="3" hidden="1" customWidth="1"/>
    <col min="6676" max="6912" width="11.42578125" style="3" hidden="1"/>
    <col min="6913" max="6913" width="11.7109375" style="3" hidden="1" customWidth="1"/>
    <col min="6914" max="6914" width="118.42578125" style="3" hidden="1" customWidth="1"/>
    <col min="6915" max="6915" width="11.7109375" style="3" hidden="1" customWidth="1"/>
    <col min="6916" max="6916" width="9.85546875" style="3" hidden="1" customWidth="1"/>
    <col min="6917" max="6917" width="11.28515625" style="3" hidden="1" customWidth="1"/>
    <col min="6918" max="6918" width="11" style="3" hidden="1" customWidth="1"/>
    <col min="6919" max="6919" width="12" style="3" hidden="1" customWidth="1"/>
    <col min="6920" max="6921" width="11.28515625" style="3" hidden="1" customWidth="1"/>
    <col min="6922" max="6922" width="12.42578125" style="3" hidden="1" customWidth="1"/>
    <col min="6923" max="6925" width="11.28515625" style="3" hidden="1" customWidth="1"/>
    <col min="6926" max="6926" width="11" style="3" hidden="1" customWidth="1"/>
    <col min="6927" max="6931" width="11.42578125" style="3" hidden="1" customWidth="1"/>
    <col min="6932" max="7168" width="11.42578125" style="3" hidden="1"/>
    <col min="7169" max="7169" width="11.7109375" style="3" hidden="1" customWidth="1"/>
    <col min="7170" max="7170" width="118.42578125" style="3" hidden="1" customWidth="1"/>
    <col min="7171" max="7171" width="11.7109375" style="3" hidden="1" customWidth="1"/>
    <col min="7172" max="7172" width="9.85546875" style="3" hidden="1" customWidth="1"/>
    <col min="7173" max="7173" width="11.28515625" style="3" hidden="1" customWidth="1"/>
    <col min="7174" max="7174" width="11" style="3" hidden="1" customWidth="1"/>
    <col min="7175" max="7175" width="12" style="3" hidden="1" customWidth="1"/>
    <col min="7176" max="7177" width="11.28515625" style="3" hidden="1" customWidth="1"/>
    <col min="7178" max="7178" width="12.42578125" style="3" hidden="1" customWidth="1"/>
    <col min="7179" max="7181" width="11.28515625" style="3" hidden="1" customWidth="1"/>
    <col min="7182" max="7182" width="11" style="3" hidden="1" customWidth="1"/>
    <col min="7183" max="7187" width="11.42578125" style="3" hidden="1" customWidth="1"/>
    <col min="7188" max="7424" width="11.42578125" style="3" hidden="1"/>
    <col min="7425" max="7425" width="11.7109375" style="3" hidden="1" customWidth="1"/>
    <col min="7426" max="7426" width="118.42578125" style="3" hidden="1" customWidth="1"/>
    <col min="7427" max="7427" width="11.7109375" style="3" hidden="1" customWidth="1"/>
    <col min="7428" max="7428" width="9.85546875" style="3" hidden="1" customWidth="1"/>
    <col min="7429" max="7429" width="11.28515625" style="3" hidden="1" customWidth="1"/>
    <col min="7430" max="7430" width="11" style="3" hidden="1" customWidth="1"/>
    <col min="7431" max="7431" width="12" style="3" hidden="1" customWidth="1"/>
    <col min="7432" max="7433" width="11.28515625" style="3" hidden="1" customWidth="1"/>
    <col min="7434" max="7434" width="12.42578125" style="3" hidden="1" customWidth="1"/>
    <col min="7435" max="7437" width="11.28515625" style="3" hidden="1" customWidth="1"/>
    <col min="7438" max="7438" width="11" style="3" hidden="1" customWidth="1"/>
    <col min="7439" max="7443" width="11.42578125" style="3" hidden="1" customWidth="1"/>
    <col min="7444" max="7680" width="11.42578125" style="3" hidden="1"/>
    <col min="7681" max="7681" width="11.7109375" style="3" hidden="1" customWidth="1"/>
    <col min="7682" max="7682" width="118.42578125" style="3" hidden="1" customWidth="1"/>
    <col min="7683" max="7683" width="11.7109375" style="3" hidden="1" customWidth="1"/>
    <col min="7684" max="7684" width="9.85546875" style="3" hidden="1" customWidth="1"/>
    <col min="7685" max="7685" width="11.28515625" style="3" hidden="1" customWidth="1"/>
    <col min="7686" max="7686" width="11" style="3" hidden="1" customWidth="1"/>
    <col min="7687" max="7687" width="12" style="3" hidden="1" customWidth="1"/>
    <col min="7688" max="7689" width="11.28515625" style="3" hidden="1" customWidth="1"/>
    <col min="7690" max="7690" width="12.42578125" style="3" hidden="1" customWidth="1"/>
    <col min="7691" max="7693" width="11.28515625" style="3" hidden="1" customWidth="1"/>
    <col min="7694" max="7694" width="11" style="3" hidden="1" customWidth="1"/>
    <col min="7695" max="7699" width="11.42578125" style="3" hidden="1" customWidth="1"/>
    <col min="7700" max="7936" width="11.42578125" style="3" hidden="1"/>
    <col min="7937" max="7937" width="11.7109375" style="3" hidden="1" customWidth="1"/>
    <col min="7938" max="7938" width="118.42578125" style="3" hidden="1" customWidth="1"/>
    <col min="7939" max="7939" width="11.7109375" style="3" hidden="1" customWidth="1"/>
    <col min="7940" max="7940" width="9.85546875" style="3" hidden="1" customWidth="1"/>
    <col min="7941" max="7941" width="11.28515625" style="3" hidden="1" customWidth="1"/>
    <col min="7942" max="7942" width="11" style="3" hidden="1" customWidth="1"/>
    <col min="7943" max="7943" width="12" style="3" hidden="1" customWidth="1"/>
    <col min="7944" max="7945" width="11.28515625" style="3" hidden="1" customWidth="1"/>
    <col min="7946" max="7946" width="12.42578125" style="3" hidden="1" customWidth="1"/>
    <col min="7947" max="7949" width="11.28515625" style="3" hidden="1" customWidth="1"/>
    <col min="7950" max="7950" width="11" style="3" hidden="1" customWidth="1"/>
    <col min="7951" max="7955" width="11.42578125" style="3" hidden="1" customWidth="1"/>
    <col min="7956" max="8192" width="11.42578125" style="3" hidden="1"/>
    <col min="8193" max="8193" width="11.7109375" style="3" hidden="1" customWidth="1"/>
    <col min="8194" max="8194" width="118.42578125" style="3" hidden="1" customWidth="1"/>
    <col min="8195" max="8195" width="11.7109375" style="3" hidden="1" customWidth="1"/>
    <col min="8196" max="8196" width="9.85546875" style="3" hidden="1" customWidth="1"/>
    <col min="8197" max="8197" width="11.28515625" style="3" hidden="1" customWidth="1"/>
    <col min="8198" max="8198" width="11" style="3" hidden="1" customWidth="1"/>
    <col min="8199" max="8199" width="12" style="3" hidden="1" customWidth="1"/>
    <col min="8200" max="8201" width="11.28515625" style="3" hidden="1" customWidth="1"/>
    <col min="8202" max="8202" width="12.42578125" style="3" hidden="1" customWidth="1"/>
    <col min="8203" max="8205" width="11.28515625" style="3" hidden="1" customWidth="1"/>
    <col min="8206" max="8206" width="11" style="3" hidden="1" customWidth="1"/>
    <col min="8207" max="8211" width="11.42578125" style="3" hidden="1" customWidth="1"/>
    <col min="8212" max="8448" width="11.42578125" style="3" hidden="1"/>
    <col min="8449" max="8449" width="11.7109375" style="3" hidden="1" customWidth="1"/>
    <col min="8450" max="8450" width="118.42578125" style="3" hidden="1" customWidth="1"/>
    <col min="8451" max="8451" width="11.7109375" style="3" hidden="1" customWidth="1"/>
    <col min="8452" max="8452" width="9.85546875" style="3" hidden="1" customWidth="1"/>
    <col min="8453" max="8453" width="11.28515625" style="3" hidden="1" customWidth="1"/>
    <col min="8454" max="8454" width="11" style="3" hidden="1" customWidth="1"/>
    <col min="8455" max="8455" width="12" style="3" hidden="1" customWidth="1"/>
    <col min="8456" max="8457" width="11.28515625" style="3" hidden="1" customWidth="1"/>
    <col min="8458" max="8458" width="12.42578125" style="3" hidden="1" customWidth="1"/>
    <col min="8459" max="8461" width="11.28515625" style="3" hidden="1" customWidth="1"/>
    <col min="8462" max="8462" width="11" style="3" hidden="1" customWidth="1"/>
    <col min="8463" max="8467" width="11.42578125" style="3" hidden="1" customWidth="1"/>
    <col min="8468" max="8704" width="11.42578125" style="3" hidden="1"/>
    <col min="8705" max="8705" width="11.7109375" style="3" hidden="1" customWidth="1"/>
    <col min="8706" max="8706" width="118.42578125" style="3" hidden="1" customWidth="1"/>
    <col min="8707" max="8707" width="11.7109375" style="3" hidden="1" customWidth="1"/>
    <col min="8708" max="8708" width="9.85546875" style="3" hidden="1" customWidth="1"/>
    <col min="8709" max="8709" width="11.28515625" style="3" hidden="1" customWidth="1"/>
    <col min="8710" max="8710" width="11" style="3" hidden="1" customWidth="1"/>
    <col min="8711" max="8711" width="12" style="3" hidden="1" customWidth="1"/>
    <col min="8712" max="8713" width="11.28515625" style="3" hidden="1" customWidth="1"/>
    <col min="8714" max="8714" width="12.42578125" style="3" hidden="1" customWidth="1"/>
    <col min="8715" max="8717" width="11.28515625" style="3" hidden="1" customWidth="1"/>
    <col min="8718" max="8718" width="11" style="3" hidden="1" customWidth="1"/>
    <col min="8719" max="8723" width="11.42578125" style="3" hidden="1" customWidth="1"/>
    <col min="8724" max="8960" width="11.42578125" style="3" hidden="1"/>
    <col min="8961" max="8961" width="11.7109375" style="3" hidden="1" customWidth="1"/>
    <col min="8962" max="8962" width="118.42578125" style="3" hidden="1" customWidth="1"/>
    <col min="8963" max="8963" width="11.7109375" style="3" hidden="1" customWidth="1"/>
    <col min="8964" max="8964" width="9.85546875" style="3" hidden="1" customWidth="1"/>
    <col min="8965" max="8965" width="11.28515625" style="3" hidden="1" customWidth="1"/>
    <col min="8966" max="8966" width="11" style="3" hidden="1" customWidth="1"/>
    <col min="8967" max="8967" width="12" style="3" hidden="1" customWidth="1"/>
    <col min="8968" max="8969" width="11.28515625" style="3" hidden="1" customWidth="1"/>
    <col min="8970" max="8970" width="12.42578125" style="3" hidden="1" customWidth="1"/>
    <col min="8971" max="8973" width="11.28515625" style="3" hidden="1" customWidth="1"/>
    <col min="8974" max="8974" width="11" style="3" hidden="1" customWidth="1"/>
    <col min="8975" max="8979" width="11.42578125" style="3" hidden="1" customWidth="1"/>
    <col min="8980" max="9216" width="11.42578125" style="3" hidden="1"/>
    <col min="9217" max="9217" width="11.7109375" style="3" hidden="1" customWidth="1"/>
    <col min="9218" max="9218" width="118.42578125" style="3" hidden="1" customWidth="1"/>
    <col min="9219" max="9219" width="11.7109375" style="3" hidden="1" customWidth="1"/>
    <col min="9220" max="9220" width="9.85546875" style="3" hidden="1" customWidth="1"/>
    <col min="9221" max="9221" width="11.28515625" style="3" hidden="1" customWidth="1"/>
    <col min="9222" max="9222" width="11" style="3" hidden="1" customWidth="1"/>
    <col min="9223" max="9223" width="12" style="3" hidden="1" customWidth="1"/>
    <col min="9224" max="9225" width="11.28515625" style="3" hidden="1" customWidth="1"/>
    <col min="9226" max="9226" width="12.42578125" style="3" hidden="1" customWidth="1"/>
    <col min="9227" max="9229" width="11.28515625" style="3" hidden="1" customWidth="1"/>
    <col min="9230" max="9230" width="11" style="3" hidden="1" customWidth="1"/>
    <col min="9231" max="9235" width="11.42578125" style="3" hidden="1" customWidth="1"/>
    <col min="9236" max="9472" width="11.42578125" style="3" hidden="1"/>
    <col min="9473" max="9473" width="11.7109375" style="3" hidden="1" customWidth="1"/>
    <col min="9474" max="9474" width="118.42578125" style="3" hidden="1" customWidth="1"/>
    <col min="9475" max="9475" width="11.7109375" style="3" hidden="1" customWidth="1"/>
    <col min="9476" max="9476" width="9.85546875" style="3" hidden="1" customWidth="1"/>
    <col min="9477" max="9477" width="11.28515625" style="3" hidden="1" customWidth="1"/>
    <col min="9478" max="9478" width="11" style="3" hidden="1" customWidth="1"/>
    <col min="9479" max="9479" width="12" style="3" hidden="1" customWidth="1"/>
    <col min="9480" max="9481" width="11.28515625" style="3" hidden="1" customWidth="1"/>
    <col min="9482" max="9482" width="12.42578125" style="3" hidden="1" customWidth="1"/>
    <col min="9483" max="9485" width="11.28515625" style="3" hidden="1" customWidth="1"/>
    <col min="9486" max="9486" width="11" style="3" hidden="1" customWidth="1"/>
    <col min="9487" max="9491" width="11.42578125" style="3" hidden="1" customWidth="1"/>
    <col min="9492" max="9728" width="11.42578125" style="3" hidden="1"/>
    <col min="9729" max="9729" width="11.7109375" style="3" hidden="1" customWidth="1"/>
    <col min="9730" max="9730" width="118.42578125" style="3" hidden="1" customWidth="1"/>
    <col min="9731" max="9731" width="11.7109375" style="3" hidden="1" customWidth="1"/>
    <col min="9732" max="9732" width="9.85546875" style="3" hidden="1" customWidth="1"/>
    <col min="9733" max="9733" width="11.28515625" style="3" hidden="1" customWidth="1"/>
    <col min="9734" max="9734" width="11" style="3" hidden="1" customWidth="1"/>
    <col min="9735" max="9735" width="12" style="3" hidden="1" customWidth="1"/>
    <col min="9736" max="9737" width="11.28515625" style="3" hidden="1" customWidth="1"/>
    <col min="9738" max="9738" width="12.42578125" style="3" hidden="1" customWidth="1"/>
    <col min="9739" max="9741" width="11.28515625" style="3" hidden="1" customWidth="1"/>
    <col min="9742" max="9742" width="11" style="3" hidden="1" customWidth="1"/>
    <col min="9743" max="9747" width="11.42578125" style="3" hidden="1" customWidth="1"/>
    <col min="9748" max="9984" width="11.42578125" style="3" hidden="1"/>
    <col min="9985" max="9985" width="11.7109375" style="3" hidden="1" customWidth="1"/>
    <col min="9986" max="9986" width="118.42578125" style="3" hidden="1" customWidth="1"/>
    <col min="9987" max="9987" width="11.7109375" style="3" hidden="1" customWidth="1"/>
    <col min="9988" max="9988" width="9.85546875" style="3" hidden="1" customWidth="1"/>
    <col min="9989" max="9989" width="11.28515625" style="3" hidden="1" customWidth="1"/>
    <col min="9990" max="9990" width="11" style="3" hidden="1" customWidth="1"/>
    <col min="9991" max="9991" width="12" style="3" hidden="1" customWidth="1"/>
    <col min="9992" max="9993" width="11.28515625" style="3" hidden="1" customWidth="1"/>
    <col min="9994" max="9994" width="12.42578125" style="3" hidden="1" customWidth="1"/>
    <col min="9995" max="9997" width="11.28515625" style="3" hidden="1" customWidth="1"/>
    <col min="9998" max="9998" width="11" style="3" hidden="1" customWidth="1"/>
    <col min="9999" max="10003" width="11.42578125" style="3" hidden="1" customWidth="1"/>
    <col min="10004" max="10240" width="11.42578125" style="3" hidden="1"/>
    <col min="10241" max="10241" width="11.7109375" style="3" hidden="1" customWidth="1"/>
    <col min="10242" max="10242" width="118.42578125" style="3" hidden="1" customWidth="1"/>
    <col min="10243" max="10243" width="11.7109375" style="3" hidden="1" customWidth="1"/>
    <col min="10244" max="10244" width="9.85546875" style="3" hidden="1" customWidth="1"/>
    <col min="10245" max="10245" width="11.28515625" style="3" hidden="1" customWidth="1"/>
    <col min="10246" max="10246" width="11" style="3" hidden="1" customWidth="1"/>
    <col min="10247" max="10247" width="12" style="3" hidden="1" customWidth="1"/>
    <col min="10248" max="10249" width="11.28515625" style="3" hidden="1" customWidth="1"/>
    <col min="10250" max="10250" width="12.42578125" style="3" hidden="1" customWidth="1"/>
    <col min="10251" max="10253" width="11.28515625" style="3" hidden="1" customWidth="1"/>
    <col min="10254" max="10254" width="11" style="3" hidden="1" customWidth="1"/>
    <col min="10255" max="10259" width="11.42578125" style="3" hidden="1" customWidth="1"/>
    <col min="10260" max="10496" width="11.42578125" style="3" hidden="1"/>
    <col min="10497" max="10497" width="11.7109375" style="3" hidden="1" customWidth="1"/>
    <col min="10498" max="10498" width="118.42578125" style="3" hidden="1" customWidth="1"/>
    <col min="10499" max="10499" width="11.7109375" style="3" hidden="1" customWidth="1"/>
    <col min="10500" max="10500" width="9.85546875" style="3" hidden="1" customWidth="1"/>
    <col min="10501" max="10501" width="11.28515625" style="3" hidden="1" customWidth="1"/>
    <col min="10502" max="10502" width="11" style="3" hidden="1" customWidth="1"/>
    <col min="10503" max="10503" width="12" style="3" hidden="1" customWidth="1"/>
    <col min="10504" max="10505" width="11.28515625" style="3" hidden="1" customWidth="1"/>
    <col min="10506" max="10506" width="12.42578125" style="3" hidden="1" customWidth="1"/>
    <col min="10507" max="10509" width="11.28515625" style="3" hidden="1" customWidth="1"/>
    <col min="10510" max="10510" width="11" style="3" hidden="1" customWidth="1"/>
    <col min="10511" max="10515" width="11.42578125" style="3" hidden="1" customWidth="1"/>
    <col min="10516" max="10752" width="11.42578125" style="3" hidden="1"/>
    <col min="10753" max="10753" width="11.7109375" style="3" hidden="1" customWidth="1"/>
    <col min="10754" max="10754" width="118.42578125" style="3" hidden="1" customWidth="1"/>
    <col min="10755" max="10755" width="11.7109375" style="3" hidden="1" customWidth="1"/>
    <col min="10756" max="10756" width="9.85546875" style="3" hidden="1" customWidth="1"/>
    <col min="10757" max="10757" width="11.28515625" style="3" hidden="1" customWidth="1"/>
    <col min="10758" max="10758" width="11" style="3" hidden="1" customWidth="1"/>
    <col min="10759" max="10759" width="12" style="3" hidden="1" customWidth="1"/>
    <col min="10760" max="10761" width="11.28515625" style="3" hidden="1" customWidth="1"/>
    <col min="10762" max="10762" width="12.42578125" style="3" hidden="1" customWidth="1"/>
    <col min="10763" max="10765" width="11.28515625" style="3" hidden="1" customWidth="1"/>
    <col min="10766" max="10766" width="11" style="3" hidden="1" customWidth="1"/>
    <col min="10767" max="10771" width="11.42578125" style="3" hidden="1" customWidth="1"/>
    <col min="10772" max="11008" width="11.42578125" style="3" hidden="1"/>
    <col min="11009" max="11009" width="11.7109375" style="3" hidden="1" customWidth="1"/>
    <col min="11010" max="11010" width="118.42578125" style="3" hidden="1" customWidth="1"/>
    <col min="11011" max="11011" width="11.7109375" style="3" hidden="1" customWidth="1"/>
    <col min="11012" max="11012" width="9.85546875" style="3" hidden="1" customWidth="1"/>
    <col min="11013" max="11013" width="11.28515625" style="3" hidden="1" customWidth="1"/>
    <col min="11014" max="11014" width="11" style="3" hidden="1" customWidth="1"/>
    <col min="11015" max="11015" width="12" style="3" hidden="1" customWidth="1"/>
    <col min="11016" max="11017" width="11.28515625" style="3" hidden="1" customWidth="1"/>
    <col min="11018" max="11018" width="12.42578125" style="3" hidden="1" customWidth="1"/>
    <col min="11019" max="11021" width="11.28515625" style="3" hidden="1" customWidth="1"/>
    <col min="11022" max="11022" width="11" style="3" hidden="1" customWidth="1"/>
    <col min="11023" max="11027" width="11.42578125" style="3" hidden="1" customWidth="1"/>
    <col min="11028" max="11264" width="11.42578125" style="3" hidden="1"/>
    <col min="11265" max="11265" width="11.7109375" style="3" hidden="1" customWidth="1"/>
    <col min="11266" max="11266" width="118.42578125" style="3" hidden="1" customWidth="1"/>
    <col min="11267" max="11267" width="11.7109375" style="3" hidden="1" customWidth="1"/>
    <col min="11268" max="11268" width="9.85546875" style="3" hidden="1" customWidth="1"/>
    <col min="11269" max="11269" width="11.28515625" style="3" hidden="1" customWidth="1"/>
    <col min="11270" max="11270" width="11" style="3" hidden="1" customWidth="1"/>
    <col min="11271" max="11271" width="12" style="3" hidden="1" customWidth="1"/>
    <col min="11272" max="11273" width="11.28515625" style="3" hidden="1" customWidth="1"/>
    <col min="11274" max="11274" width="12.42578125" style="3" hidden="1" customWidth="1"/>
    <col min="11275" max="11277" width="11.28515625" style="3" hidden="1" customWidth="1"/>
    <col min="11278" max="11278" width="11" style="3" hidden="1" customWidth="1"/>
    <col min="11279" max="11283" width="11.42578125" style="3" hidden="1" customWidth="1"/>
    <col min="11284" max="11520" width="11.42578125" style="3" hidden="1"/>
    <col min="11521" max="11521" width="11.7109375" style="3" hidden="1" customWidth="1"/>
    <col min="11522" max="11522" width="118.42578125" style="3" hidden="1" customWidth="1"/>
    <col min="11523" max="11523" width="11.7109375" style="3" hidden="1" customWidth="1"/>
    <col min="11524" max="11524" width="9.85546875" style="3" hidden="1" customWidth="1"/>
    <col min="11525" max="11525" width="11.28515625" style="3" hidden="1" customWidth="1"/>
    <col min="11526" max="11526" width="11" style="3" hidden="1" customWidth="1"/>
    <col min="11527" max="11527" width="12" style="3" hidden="1" customWidth="1"/>
    <col min="11528" max="11529" width="11.28515625" style="3" hidden="1" customWidth="1"/>
    <col min="11530" max="11530" width="12.42578125" style="3" hidden="1" customWidth="1"/>
    <col min="11531" max="11533" width="11.28515625" style="3" hidden="1" customWidth="1"/>
    <col min="11534" max="11534" width="11" style="3" hidden="1" customWidth="1"/>
    <col min="11535" max="11539" width="11.42578125" style="3" hidden="1" customWidth="1"/>
    <col min="11540" max="11776" width="11.42578125" style="3" hidden="1"/>
    <col min="11777" max="11777" width="11.7109375" style="3" hidden="1" customWidth="1"/>
    <col min="11778" max="11778" width="118.42578125" style="3" hidden="1" customWidth="1"/>
    <col min="11779" max="11779" width="11.7109375" style="3" hidden="1" customWidth="1"/>
    <col min="11780" max="11780" width="9.85546875" style="3" hidden="1" customWidth="1"/>
    <col min="11781" max="11781" width="11.28515625" style="3" hidden="1" customWidth="1"/>
    <col min="11782" max="11782" width="11" style="3" hidden="1" customWidth="1"/>
    <col min="11783" max="11783" width="12" style="3" hidden="1" customWidth="1"/>
    <col min="11784" max="11785" width="11.28515625" style="3" hidden="1" customWidth="1"/>
    <col min="11786" max="11786" width="12.42578125" style="3" hidden="1" customWidth="1"/>
    <col min="11787" max="11789" width="11.28515625" style="3" hidden="1" customWidth="1"/>
    <col min="11790" max="11790" width="11" style="3" hidden="1" customWidth="1"/>
    <col min="11791" max="11795" width="11.42578125" style="3" hidden="1" customWidth="1"/>
    <col min="11796" max="12032" width="11.42578125" style="3" hidden="1"/>
    <col min="12033" max="12033" width="11.7109375" style="3" hidden="1" customWidth="1"/>
    <col min="12034" max="12034" width="118.42578125" style="3" hidden="1" customWidth="1"/>
    <col min="12035" max="12035" width="11.7109375" style="3" hidden="1" customWidth="1"/>
    <col min="12036" max="12036" width="9.85546875" style="3" hidden="1" customWidth="1"/>
    <col min="12037" max="12037" width="11.28515625" style="3" hidden="1" customWidth="1"/>
    <col min="12038" max="12038" width="11" style="3" hidden="1" customWidth="1"/>
    <col min="12039" max="12039" width="12" style="3" hidden="1" customWidth="1"/>
    <col min="12040" max="12041" width="11.28515625" style="3" hidden="1" customWidth="1"/>
    <col min="12042" max="12042" width="12.42578125" style="3" hidden="1" customWidth="1"/>
    <col min="12043" max="12045" width="11.28515625" style="3" hidden="1" customWidth="1"/>
    <col min="12046" max="12046" width="11" style="3" hidden="1" customWidth="1"/>
    <col min="12047" max="12051" width="11.42578125" style="3" hidden="1" customWidth="1"/>
    <col min="12052" max="12288" width="11.42578125" style="3" hidden="1"/>
    <col min="12289" max="12289" width="11.7109375" style="3" hidden="1" customWidth="1"/>
    <col min="12290" max="12290" width="118.42578125" style="3" hidden="1" customWidth="1"/>
    <col min="12291" max="12291" width="11.7109375" style="3" hidden="1" customWidth="1"/>
    <col min="12292" max="12292" width="9.85546875" style="3" hidden="1" customWidth="1"/>
    <col min="12293" max="12293" width="11.28515625" style="3" hidden="1" customWidth="1"/>
    <col min="12294" max="12294" width="11" style="3" hidden="1" customWidth="1"/>
    <col min="12295" max="12295" width="12" style="3" hidden="1" customWidth="1"/>
    <col min="12296" max="12297" width="11.28515625" style="3" hidden="1" customWidth="1"/>
    <col min="12298" max="12298" width="12.42578125" style="3" hidden="1" customWidth="1"/>
    <col min="12299" max="12301" width="11.28515625" style="3" hidden="1" customWidth="1"/>
    <col min="12302" max="12302" width="11" style="3" hidden="1" customWidth="1"/>
    <col min="12303" max="12307" width="11.42578125" style="3" hidden="1" customWidth="1"/>
    <col min="12308" max="12544" width="11.42578125" style="3" hidden="1"/>
    <col min="12545" max="12545" width="11.7109375" style="3" hidden="1" customWidth="1"/>
    <col min="12546" max="12546" width="118.42578125" style="3" hidden="1" customWidth="1"/>
    <col min="12547" max="12547" width="11.7109375" style="3" hidden="1" customWidth="1"/>
    <col min="12548" max="12548" width="9.85546875" style="3" hidden="1" customWidth="1"/>
    <col min="12549" max="12549" width="11.28515625" style="3" hidden="1" customWidth="1"/>
    <col min="12550" max="12550" width="11" style="3" hidden="1" customWidth="1"/>
    <col min="12551" max="12551" width="12" style="3" hidden="1" customWidth="1"/>
    <col min="12552" max="12553" width="11.28515625" style="3" hidden="1" customWidth="1"/>
    <col min="12554" max="12554" width="12.42578125" style="3" hidden="1" customWidth="1"/>
    <col min="12555" max="12557" width="11.28515625" style="3" hidden="1" customWidth="1"/>
    <col min="12558" max="12558" width="11" style="3" hidden="1" customWidth="1"/>
    <col min="12559" max="12563" width="11.42578125" style="3" hidden="1" customWidth="1"/>
    <col min="12564" max="12800" width="11.42578125" style="3" hidden="1"/>
    <col min="12801" max="12801" width="11.7109375" style="3" hidden="1" customWidth="1"/>
    <col min="12802" max="12802" width="118.42578125" style="3" hidden="1" customWidth="1"/>
    <col min="12803" max="12803" width="11.7109375" style="3" hidden="1" customWidth="1"/>
    <col min="12804" max="12804" width="9.85546875" style="3" hidden="1" customWidth="1"/>
    <col min="12805" max="12805" width="11.28515625" style="3" hidden="1" customWidth="1"/>
    <col min="12806" max="12806" width="11" style="3" hidden="1" customWidth="1"/>
    <col min="12807" max="12807" width="12" style="3" hidden="1" customWidth="1"/>
    <col min="12808" max="12809" width="11.28515625" style="3" hidden="1" customWidth="1"/>
    <col min="12810" max="12810" width="12.42578125" style="3" hidden="1" customWidth="1"/>
    <col min="12811" max="12813" width="11.28515625" style="3" hidden="1" customWidth="1"/>
    <col min="12814" max="12814" width="11" style="3" hidden="1" customWidth="1"/>
    <col min="12815" max="12819" width="11.42578125" style="3" hidden="1" customWidth="1"/>
    <col min="12820" max="13056" width="11.42578125" style="3" hidden="1"/>
    <col min="13057" max="13057" width="11.7109375" style="3" hidden="1" customWidth="1"/>
    <col min="13058" max="13058" width="118.42578125" style="3" hidden="1" customWidth="1"/>
    <col min="13059" max="13059" width="11.7109375" style="3" hidden="1" customWidth="1"/>
    <col min="13060" max="13060" width="9.85546875" style="3" hidden="1" customWidth="1"/>
    <col min="13061" max="13061" width="11.28515625" style="3" hidden="1" customWidth="1"/>
    <col min="13062" max="13062" width="11" style="3" hidden="1" customWidth="1"/>
    <col min="13063" max="13063" width="12" style="3" hidden="1" customWidth="1"/>
    <col min="13064" max="13065" width="11.28515625" style="3" hidden="1" customWidth="1"/>
    <col min="13066" max="13066" width="12.42578125" style="3" hidden="1" customWidth="1"/>
    <col min="13067" max="13069" width="11.28515625" style="3" hidden="1" customWidth="1"/>
    <col min="13070" max="13070" width="11" style="3" hidden="1" customWidth="1"/>
    <col min="13071" max="13075" width="11.42578125" style="3" hidden="1" customWidth="1"/>
    <col min="13076" max="13312" width="11.42578125" style="3" hidden="1"/>
    <col min="13313" max="13313" width="11.7109375" style="3" hidden="1" customWidth="1"/>
    <col min="13314" max="13314" width="118.42578125" style="3" hidden="1" customWidth="1"/>
    <col min="13315" max="13315" width="11.7109375" style="3" hidden="1" customWidth="1"/>
    <col min="13316" max="13316" width="9.85546875" style="3" hidden="1" customWidth="1"/>
    <col min="13317" max="13317" width="11.28515625" style="3" hidden="1" customWidth="1"/>
    <col min="13318" max="13318" width="11" style="3" hidden="1" customWidth="1"/>
    <col min="13319" max="13319" width="12" style="3" hidden="1" customWidth="1"/>
    <col min="13320" max="13321" width="11.28515625" style="3" hidden="1" customWidth="1"/>
    <col min="13322" max="13322" width="12.42578125" style="3" hidden="1" customWidth="1"/>
    <col min="13323" max="13325" width="11.28515625" style="3" hidden="1" customWidth="1"/>
    <col min="13326" max="13326" width="11" style="3" hidden="1" customWidth="1"/>
    <col min="13327" max="13331" width="11.42578125" style="3" hidden="1" customWidth="1"/>
    <col min="13332" max="13568" width="11.42578125" style="3" hidden="1"/>
    <col min="13569" max="13569" width="11.7109375" style="3" hidden="1" customWidth="1"/>
    <col min="13570" max="13570" width="118.42578125" style="3" hidden="1" customWidth="1"/>
    <col min="13571" max="13571" width="11.7109375" style="3" hidden="1" customWidth="1"/>
    <col min="13572" max="13572" width="9.85546875" style="3" hidden="1" customWidth="1"/>
    <col min="13573" max="13573" width="11.28515625" style="3" hidden="1" customWidth="1"/>
    <col min="13574" max="13574" width="11" style="3" hidden="1" customWidth="1"/>
    <col min="13575" max="13575" width="12" style="3" hidden="1" customWidth="1"/>
    <col min="13576" max="13577" width="11.28515625" style="3" hidden="1" customWidth="1"/>
    <col min="13578" max="13578" width="12.42578125" style="3" hidden="1" customWidth="1"/>
    <col min="13579" max="13581" width="11.28515625" style="3" hidden="1" customWidth="1"/>
    <col min="13582" max="13582" width="11" style="3" hidden="1" customWidth="1"/>
    <col min="13583" max="13587" width="11.42578125" style="3" hidden="1" customWidth="1"/>
    <col min="13588" max="13824" width="11.42578125" style="3" hidden="1"/>
    <col min="13825" max="13825" width="11.7109375" style="3" hidden="1" customWidth="1"/>
    <col min="13826" max="13826" width="118.42578125" style="3" hidden="1" customWidth="1"/>
    <col min="13827" max="13827" width="11.7109375" style="3" hidden="1" customWidth="1"/>
    <col min="13828" max="13828" width="9.85546875" style="3" hidden="1" customWidth="1"/>
    <col min="13829" max="13829" width="11.28515625" style="3" hidden="1" customWidth="1"/>
    <col min="13830" max="13830" width="11" style="3" hidden="1" customWidth="1"/>
    <col min="13831" max="13831" width="12" style="3" hidden="1" customWidth="1"/>
    <col min="13832" max="13833" width="11.28515625" style="3" hidden="1" customWidth="1"/>
    <col min="13834" max="13834" width="12.42578125" style="3" hidden="1" customWidth="1"/>
    <col min="13835" max="13837" width="11.28515625" style="3" hidden="1" customWidth="1"/>
    <col min="13838" max="13838" width="11" style="3" hidden="1" customWidth="1"/>
    <col min="13839" max="13843" width="11.42578125" style="3" hidden="1" customWidth="1"/>
    <col min="13844" max="14080" width="11.42578125" style="3" hidden="1"/>
    <col min="14081" max="14081" width="11.7109375" style="3" hidden="1" customWidth="1"/>
    <col min="14082" max="14082" width="118.42578125" style="3" hidden="1" customWidth="1"/>
    <col min="14083" max="14083" width="11.7109375" style="3" hidden="1" customWidth="1"/>
    <col min="14084" max="14084" width="9.85546875" style="3" hidden="1" customWidth="1"/>
    <col min="14085" max="14085" width="11.28515625" style="3" hidden="1" customWidth="1"/>
    <col min="14086" max="14086" width="11" style="3" hidden="1" customWidth="1"/>
    <col min="14087" max="14087" width="12" style="3" hidden="1" customWidth="1"/>
    <col min="14088" max="14089" width="11.28515625" style="3" hidden="1" customWidth="1"/>
    <col min="14090" max="14090" width="12.42578125" style="3" hidden="1" customWidth="1"/>
    <col min="14091" max="14093" width="11.28515625" style="3" hidden="1" customWidth="1"/>
    <col min="14094" max="14094" width="11" style="3" hidden="1" customWidth="1"/>
    <col min="14095" max="14099" width="11.42578125" style="3" hidden="1" customWidth="1"/>
    <col min="14100" max="14336" width="11.42578125" style="3" hidden="1"/>
    <col min="14337" max="14337" width="11.7109375" style="3" hidden="1" customWidth="1"/>
    <col min="14338" max="14338" width="118.42578125" style="3" hidden="1" customWidth="1"/>
    <col min="14339" max="14339" width="11.7109375" style="3" hidden="1" customWidth="1"/>
    <col min="14340" max="14340" width="9.85546875" style="3" hidden="1" customWidth="1"/>
    <col min="14341" max="14341" width="11.28515625" style="3" hidden="1" customWidth="1"/>
    <col min="14342" max="14342" width="11" style="3" hidden="1" customWidth="1"/>
    <col min="14343" max="14343" width="12" style="3" hidden="1" customWidth="1"/>
    <col min="14344" max="14345" width="11.28515625" style="3" hidden="1" customWidth="1"/>
    <col min="14346" max="14346" width="12.42578125" style="3" hidden="1" customWidth="1"/>
    <col min="14347" max="14349" width="11.28515625" style="3" hidden="1" customWidth="1"/>
    <col min="14350" max="14350" width="11" style="3" hidden="1" customWidth="1"/>
    <col min="14351" max="14355" width="11.42578125" style="3" hidden="1" customWidth="1"/>
    <col min="14356" max="14592" width="11.42578125" style="3" hidden="1"/>
    <col min="14593" max="14593" width="11.7109375" style="3" hidden="1" customWidth="1"/>
    <col min="14594" max="14594" width="118.42578125" style="3" hidden="1" customWidth="1"/>
    <col min="14595" max="14595" width="11.7109375" style="3" hidden="1" customWidth="1"/>
    <col min="14596" max="14596" width="9.85546875" style="3" hidden="1" customWidth="1"/>
    <col min="14597" max="14597" width="11.28515625" style="3" hidden="1" customWidth="1"/>
    <col min="14598" max="14598" width="11" style="3" hidden="1" customWidth="1"/>
    <col min="14599" max="14599" width="12" style="3" hidden="1" customWidth="1"/>
    <col min="14600" max="14601" width="11.28515625" style="3" hidden="1" customWidth="1"/>
    <col min="14602" max="14602" width="12.42578125" style="3" hidden="1" customWidth="1"/>
    <col min="14603" max="14605" width="11.28515625" style="3" hidden="1" customWidth="1"/>
    <col min="14606" max="14606" width="11" style="3" hidden="1" customWidth="1"/>
    <col min="14607" max="14611" width="11.42578125" style="3" hidden="1" customWidth="1"/>
    <col min="14612" max="14848" width="11.42578125" style="3" hidden="1"/>
    <col min="14849" max="14849" width="11.7109375" style="3" hidden="1" customWidth="1"/>
    <col min="14850" max="14850" width="118.42578125" style="3" hidden="1" customWidth="1"/>
    <col min="14851" max="14851" width="11.7109375" style="3" hidden="1" customWidth="1"/>
    <col min="14852" max="14852" width="9.85546875" style="3" hidden="1" customWidth="1"/>
    <col min="14853" max="14853" width="11.28515625" style="3" hidden="1" customWidth="1"/>
    <col min="14854" max="14854" width="11" style="3" hidden="1" customWidth="1"/>
    <col min="14855" max="14855" width="12" style="3" hidden="1" customWidth="1"/>
    <col min="14856" max="14857" width="11.28515625" style="3" hidden="1" customWidth="1"/>
    <col min="14858" max="14858" width="12.42578125" style="3" hidden="1" customWidth="1"/>
    <col min="14859" max="14861" width="11.28515625" style="3" hidden="1" customWidth="1"/>
    <col min="14862" max="14862" width="11" style="3" hidden="1" customWidth="1"/>
    <col min="14863" max="14867" width="11.42578125" style="3" hidden="1" customWidth="1"/>
    <col min="14868" max="15104" width="11.42578125" style="3" hidden="1"/>
    <col min="15105" max="15105" width="11.7109375" style="3" hidden="1" customWidth="1"/>
    <col min="15106" max="15106" width="118.42578125" style="3" hidden="1" customWidth="1"/>
    <col min="15107" max="15107" width="11.7109375" style="3" hidden="1" customWidth="1"/>
    <col min="15108" max="15108" width="9.85546875" style="3" hidden="1" customWidth="1"/>
    <col min="15109" max="15109" width="11.28515625" style="3" hidden="1" customWidth="1"/>
    <col min="15110" max="15110" width="11" style="3" hidden="1" customWidth="1"/>
    <col min="15111" max="15111" width="12" style="3" hidden="1" customWidth="1"/>
    <col min="15112" max="15113" width="11.28515625" style="3" hidden="1" customWidth="1"/>
    <col min="15114" max="15114" width="12.42578125" style="3" hidden="1" customWidth="1"/>
    <col min="15115" max="15117" width="11.28515625" style="3" hidden="1" customWidth="1"/>
    <col min="15118" max="15118" width="11" style="3" hidden="1" customWidth="1"/>
    <col min="15119" max="15123" width="11.42578125" style="3" hidden="1" customWidth="1"/>
    <col min="15124" max="15360" width="11.42578125" style="3" hidden="1"/>
    <col min="15361" max="15361" width="11.7109375" style="3" hidden="1" customWidth="1"/>
    <col min="15362" max="15362" width="118.42578125" style="3" hidden="1" customWidth="1"/>
    <col min="15363" max="15363" width="11.7109375" style="3" hidden="1" customWidth="1"/>
    <col min="15364" max="15364" width="9.85546875" style="3" hidden="1" customWidth="1"/>
    <col min="15365" max="15365" width="11.28515625" style="3" hidden="1" customWidth="1"/>
    <col min="15366" max="15366" width="11" style="3" hidden="1" customWidth="1"/>
    <col min="15367" max="15367" width="12" style="3" hidden="1" customWidth="1"/>
    <col min="15368" max="15369" width="11.28515625" style="3" hidden="1" customWidth="1"/>
    <col min="15370" max="15370" width="12.42578125" style="3" hidden="1" customWidth="1"/>
    <col min="15371" max="15373" width="11.28515625" style="3" hidden="1" customWidth="1"/>
    <col min="15374" max="15374" width="11" style="3" hidden="1" customWidth="1"/>
    <col min="15375" max="15379" width="11.42578125" style="3" hidden="1" customWidth="1"/>
    <col min="15380" max="15616" width="11.42578125" style="3" hidden="1"/>
    <col min="15617" max="15617" width="11.7109375" style="3" hidden="1" customWidth="1"/>
    <col min="15618" max="15618" width="118.42578125" style="3" hidden="1" customWidth="1"/>
    <col min="15619" max="15619" width="11.7109375" style="3" hidden="1" customWidth="1"/>
    <col min="15620" max="15620" width="9.85546875" style="3" hidden="1" customWidth="1"/>
    <col min="15621" max="15621" width="11.28515625" style="3" hidden="1" customWidth="1"/>
    <col min="15622" max="15622" width="11" style="3" hidden="1" customWidth="1"/>
    <col min="15623" max="15623" width="12" style="3" hidden="1" customWidth="1"/>
    <col min="15624" max="15625" width="11.28515625" style="3" hidden="1" customWidth="1"/>
    <col min="15626" max="15626" width="12.42578125" style="3" hidden="1" customWidth="1"/>
    <col min="15627" max="15629" width="11.28515625" style="3" hidden="1" customWidth="1"/>
    <col min="15630" max="15630" width="11" style="3" hidden="1" customWidth="1"/>
    <col min="15631" max="15635" width="11.42578125" style="3" hidden="1" customWidth="1"/>
    <col min="15636" max="15872" width="11.42578125" style="3" hidden="1"/>
    <col min="15873" max="15873" width="11.7109375" style="3" hidden="1" customWidth="1"/>
    <col min="15874" max="15874" width="118.42578125" style="3" hidden="1" customWidth="1"/>
    <col min="15875" max="15875" width="11.7109375" style="3" hidden="1" customWidth="1"/>
    <col min="15876" max="15876" width="9.85546875" style="3" hidden="1" customWidth="1"/>
    <col min="15877" max="15877" width="11.28515625" style="3" hidden="1" customWidth="1"/>
    <col min="15878" max="15878" width="11" style="3" hidden="1" customWidth="1"/>
    <col min="15879" max="15879" width="12" style="3" hidden="1" customWidth="1"/>
    <col min="15880" max="15881" width="11.28515625" style="3" hidden="1" customWidth="1"/>
    <col min="15882" max="15882" width="12.42578125" style="3" hidden="1" customWidth="1"/>
    <col min="15883" max="15885" width="11.28515625" style="3" hidden="1" customWidth="1"/>
    <col min="15886" max="15886" width="11" style="3" hidden="1" customWidth="1"/>
    <col min="15887" max="15891" width="11.42578125" style="3" hidden="1" customWidth="1"/>
    <col min="15892" max="16128" width="11.42578125" style="3" hidden="1"/>
    <col min="16129" max="16129" width="11.7109375" style="3" hidden="1" customWidth="1"/>
    <col min="16130" max="16130" width="118.42578125" style="3" hidden="1" customWidth="1"/>
    <col min="16131" max="16131" width="11.7109375" style="3" hidden="1" customWidth="1"/>
    <col min="16132" max="16132" width="9.85546875" style="3" hidden="1" customWidth="1"/>
    <col min="16133" max="16133" width="11.28515625" style="3" hidden="1" customWidth="1"/>
    <col min="16134" max="16134" width="11" style="3" hidden="1" customWidth="1"/>
    <col min="16135" max="16135" width="12" style="3" hidden="1" customWidth="1"/>
    <col min="16136" max="16137" width="11.28515625" style="3" hidden="1" customWidth="1"/>
    <col min="16138" max="16138" width="12.42578125" style="3" hidden="1" customWidth="1"/>
    <col min="16139" max="16141" width="11.28515625" style="3" hidden="1" customWidth="1"/>
    <col min="16142" max="16142" width="11" style="3" hidden="1" customWidth="1"/>
    <col min="16143" max="16147" width="11.42578125" style="3" hidden="1" customWidth="1"/>
    <col min="16148" max="16384" width="11.42578125" style="3" hidden="1"/>
  </cols>
  <sheetData>
    <row r="1" spans="1:102" ht="90" customHeight="1">
      <c r="B1" s="25"/>
      <c r="D1" s="27"/>
    </row>
    <row r="2" spans="1:102" ht="18.75" customHeight="1"/>
    <row r="3" spans="1:102" ht="19.5" customHeight="1">
      <c r="D3" s="27"/>
      <c r="E3" s="28"/>
      <c r="F3" s="28"/>
      <c r="G3" s="28"/>
      <c r="H3" s="28"/>
      <c r="I3" s="28"/>
      <c r="J3" s="28"/>
      <c r="K3" s="28"/>
      <c r="L3" s="28"/>
      <c r="M3" s="28"/>
      <c r="N3" s="28"/>
      <c r="O3" s="5"/>
      <c r="P3" s="5"/>
    </row>
    <row r="4" spans="1:102" s="52" customFormat="1" ht="31.5" customHeight="1">
      <c r="A4" s="47"/>
      <c r="B4" s="48" t="s">
        <v>22</v>
      </c>
      <c r="C4" s="45"/>
      <c r="D4" s="47"/>
      <c r="E4" s="47"/>
      <c r="F4" s="47"/>
      <c r="G4" s="47"/>
      <c r="H4" s="47"/>
      <c r="I4" s="47"/>
      <c r="J4" s="47"/>
      <c r="K4" s="47"/>
      <c r="L4" s="47"/>
      <c r="M4" s="49"/>
      <c r="N4" s="50"/>
      <c r="O4" s="51"/>
      <c r="P4" s="51"/>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4"/>
      <c r="BL4" s="44"/>
      <c r="BM4" s="44"/>
      <c r="BN4" s="44"/>
      <c r="BO4" s="44"/>
      <c r="BP4" s="44"/>
      <c r="BQ4" s="44"/>
      <c r="BR4" s="44"/>
      <c r="BS4" s="44"/>
      <c r="BT4" s="44"/>
      <c r="BU4" s="44"/>
      <c r="BV4" s="44"/>
      <c r="BW4" s="44"/>
      <c r="BX4" s="44"/>
      <c r="BY4" s="44"/>
      <c r="BZ4" s="44"/>
      <c r="CA4" s="44"/>
      <c r="CB4" s="44"/>
      <c r="CC4" s="44"/>
      <c r="CD4" s="44"/>
      <c r="CE4" s="44"/>
      <c r="CF4" s="44"/>
      <c r="CG4" s="44"/>
      <c r="CH4" s="44"/>
      <c r="CI4" s="44"/>
      <c r="CJ4" s="44"/>
      <c r="CK4" s="44"/>
      <c r="CL4" s="44"/>
      <c r="CM4" s="44"/>
      <c r="CN4" s="44"/>
      <c r="CO4" s="44"/>
      <c r="CP4" s="44"/>
      <c r="CQ4" s="44"/>
      <c r="CR4" s="44"/>
      <c r="CS4" s="44"/>
      <c r="CT4" s="44"/>
      <c r="CU4" s="44"/>
      <c r="CV4" s="44"/>
      <c r="CW4" s="44"/>
      <c r="CX4" s="44"/>
    </row>
    <row r="5" spans="1:102" s="52" customFormat="1" ht="31.5" customHeight="1">
      <c r="A5" s="47"/>
      <c r="B5" s="53" t="s">
        <v>23</v>
      </c>
      <c r="C5" s="47"/>
      <c r="D5" s="47"/>
      <c r="E5" s="47"/>
      <c r="F5" s="47"/>
      <c r="G5" s="47"/>
      <c r="H5" s="47"/>
      <c r="I5" s="47"/>
      <c r="J5" s="47"/>
      <c r="K5" s="47"/>
      <c r="L5" s="47"/>
      <c r="M5" s="49"/>
      <c r="N5" s="50"/>
      <c r="O5" s="51"/>
      <c r="P5" s="51"/>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row>
    <row r="6" spans="1:102" s="52" customFormat="1" ht="9.75" customHeight="1">
      <c r="A6" s="47"/>
      <c r="B6" s="54"/>
      <c r="C6" s="47"/>
      <c r="D6" s="47"/>
      <c r="E6" s="47"/>
      <c r="F6" s="47"/>
      <c r="G6" s="47"/>
      <c r="H6" s="47"/>
      <c r="I6" s="47"/>
      <c r="J6" s="47"/>
      <c r="K6" s="47"/>
      <c r="L6" s="47"/>
      <c r="M6" s="49"/>
      <c r="N6" s="50"/>
      <c r="O6" s="51"/>
      <c r="P6" s="51"/>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c r="CV6" s="44"/>
      <c r="CW6" s="44"/>
      <c r="CX6" s="44"/>
    </row>
    <row r="7" spans="1:102" s="52" customFormat="1" ht="33" customHeight="1">
      <c r="A7" s="47"/>
      <c r="B7" s="53" t="s">
        <v>155</v>
      </c>
      <c r="C7" s="47"/>
      <c r="D7" s="47"/>
      <c r="E7" s="47"/>
      <c r="F7" s="47"/>
      <c r="G7" s="47"/>
      <c r="H7" s="47"/>
      <c r="I7" s="47"/>
      <c r="J7" s="47"/>
      <c r="K7" s="47"/>
      <c r="L7" s="47"/>
      <c r="M7" s="49"/>
      <c r="N7" s="50"/>
      <c r="O7" s="51"/>
      <c r="P7" s="51"/>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U7" s="44"/>
      <c r="CV7" s="44"/>
      <c r="CW7" s="44"/>
      <c r="CX7" s="44"/>
    </row>
    <row r="8" spans="1:102" s="52" customFormat="1" ht="33" customHeight="1">
      <c r="A8" s="47"/>
      <c r="B8" s="55" t="s">
        <v>179</v>
      </c>
      <c r="C8" s="47"/>
      <c r="D8" s="47"/>
      <c r="E8" s="47"/>
      <c r="F8" s="47"/>
      <c r="G8" s="47"/>
      <c r="H8" s="47"/>
      <c r="I8" s="47"/>
      <c r="J8" s="47"/>
      <c r="K8" s="47"/>
      <c r="L8" s="47"/>
      <c r="M8" s="49"/>
      <c r="N8" s="50"/>
      <c r="O8" s="51"/>
      <c r="P8" s="51"/>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row>
    <row r="9" spans="1:102" s="52" customFormat="1" ht="33" customHeight="1">
      <c r="A9" s="47"/>
      <c r="B9" s="55" t="s">
        <v>150</v>
      </c>
      <c r="C9" s="47"/>
      <c r="D9" s="47"/>
      <c r="E9" s="47"/>
      <c r="F9" s="47"/>
      <c r="G9" s="47"/>
      <c r="H9" s="47"/>
      <c r="I9" s="47"/>
      <c r="J9" s="47"/>
      <c r="K9" s="47"/>
      <c r="L9" s="47"/>
      <c r="M9" s="49"/>
      <c r="N9" s="50"/>
      <c r="O9" s="51"/>
      <c r="P9" s="51"/>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44"/>
      <c r="CR9" s="44"/>
      <c r="CS9" s="44"/>
      <c r="CT9" s="44"/>
      <c r="CU9" s="44"/>
      <c r="CV9" s="44"/>
      <c r="CW9" s="44"/>
      <c r="CX9" s="44"/>
    </row>
    <row r="10" spans="1:102" s="52" customFormat="1" ht="33" customHeight="1">
      <c r="A10" s="47"/>
      <c r="B10" s="55" t="s">
        <v>151</v>
      </c>
      <c r="C10" s="47"/>
      <c r="D10" s="47"/>
      <c r="E10" s="47"/>
      <c r="F10" s="47"/>
      <c r="G10" s="47"/>
      <c r="H10" s="47"/>
      <c r="I10" s="47"/>
      <c r="J10" s="47"/>
      <c r="K10" s="47"/>
      <c r="L10" s="47"/>
      <c r="M10" s="49"/>
      <c r="N10" s="50"/>
      <c r="O10" s="51"/>
      <c r="P10" s="51"/>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c r="BM10" s="44"/>
      <c r="BN10" s="44"/>
      <c r="BO10" s="44"/>
      <c r="BP10" s="44"/>
      <c r="BQ10" s="44"/>
      <c r="BR10" s="44"/>
      <c r="BS10" s="44"/>
      <c r="BT10" s="44"/>
      <c r="BU10" s="44"/>
      <c r="BV10" s="44"/>
      <c r="BW10" s="44"/>
      <c r="BX10" s="44"/>
      <c r="BY10" s="44"/>
      <c r="BZ10" s="44"/>
      <c r="CA10" s="44"/>
      <c r="CB10" s="44"/>
      <c r="CC10" s="44"/>
      <c r="CD10" s="44"/>
      <c r="CE10" s="44"/>
      <c r="CF10" s="44"/>
      <c r="CG10" s="44"/>
      <c r="CH10" s="44"/>
      <c r="CI10" s="44"/>
      <c r="CJ10" s="44"/>
      <c r="CK10" s="44"/>
      <c r="CL10" s="44"/>
      <c r="CM10" s="44"/>
      <c r="CN10" s="44"/>
      <c r="CO10" s="44"/>
      <c r="CP10" s="44"/>
      <c r="CQ10" s="44"/>
      <c r="CR10" s="44"/>
      <c r="CS10" s="44"/>
      <c r="CT10" s="44"/>
      <c r="CU10" s="44"/>
      <c r="CV10" s="44"/>
      <c r="CW10" s="44"/>
      <c r="CX10" s="44"/>
    </row>
    <row r="11" spans="1:102" s="52" customFormat="1" ht="33" customHeight="1">
      <c r="A11" s="47"/>
      <c r="B11" s="55" t="s">
        <v>152</v>
      </c>
      <c r="C11" s="47"/>
      <c r="D11" s="47"/>
      <c r="E11" s="47"/>
      <c r="F11" s="47"/>
      <c r="G11" s="47"/>
      <c r="H11" s="47"/>
      <c r="I11" s="47"/>
      <c r="J11" s="47"/>
      <c r="K11" s="47"/>
      <c r="L11" s="47"/>
      <c r="M11" s="49"/>
      <c r="N11" s="50"/>
      <c r="O11" s="51"/>
      <c r="P11" s="51"/>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c r="BM11" s="44"/>
      <c r="BN11" s="44"/>
      <c r="BO11" s="44"/>
      <c r="BP11" s="44"/>
      <c r="BQ11" s="44"/>
      <c r="BR11" s="44"/>
      <c r="BS11" s="44"/>
      <c r="BT11" s="44"/>
      <c r="BU11" s="44"/>
      <c r="BV11" s="44"/>
      <c r="BW11" s="44"/>
      <c r="BX11" s="44"/>
      <c r="BY11" s="44"/>
      <c r="BZ11" s="44"/>
      <c r="CA11" s="44"/>
      <c r="CB11" s="44"/>
      <c r="CC11" s="44"/>
      <c r="CD11" s="44"/>
      <c r="CE11" s="44"/>
      <c r="CF11" s="44"/>
      <c r="CG11" s="44"/>
      <c r="CH11" s="44"/>
      <c r="CI11" s="44"/>
      <c r="CJ11" s="44"/>
      <c r="CK11" s="44"/>
      <c r="CL11" s="44"/>
      <c r="CM11" s="44"/>
      <c r="CN11" s="44"/>
      <c r="CO11" s="44"/>
      <c r="CP11" s="44"/>
      <c r="CQ11" s="44"/>
      <c r="CR11" s="44"/>
      <c r="CS11" s="44"/>
      <c r="CT11" s="44"/>
      <c r="CU11" s="44"/>
      <c r="CV11" s="44"/>
      <c r="CW11" s="44"/>
      <c r="CX11" s="44"/>
    </row>
    <row r="12" spans="1:102" s="52" customFormat="1" ht="33" customHeight="1">
      <c r="A12" s="47"/>
      <c r="B12" s="55" t="s">
        <v>153</v>
      </c>
      <c r="C12" s="47"/>
      <c r="D12" s="47"/>
      <c r="E12" s="47"/>
      <c r="F12" s="47"/>
      <c r="G12" s="47"/>
      <c r="H12" s="47"/>
      <c r="I12" s="47"/>
      <c r="J12" s="47"/>
      <c r="K12" s="47"/>
      <c r="L12" s="47"/>
      <c r="M12" s="49"/>
      <c r="N12" s="50"/>
      <c r="O12" s="51"/>
      <c r="P12" s="51"/>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c r="CD12" s="44"/>
      <c r="CE12" s="44"/>
      <c r="CF12" s="44"/>
      <c r="CG12" s="44"/>
      <c r="CH12" s="44"/>
      <c r="CI12" s="44"/>
      <c r="CJ12" s="44"/>
      <c r="CK12" s="44"/>
      <c r="CL12" s="44"/>
      <c r="CM12" s="44"/>
      <c r="CN12" s="44"/>
      <c r="CO12" s="44"/>
      <c r="CP12" s="44"/>
      <c r="CQ12" s="44"/>
      <c r="CR12" s="44"/>
      <c r="CS12" s="44"/>
      <c r="CT12" s="44"/>
      <c r="CU12" s="44"/>
      <c r="CV12" s="44"/>
      <c r="CW12" s="44"/>
      <c r="CX12" s="44"/>
    </row>
    <row r="13" spans="1:102" s="52" customFormat="1" ht="12.6" customHeight="1">
      <c r="A13" s="47"/>
      <c r="B13" s="53"/>
      <c r="C13" s="47"/>
      <c r="D13" s="47"/>
      <c r="E13" s="47"/>
      <c r="F13" s="47"/>
      <c r="G13" s="47"/>
      <c r="H13" s="47"/>
      <c r="I13" s="47"/>
      <c r="J13" s="47"/>
      <c r="K13" s="47"/>
      <c r="L13" s="47"/>
      <c r="M13" s="49"/>
      <c r="N13" s="50"/>
      <c r="O13" s="51"/>
      <c r="P13" s="51"/>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4"/>
      <c r="BQ13" s="44"/>
      <c r="BR13" s="44"/>
      <c r="BS13" s="44"/>
      <c r="BT13" s="44"/>
      <c r="BU13" s="44"/>
      <c r="BV13" s="44"/>
      <c r="BW13" s="44"/>
      <c r="BX13" s="44"/>
      <c r="BY13" s="44"/>
      <c r="BZ13" s="44"/>
      <c r="CA13" s="44"/>
      <c r="CB13" s="44"/>
      <c r="CC13" s="44"/>
      <c r="CD13" s="44"/>
      <c r="CE13" s="44"/>
      <c r="CF13" s="44"/>
      <c r="CG13" s="44"/>
      <c r="CH13" s="44"/>
      <c r="CI13" s="44"/>
      <c r="CJ13" s="44"/>
      <c r="CK13" s="44"/>
      <c r="CL13" s="44"/>
      <c r="CM13" s="44"/>
      <c r="CN13" s="44"/>
      <c r="CO13" s="44"/>
      <c r="CP13" s="44"/>
      <c r="CQ13" s="44"/>
      <c r="CR13" s="44"/>
      <c r="CS13" s="44"/>
      <c r="CT13" s="44"/>
      <c r="CU13" s="44"/>
      <c r="CV13" s="44"/>
      <c r="CW13" s="44"/>
      <c r="CX13" s="44"/>
    </row>
    <row r="14" spans="1:102" s="52" customFormat="1" ht="33" customHeight="1">
      <c r="A14" s="47"/>
      <c r="B14" s="53" t="s">
        <v>24</v>
      </c>
      <c r="C14" s="56"/>
      <c r="D14" s="47"/>
      <c r="E14" s="50"/>
      <c r="F14" s="50"/>
      <c r="G14" s="50"/>
      <c r="H14" s="50"/>
      <c r="I14" s="50"/>
      <c r="J14" s="50"/>
      <c r="K14" s="50"/>
      <c r="L14" s="50"/>
      <c r="M14" s="50"/>
      <c r="N14" s="50"/>
      <c r="O14" s="51"/>
      <c r="P14" s="51"/>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c r="BM14" s="44"/>
      <c r="BN14" s="44"/>
      <c r="BO14" s="44"/>
      <c r="BP14" s="44"/>
      <c r="BQ14" s="44"/>
      <c r="BR14" s="44"/>
      <c r="BS14" s="44"/>
      <c r="BT14" s="44"/>
      <c r="BU14" s="44"/>
      <c r="BV14" s="44"/>
      <c r="BW14" s="44"/>
      <c r="BX14" s="44"/>
      <c r="BY14" s="44"/>
      <c r="BZ14" s="44"/>
      <c r="CA14" s="44"/>
      <c r="CB14" s="44"/>
      <c r="CC14" s="44"/>
      <c r="CD14" s="44"/>
      <c r="CE14" s="44"/>
      <c r="CF14" s="44"/>
      <c r="CG14" s="44"/>
      <c r="CH14" s="44"/>
      <c r="CI14" s="44"/>
      <c r="CJ14" s="44"/>
      <c r="CK14" s="44"/>
      <c r="CL14" s="44"/>
      <c r="CM14" s="44"/>
      <c r="CN14" s="44"/>
      <c r="CO14" s="44"/>
      <c r="CP14" s="44"/>
      <c r="CQ14" s="44"/>
      <c r="CR14" s="44"/>
      <c r="CS14" s="44"/>
      <c r="CT14" s="44"/>
      <c r="CU14" s="44"/>
      <c r="CV14" s="44"/>
      <c r="CW14" s="44"/>
      <c r="CX14" s="44"/>
    </row>
    <row r="15" spans="1:102" s="52" customFormat="1" ht="33" customHeight="1">
      <c r="A15" s="44"/>
      <c r="B15" s="57" t="s">
        <v>156</v>
      </c>
      <c r="C15" s="58"/>
      <c r="D15" s="47"/>
      <c r="E15" s="50"/>
      <c r="F15" s="50"/>
      <c r="G15" s="50"/>
      <c r="H15" s="50"/>
      <c r="I15" s="50"/>
      <c r="J15" s="50"/>
      <c r="K15" s="50"/>
      <c r="L15" s="50"/>
      <c r="M15" s="50"/>
      <c r="N15" s="50"/>
      <c r="O15" s="51"/>
      <c r="P15" s="51"/>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c r="BO15" s="44"/>
      <c r="BP15" s="44"/>
      <c r="BQ15" s="44"/>
      <c r="BR15" s="44"/>
      <c r="BS15" s="44"/>
      <c r="BT15" s="44"/>
      <c r="BU15" s="44"/>
      <c r="BV15" s="44"/>
      <c r="BW15" s="44"/>
      <c r="BX15" s="44"/>
      <c r="BY15" s="44"/>
      <c r="BZ15" s="44"/>
      <c r="CA15" s="44"/>
      <c r="CB15" s="44"/>
      <c r="CC15" s="44"/>
      <c r="CD15" s="44"/>
      <c r="CE15" s="44"/>
      <c r="CF15" s="44"/>
      <c r="CG15" s="44"/>
      <c r="CH15" s="44"/>
      <c r="CI15" s="44"/>
      <c r="CJ15" s="44"/>
      <c r="CK15" s="44"/>
      <c r="CL15" s="44"/>
      <c r="CM15" s="44"/>
      <c r="CN15" s="44"/>
      <c r="CO15" s="44"/>
      <c r="CP15" s="44"/>
      <c r="CQ15" s="44"/>
      <c r="CR15" s="44"/>
      <c r="CS15" s="44"/>
      <c r="CT15" s="44"/>
      <c r="CU15" s="44"/>
      <c r="CV15" s="44"/>
      <c r="CW15" s="44"/>
      <c r="CX15" s="44"/>
    </row>
    <row r="16" spans="1:102" s="52" customFormat="1" ht="33" customHeight="1">
      <c r="A16" s="44"/>
      <c r="B16" s="57" t="s">
        <v>157</v>
      </c>
      <c r="C16" s="56"/>
      <c r="D16" s="47"/>
      <c r="E16" s="50"/>
      <c r="F16" s="50"/>
      <c r="G16" s="50"/>
      <c r="H16" s="50"/>
      <c r="I16" s="50"/>
      <c r="J16" s="50"/>
      <c r="K16" s="50"/>
      <c r="L16" s="50"/>
      <c r="M16" s="50"/>
      <c r="N16" s="50"/>
      <c r="O16" s="51"/>
      <c r="P16" s="51"/>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c r="BM16" s="44"/>
      <c r="BN16" s="44"/>
      <c r="BO16" s="44"/>
      <c r="BP16" s="44"/>
      <c r="BQ16" s="44"/>
      <c r="BR16" s="44"/>
      <c r="BS16" s="44"/>
      <c r="BT16" s="44"/>
      <c r="BU16" s="44"/>
      <c r="BV16" s="44"/>
      <c r="BW16" s="44"/>
      <c r="BX16" s="44"/>
      <c r="BY16" s="44"/>
      <c r="BZ16" s="44"/>
      <c r="CA16" s="44"/>
      <c r="CB16" s="44"/>
      <c r="CC16" s="44"/>
      <c r="CD16" s="44"/>
      <c r="CE16" s="44"/>
      <c r="CF16" s="44"/>
      <c r="CG16" s="44"/>
      <c r="CH16" s="44"/>
      <c r="CI16" s="44"/>
      <c r="CJ16" s="44"/>
      <c r="CK16" s="44"/>
      <c r="CL16" s="44"/>
      <c r="CM16" s="44"/>
      <c r="CN16" s="44"/>
      <c r="CO16" s="44"/>
      <c r="CP16" s="44"/>
      <c r="CQ16" s="44"/>
      <c r="CR16" s="44"/>
      <c r="CS16" s="44"/>
      <c r="CT16" s="44"/>
      <c r="CU16" s="44"/>
      <c r="CV16" s="44"/>
      <c r="CW16" s="44"/>
      <c r="CX16" s="44"/>
    </row>
    <row r="17" spans="1:102" s="52" customFormat="1" ht="33" customHeight="1">
      <c r="A17" s="44"/>
      <c r="B17" s="57" t="s">
        <v>158</v>
      </c>
      <c r="C17" s="56"/>
      <c r="D17" s="47"/>
      <c r="E17" s="50"/>
      <c r="F17" s="50"/>
      <c r="G17" s="50"/>
      <c r="H17" s="50"/>
      <c r="I17" s="50"/>
      <c r="J17" s="50"/>
      <c r="K17" s="50"/>
      <c r="L17" s="50"/>
      <c r="M17" s="50"/>
      <c r="N17" s="50"/>
      <c r="O17" s="51"/>
      <c r="P17" s="51"/>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c r="BC17" s="44"/>
      <c r="BD17" s="44"/>
      <c r="BE17" s="44"/>
      <c r="BF17" s="44"/>
      <c r="BG17" s="44"/>
      <c r="BH17" s="44"/>
      <c r="BI17" s="44"/>
      <c r="BJ17" s="44"/>
      <c r="BK17" s="44"/>
      <c r="BL17" s="44"/>
      <c r="BM17" s="44"/>
      <c r="BN17" s="44"/>
      <c r="BO17" s="44"/>
      <c r="BP17" s="44"/>
      <c r="BQ17" s="44"/>
      <c r="BR17" s="44"/>
      <c r="BS17" s="44"/>
      <c r="BT17" s="44"/>
      <c r="BU17" s="44"/>
      <c r="BV17" s="44"/>
      <c r="BW17" s="44"/>
      <c r="BX17" s="44"/>
      <c r="BY17" s="44"/>
      <c r="BZ17" s="44"/>
      <c r="CA17" s="44"/>
      <c r="CB17" s="44"/>
      <c r="CC17" s="44"/>
      <c r="CD17" s="44"/>
      <c r="CE17" s="44"/>
      <c r="CF17" s="44"/>
      <c r="CG17" s="44"/>
      <c r="CH17" s="44"/>
      <c r="CI17" s="44"/>
      <c r="CJ17" s="44"/>
      <c r="CK17" s="44"/>
      <c r="CL17" s="44"/>
      <c r="CM17" s="44"/>
      <c r="CN17" s="44"/>
      <c r="CO17" s="44"/>
      <c r="CP17" s="44"/>
      <c r="CQ17" s="44"/>
      <c r="CR17" s="44"/>
      <c r="CS17" s="44"/>
      <c r="CT17" s="44"/>
      <c r="CU17" s="44"/>
      <c r="CV17" s="44"/>
      <c r="CW17" s="44"/>
      <c r="CX17" s="44"/>
    </row>
    <row r="18" spans="1:102" s="52" customFormat="1" ht="33" customHeight="1">
      <c r="A18" s="44"/>
      <c r="B18" s="57" t="s">
        <v>159</v>
      </c>
      <c r="C18" s="59"/>
      <c r="D18" s="47"/>
      <c r="E18" s="50"/>
      <c r="F18" s="50"/>
      <c r="G18" s="50"/>
      <c r="H18" s="50"/>
      <c r="I18" s="50"/>
      <c r="J18" s="50"/>
      <c r="K18" s="50"/>
      <c r="L18" s="50"/>
      <c r="M18" s="50"/>
      <c r="N18" s="50"/>
      <c r="O18" s="51"/>
      <c r="P18" s="51"/>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c r="BM18" s="44"/>
      <c r="BN18" s="44"/>
      <c r="BO18" s="44"/>
      <c r="BP18" s="44"/>
      <c r="BQ18" s="44"/>
      <c r="BR18" s="44"/>
      <c r="BS18" s="44"/>
      <c r="BT18" s="44"/>
      <c r="BU18" s="44"/>
      <c r="BV18" s="44"/>
      <c r="BW18" s="44"/>
      <c r="BX18" s="44"/>
      <c r="BY18" s="44"/>
      <c r="BZ18" s="44"/>
      <c r="CA18" s="44"/>
      <c r="CB18" s="44"/>
      <c r="CC18" s="44"/>
      <c r="CD18" s="44"/>
      <c r="CE18" s="44"/>
      <c r="CF18" s="44"/>
      <c r="CG18" s="44"/>
      <c r="CH18" s="44"/>
      <c r="CI18" s="44"/>
      <c r="CJ18" s="44"/>
      <c r="CK18" s="44"/>
      <c r="CL18" s="44"/>
      <c r="CM18" s="44"/>
      <c r="CN18" s="44"/>
      <c r="CO18" s="44"/>
      <c r="CP18" s="44"/>
      <c r="CQ18" s="44"/>
      <c r="CR18" s="44"/>
      <c r="CS18" s="44"/>
      <c r="CT18" s="44"/>
      <c r="CU18" s="44"/>
      <c r="CV18" s="44"/>
      <c r="CW18" s="44"/>
      <c r="CX18" s="44"/>
    </row>
    <row r="19" spans="1:102" s="52" customFormat="1" ht="33" customHeight="1">
      <c r="A19" s="44"/>
      <c r="B19" s="57" t="s">
        <v>160</v>
      </c>
      <c r="C19" s="59"/>
      <c r="D19" s="47"/>
      <c r="E19" s="50"/>
      <c r="F19" s="50"/>
      <c r="G19" s="50"/>
      <c r="H19" s="50"/>
      <c r="I19" s="50"/>
      <c r="J19" s="50"/>
      <c r="K19" s="50"/>
      <c r="L19" s="50"/>
      <c r="M19" s="50"/>
      <c r="N19" s="50"/>
      <c r="O19" s="51"/>
      <c r="P19" s="51"/>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c r="BH19" s="44"/>
      <c r="BI19" s="44"/>
      <c r="BJ19" s="44"/>
      <c r="BK19" s="44"/>
      <c r="BL19" s="44"/>
      <c r="BM19" s="44"/>
      <c r="BN19" s="44"/>
      <c r="BO19" s="44"/>
      <c r="BP19" s="44"/>
      <c r="BQ19" s="44"/>
      <c r="BR19" s="44"/>
      <c r="BS19" s="44"/>
      <c r="BT19" s="44"/>
      <c r="BU19" s="44"/>
      <c r="BV19" s="44"/>
      <c r="BW19" s="44"/>
      <c r="BX19" s="44"/>
      <c r="BY19" s="44"/>
      <c r="BZ19" s="44"/>
      <c r="CA19" s="44"/>
      <c r="CB19" s="44"/>
      <c r="CC19" s="44"/>
      <c r="CD19" s="44"/>
      <c r="CE19" s="44"/>
      <c r="CF19" s="44"/>
      <c r="CG19" s="44"/>
      <c r="CH19" s="44"/>
      <c r="CI19" s="44"/>
      <c r="CJ19" s="44"/>
      <c r="CK19" s="44"/>
      <c r="CL19" s="44"/>
      <c r="CM19" s="44"/>
      <c r="CN19" s="44"/>
      <c r="CO19" s="44"/>
      <c r="CP19" s="44"/>
      <c r="CQ19" s="44"/>
      <c r="CR19" s="44"/>
      <c r="CS19" s="44"/>
      <c r="CT19" s="44"/>
      <c r="CU19" s="44"/>
      <c r="CV19" s="44"/>
      <c r="CW19" s="44"/>
      <c r="CX19" s="44"/>
    </row>
    <row r="20" spans="1:102" s="52" customFormat="1" ht="33" customHeight="1">
      <c r="A20" s="60"/>
      <c r="B20" s="57" t="s">
        <v>161</v>
      </c>
      <c r="C20" s="61"/>
      <c r="D20" s="47"/>
      <c r="E20" s="62"/>
      <c r="F20" s="61"/>
      <c r="G20" s="61"/>
      <c r="H20" s="61"/>
      <c r="I20" s="61"/>
      <c r="J20" s="61"/>
      <c r="K20" s="61"/>
      <c r="L20" s="61"/>
      <c r="M20" s="61"/>
      <c r="N20" s="61"/>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c r="BH20" s="44"/>
      <c r="BI20" s="44"/>
      <c r="BJ20" s="44"/>
      <c r="BK20" s="44"/>
      <c r="BL20" s="44"/>
      <c r="BM20" s="44"/>
      <c r="BN20" s="44"/>
      <c r="BO20" s="44"/>
      <c r="BP20" s="44"/>
      <c r="BQ20" s="44"/>
      <c r="BR20" s="44"/>
      <c r="BS20" s="44"/>
      <c r="BT20" s="44"/>
      <c r="BU20" s="44"/>
      <c r="BV20" s="44"/>
      <c r="BW20" s="44"/>
      <c r="BX20" s="44"/>
      <c r="BY20" s="44"/>
      <c r="BZ20" s="44"/>
      <c r="CA20" s="44"/>
      <c r="CB20" s="44"/>
      <c r="CC20" s="44"/>
      <c r="CD20" s="44"/>
      <c r="CE20" s="44"/>
      <c r="CF20" s="44"/>
      <c r="CG20" s="44"/>
      <c r="CH20" s="44"/>
      <c r="CI20" s="44"/>
      <c r="CJ20" s="44"/>
      <c r="CK20" s="44"/>
      <c r="CL20" s="44"/>
      <c r="CM20" s="44"/>
      <c r="CN20" s="44"/>
      <c r="CO20" s="44"/>
      <c r="CP20" s="44"/>
      <c r="CQ20" s="44"/>
      <c r="CR20" s="44"/>
      <c r="CS20" s="44"/>
      <c r="CT20" s="44"/>
      <c r="CU20" s="44"/>
      <c r="CV20" s="44"/>
      <c r="CW20" s="44"/>
      <c r="CX20" s="44"/>
    </row>
    <row r="21" spans="1:102" s="52" customFormat="1" ht="33" customHeight="1">
      <c r="A21" s="60"/>
      <c r="B21" s="57" t="s">
        <v>162</v>
      </c>
      <c r="C21" s="61"/>
      <c r="D21" s="47"/>
      <c r="E21" s="61"/>
      <c r="F21" s="61"/>
      <c r="G21" s="61"/>
      <c r="H21" s="61"/>
      <c r="I21" s="61"/>
      <c r="J21" s="61"/>
      <c r="K21" s="61"/>
      <c r="L21" s="61"/>
      <c r="M21" s="61"/>
      <c r="N21" s="61"/>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4"/>
      <c r="BH21" s="44"/>
      <c r="BI21" s="44"/>
      <c r="BJ21" s="44"/>
      <c r="BK21" s="44"/>
      <c r="BL21" s="44"/>
      <c r="BM21" s="44"/>
      <c r="BN21" s="44"/>
      <c r="BO21" s="44"/>
      <c r="BP21" s="44"/>
      <c r="BQ21" s="44"/>
      <c r="BR21" s="44"/>
      <c r="BS21" s="44"/>
      <c r="BT21" s="44"/>
      <c r="BU21" s="44"/>
      <c r="BV21" s="44"/>
      <c r="BW21" s="44"/>
      <c r="BX21" s="44"/>
      <c r="BY21" s="44"/>
      <c r="BZ21" s="44"/>
      <c r="CA21" s="44"/>
      <c r="CB21" s="44"/>
      <c r="CC21" s="44"/>
      <c r="CD21" s="44"/>
      <c r="CE21" s="44"/>
      <c r="CF21" s="44"/>
      <c r="CG21" s="44"/>
      <c r="CH21" s="44"/>
      <c r="CI21" s="44"/>
      <c r="CJ21" s="44"/>
      <c r="CK21" s="44"/>
      <c r="CL21" s="44"/>
      <c r="CM21" s="44"/>
      <c r="CN21" s="44"/>
      <c r="CO21" s="44"/>
      <c r="CP21" s="44"/>
      <c r="CQ21" s="44"/>
      <c r="CR21" s="44"/>
      <c r="CS21" s="44"/>
      <c r="CT21" s="44"/>
      <c r="CU21" s="44"/>
      <c r="CV21" s="44"/>
      <c r="CW21" s="44"/>
      <c r="CX21" s="44"/>
    </row>
    <row r="22" spans="1:102" s="65" customFormat="1" ht="33" customHeight="1">
      <c r="A22" s="63"/>
      <c r="B22" s="57" t="s">
        <v>163</v>
      </c>
      <c r="C22" s="64"/>
      <c r="D22" s="47"/>
      <c r="E22" s="64"/>
      <c r="F22" s="64"/>
      <c r="G22" s="64"/>
      <c r="H22" s="64"/>
      <c r="I22" s="64"/>
      <c r="J22" s="64"/>
      <c r="K22" s="64"/>
      <c r="L22" s="64"/>
      <c r="M22" s="64"/>
      <c r="N22" s="64"/>
      <c r="O22" s="63"/>
      <c r="P22" s="63"/>
      <c r="Q22" s="63"/>
      <c r="R22" s="63"/>
      <c r="S22" s="63"/>
      <c r="T22" s="63"/>
      <c r="U22" s="63"/>
      <c r="V22" s="63"/>
      <c r="W22" s="63"/>
      <c r="X22" s="63"/>
      <c r="Y22" s="63"/>
      <c r="Z22" s="63"/>
      <c r="AA22" s="63"/>
      <c r="AB22" s="63"/>
      <c r="AC22" s="63"/>
      <c r="AD22" s="63"/>
      <c r="AE22" s="63"/>
      <c r="AF22" s="63"/>
      <c r="AG22" s="63"/>
      <c r="AH22" s="63"/>
      <c r="AI22" s="63"/>
      <c r="AJ22" s="63"/>
      <c r="AK22" s="63"/>
      <c r="AL22" s="63"/>
      <c r="AM22" s="63"/>
      <c r="AN22" s="63"/>
      <c r="AO22" s="63"/>
      <c r="AP22" s="63"/>
      <c r="AQ22" s="63"/>
      <c r="AR22" s="63"/>
      <c r="AS22" s="63"/>
      <c r="AT22" s="63"/>
      <c r="AU22" s="63"/>
      <c r="AV22" s="63"/>
      <c r="AW22" s="63"/>
      <c r="AX22" s="63"/>
      <c r="AY22" s="63"/>
      <c r="AZ22" s="63"/>
      <c r="BA22" s="63"/>
      <c r="BB22" s="63"/>
      <c r="BC22" s="63"/>
      <c r="BD22" s="63"/>
      <c r="BE22" s="63"/>
      <c r="BF22" s="63"/>
      <c r="BG22" s="63"/>
      <c r="BH22" s="63"/>
      <c r="BI22" s="63"/>
      <c r="BJ22" s="63"/>
      <c r="BK22" s="63"/>
      <c r="BL22" s="63"/>
      <c r="BM22" s="63"/>
      <c r="BN22" s="63"/>
      <c r="BO22" s="63"/>
      <c r="BP22" s="63"/>
      <c r="BQ22" s="63"/>
      <c r="BR22" s="63"/>
      <c r="BS22" s="63"/>
      <c r="BT22" s="63"/>
      <c r="BU22" s="63"/>
      <c r="BV22" s="63"/>
      <c r="BW22" s="63"/>
      <c r="BX22" s="63"/>
      <c r="BY22" s="63"/>
      <c r="BZ22" s="63"/>
      <c r="CA22" s="63"/>
      <c r="CB22" s="63"/>
      <c r="CC22" s="63"/>
      <c r="CD22" s="63"/>
      <c r="CE22" s="63"/>
      <c r="CF22" s="63"/>
      <c r="CG22" s="63"/>
      <c r="CH22" s="63"/>
      <c r="CI22" s="63"/>
      <c r="CJ22" s="63"/>
      <c r="CK22" s="63"/>
      <c r="CL22" s="63"/>
      <c r="CM22" s="63"/>
      <c r="CN22" s="63"/>
      <c r="CO22" s="63"/>
      <c r="CP22" s="63"/>
      <c r="CQ22" s="63"/>
      <c r="CR22" s="63"/>
      <c r="CS22" s="63"/>
      <c r="CT22" s="63"/>
      <c r="CU22" s="63"/>
      <c r="CV22" s="63"/>
      <c r="CW22" s="63"/>
      <c r="CX22" s="63"/>
    </row>
    <row r="23" spans="1:102" s="65" customFormat="1" ht="33" customHeight="1">
      <c r="A23" s="63"/>
      <c r="B23" s="57" t="s">
        <v>164</v>
      </c>
      <c r="C23" s="64"/>
      <c r="D23" s="47"/>
      <c r="E23" s="64"/>
      <c r="F23" s="64"/>
      <c r="G23" s="64"/>
      <c r="H23" s="64"/>
      <c r="I23" s="64"/>
      <c r="J23" s="64"/>
      <c r="K23" s="64"/>
      <c r="L23" s="64"/>
      <c r="M23" s="64"/>
      <c r="N23" s="64"/>
      <c r="O23" s="63"/>
      <c r="P23" s="63"/>
      <c r="Q23" s="63"/>
      <c r="R23" s="63"/>
      <c r="S23" s="63"/>
      <c r="T23" s="63"/>
      <c r="U23" s="63"/>
      <c r="V23" s="63"/>
      <c r="W23" s="63"/>
      <c r="X23" s="63"/>
      <c r="Y23" s="63"/>
      <c r="Z23" s="63"/>
      <c r="AA23" s="63"/>
      <c r="AB23" s="63"/>
      <c r="AC23" s="63"/>
      <c r="AD23" s="63"/>
      <c r="AE23" s="63"/>
      <c r="AF23" s="63"/>
      <c r="AG23" s="63"/>
      <c r="AH23" s="63"/>
      <c r="AI23" s="63"/>
      <c r="AJ23" s="63"/>
      <c r="AK23" s="63"/>
      <c r="AL23" s="63"/>
      <c r="AM23" s="63"/>
      <c r="AN23" s="63"/>
      <c r="AO23" s="63"/>
      <c r="AP23" s="63"/>
      <c r="AQ23" s="63"/>
      <c r="AR23" s="63"/>
      <c r="AS23" s="63"/>
      <c r="AT23" s="63"/>
      <c r="AU23" s="63"/>
      <c r="AV23" s="63"/>
      <c r="AW23" s="63"/>
      <c r="AX23" s="63"/>
      <c r="AY23" s="63"/>
      <c r="AZ23" s="63"/>
      <c r="BA23" s="63"/>
      <c r="BB23" s="63"/>
      <c r="BC23" s="63"/>
      <c r="BD23" s="63"/>
      <c r="BE23" s="63"/>
      <c r="BF23" s="63"/>
      <c r="BG23" s="63"/>
      <c r="BH23" s="63"/>
      <c r="BI23" s="63"/>
      <c r="BJ23" s="63"/>
      <c r="BK23" s="63"/>
      <c r="BL23" s="63"/>
      <c r="BM23" s="63"/>
      <c r="BN23" s="63"/>
      <c r="BO23" s="63"/>
      <c r="BP23" s="63"/>
      <c r="BQ23" s="63"/>
      <c r="BR23" s="63"/>
      <c r="BS23" s="63"/>
      <c r="BT23" s="63"/>
      <c r="BU23" s="63"/>
      <c r="BV23" s="63"/>
      <c r="BW23" s="63"/>
      <c r="BX23" s="63"/>
      <c r="BY23" s="63"/>
      <c r="BZ23" s="63"/>
      <c r="CA23" s="63"/>
      <c r="CB23" s="63"/>
      <c r="CC23" s="63"/>
      <c r="CD23" s="63"/>
      <c r="CE23" s="63"/>
      <c r="CF23" s="63"/>
      <c r="CG23" s="63"/>
      <c r="CH23" s="63"/>
      <c r="CI23" s="63"/>
      <c r="CJ23" s="63"/>
      <c r="CK23" s="63"/>
      <c r="CL23" s="63"/>
      <c r="CM23" s="63"/>
      <c r="CN23" s="63"/>
      <c r="CO23" s="63"/>
      <c r="CP23" s="63"/>
      <c r="CQ23" s="63"/>
      <c r="CR23" s="63"/>
      <c r="CS23" s="63"/>
      <c r="CT23" s="63"/>
      <c r="CU23" s="63"/>
      <c r="CV23" s="63"/>
      <c r="CW23" s="63"/>
      <c r="CX23" s="63"/>
    </row>
    <row r="24" spans="1:102" s="65" customFormat="1" ht="33" customHeight="1">
      <c r="A24" s="66"/>
      <c r="B24" s="57" t="s">
        <v>165</v>
      </c>
      <c r="C24" s="67"/>
      <c r="D24" s="47"/>
      <c r="E24" s="67"/>
      <c r="F24" s="67"/>
      <c r="G24" s="67"/>
      <c r="H24" s="67"/>
      <c r="I24" s="67"/>
      <c r="J24" s="67"/>
      <c r="K24" s="67"/>
      <c r="L24" s="67"/>
      <c r="M24" s="67"/>
      <c r="N24" s="67"/>
      <c r="O24" s="63"/>
      <c r="P24" s="63"/>
      <c r="Q24" s="63"/>
      <c r="R24" s="63"/>
      <c r="S24" s="63"/>
      <c r="T24" s="63"/>
      <c r="U24" s="63"/>
      <c r="V24" s="63"/>
      <c r="W24" s="63"/>
      <c r="X24" s="63"/>
      <c r="Y24" s="63"/>
      <c r="Z24" s="63"/>
      <c r="AA24" s="63"/>
      <c r="AB24" s="63"/>
      <c r="AC24" s="63"/>
      <c r="AD24" s="63"/>
      <c r="AE24" s="63"/>
      <c r="AF24" s="63"/>
      <c r="AG24" s="63"/>
      <c r="AH24" s="63"/>
      <c r="AI24" s="63"/>
      <c r="AJ24" s="63"/>
      <c r="AK24" s="63"/>
      <c r="AL24" s="63"/>
      <c r="AM24" s="63"/>
      <c r="AN24" s="63"/>
      <c r="AO24" s="63"/>
      <c r="AP24" s="63"/>
      <c r="AQ24" s="63"/>
      <c r="AR24" s="63"/>
      <c r="AS24" s="63"/>
      <c r="AT24" s="63"/>
      <c r="AU24" s="63"/>
      <c r="AV24" s="63"/>
      <c r="AW24" s="63"/>
      <c r="AX24" s="63"/>
      <c r="AY24" s="63"/>
      <c r="AZ24" s="63"/>
      <c r="BA24" s="63"/>
      <c r="BB24" s="63"/>
      <c r="BC24" s="63"/>
      <c r="BD24" s="63"/>
      <c r="BE24" s="63"/>
      <c r="BF24" s="63"/>
      <c r="BG24" s="63"/>
      <c r="BH24" s="63"/>
      <c r="BI24" s="63"/>
      <c r="BJ24" s="63"/>
      <c r="BK24" s="63"/>
      <c r="BL24" s="63"/>
      <c r="BM24" s="63"/>
      <c r="BN24" s="63"/>
      <c r="BO24" s="63"/>
      <c r="BP24" s="63"/>
      <c r="BQ24" s="63"/>
      <c r="BR24" s="63"/>
      <c r="BS24" s="63"/>
      <c r="BT24" s="63"/>
      <c r="BU24" s="63"/>
      <c r="BV24" s="63"/>
      <c r="BW24" s="63"/>
      <c r="BX24" s="63"/>
      <c r="BY24" s="63"/>
      <c r="BZ24" s="63"/>
      <c r="CA24" s="63"/>
      <c r="CB24" s="63"/>
      <c r="CC24" s="63"/>
      <c r="CD24" s="63"/>
      <c r="CE24" s="63"/>
      <c r="CF24" s="63"/>
      <c r="CG24" s="63"/>
      <c r="CH24" s="63"/>
      <c r="CI24" s="63"/>
      <c r="CJ24" s="63"/>
      <c r="CK24" s="63"/>
      <c r="CL24" s="63"/>
      <c r="CM24" s="63"/>
      <c r="CN24" s="63"/>
      <c r="CO24" s="63"/>
      <c r="CP24" s="63"/>
      <c r="CQ24" s="63"/>
      <c r="CR24" s="63"/>
      <c r="CS24" s="63"/>
      <c r="CT24" s="63"/>
      <c r="CU24" s="63"/>
      <c r="CV24" s="63"/>
      <c r="CW24" s="63"/>
      <c r="CX24" s="63"/>
    </row>
    <row r="25" spans="1:102" s="65" customFormat="1" ht="33" customHeight="1">
      <c r="A25" s="66"/>
      <c r="B25" s="57" t="s">
        <v>166</v>
      </c>
      <c r="C25" s="67"/>
      <c r="D25" s="47"/>
      <c r="E25" s="67"/>
      <c r="F25" s="67"/>
      <c r="G25" s="67"/>
      <c r="H25" s="67"/>
      <c r="I25" s="67"/>
      <c r="J25" s="67"/>
      <c r="K25" s="67"/>
      <c r="L25" s="67"/>
      <c r="M25" s="67"/>
      <c r="N25" s="67"/>
      <c r="O25" s="63"/>
      <c r="P25" s="63"/>
      <c r="Q25" s="63"/>
      <c r="R25" s="63"/>
      <c r="S25" s="63"/>
      <c r="T25" s="63"/>
      <c r="U25" s="63"/>
      <c r="V25" s="63"/>
      <c r="W25" s="63"/>
      <c r="X25" s="63"/>
      <c r="Y25" s="63"/>
      <c r="Z25" s="63"/>
      <c r="AA25" s="63"/>
      <c r="AB25" s="63"/>
      <c r="AC25" s="63"/>
      <c r="AD25" s="63"/>
      <c r="AE25" s="63"/>
      <c r="AF25" s="63"/>
      <c r="AG25" s="63"/>
      <c r="AH25" s="63"/>
      <c r="AI25" s="63"/>
      <c r="AJ25" s="63"/>
      <c r="AK25" s="63"/>
      <c r="AL25" s="63"/>
      <c r="AM25" s="63"/>
      <c r="AN25" s="63"/>
      <c r="AO25" s="63"/>
      <c r="AP25" s="63"/>
      <c r="AQ25" s="63"/>
      <c r="AR25" s="63"/>
      <c r="AS25" s="63"/>
      <c r="AT25" s="63"/>
      <c r="AU25" s="63"/>
      <c r="AV25" s="63"/>
      <c r="AW25" s="63"/>
      <c r="AX25" s="63"/>
      <c r="AY25" s="63"/>
      <c r="AZ25" s="63"/>
      <c r="BA25" s="63"/>
      <c r="BB25" s="63"/>
      <c r="BC25" s="63"/>
      <c r="BD25" s="63"/>
      <c r="BE25" s="63"/>
      <c r="BF25" s="63"/>
      <c r="BG25" s="63"/>
      <c r="BH25" s="63"/>
      <c r="BI25" s="63"/>
      <c r="BJ25" s="63"/>
      <c r="BK25" s="63"/>
      <c r="BL25" s="63"/>
      <c r="BM25" s="63"/>
      <c r="BN25" s="63"/>
      <c r="BO25" s="63"/>
      <c r="BP25" s="63"/>
      <c r="BQ25" s="63"/>
      <c r="BR25" s="63"/>
      <c r="BS25" s="63"/>
      <c r="BT25" s="63"/>
      <c r="BU25" s="63"/>
      <c r="BV25" s="63"/>
      <c r="BW25" s="63"/>
      <c r="BX25" s="63"/>
      <c r="BY25" s="63"/>
      <c r="BZ25" s="63"/>
      <c r="CA25" s="63"/>
      <c r="CB25" s="63"/>
      <c r="CC25" s="63"/>
      <c r="CD25" s="63"/>
      <c r="CE25" s="63"/>
      <c r="CF25" s="63"/>
      <c r="CG25" s="63"/>
      <c r="CH25" s="63"/>
      <c r="CI25" s="63"/>
      <c r="CJ25" s="63"/>
      <c r="CK25" s="63"/>
      <c r="CL25" s="63"/>
      <c r="CM25" s="63"/>
      <c r="CN25" s="63"/>
      <c r="CO25" s="63"/>
      <c r="CP25" s="63"/>
      <c r="CQ25" s="63"/>
      <c r="CR25" s="63"/>
      <c r="CS25" s="63"/>
      <c r="CT25" s="63"/>
      <c r="CU25" s="63"/>
      <c r="CV25" s="63"/>
      <c r="CW25" s="63"/>
      <c r="CX25" s="63"/>
    </row>
    <row r="26" spans="1:102" s="65" customFormat="1" ht="33" customHeight="1">
      <c r="A26" s="66"/>
      <c r="B26" s="57" t="s">
        <v>167</v>
      </c>
      <c r="C26" s="68"/>
      <c r="D26" s="47"/>
      <c r="E26" s="68"/>
      <c r="F26" s="68"/>
      <c r="G26" s="68"/>
      <c r="H26" s="68"/>
      <c r="I26" s="68"/>
      <c r="J26" s="68"/>
      <c r="K26" s="68"/>
      <c r="L26" s="68"/>
      <c r="M26" s="68"/>
      <c r="N26" s="68"/>
      <c r="O26" s="63"/>
      <c r="P26" s="63"/>
      <c r="Q26" s="63"/>
      <c r="R26" s="63"/>
      <c r="S26" s="63"/>
      <c r="T26" s="63"/>
      <c r="U26" s="63"/>
      <c r="V26" s="63"/>
      <c r="W26" s="63"/>
      <c r="X26" s="63"/>
      <c r="Y26" s="63"/>
      <c r="Z26" s="63"/>
      <c r="AA26" s="63"/>
      <c r="AB26" s="63"/>
      <c r="AC26" s="63"/>
      <c r="AD26" s="63"/>
      <c r="AE26" s="63"/>
      <c r="AF26" s="63"/>
      <c r="AG26" s="63"/>
      <c r="AH26" s="63"/>
      <c r="AI26" s="63"/>
      <c r="AJ26" s="63"/>
      <c r="AK26" s="63"/>
      <c r="AL26" s="63"/>
      <c r="AM26" s="63"/>
      <c r="AN26" s="63"/>
      <c r="AO26" s="63"/>
      <c r="AP26" s="63"/>
      <c r="AQ26" s="63"/>
      <c r="AR26" s="63"/>
      <c r="AS26" s="63"/>
      <c r="AT26" s="63"/>
      <c r="AU26" s="63"/>
      <c r="AV26" s="63"/>
      <c r="AW26" s="63"/>
      <c r="AX26" s="63"/>
      <c r="AY26" s="63"/>
      <c r="AZ26" s="63"/>
      <c r="BA26" s="63"/>
      <c r="BB26" s="63"/>
      <c r="BC26" s="63"/>
      <c r="BD26" s="63"/>
      <c r="BE26" s="63"/>
      <c r="BF26" s="63"/>
      <c r="BG26" s="63"/>
      <c r="BH26" s="63"/>
      <c r="BI26" s="63"/>
      <c r="BJ26" s="63"/>
      <c r="BK26" s="63"/>
      <c r="BL26" s="63"/>
      <c r="BM26" s="63"/>
      <c r="BN26" s="63"/>
      <c r="BO26" s="63"/>
      <c r="BP26" s="63"/>
      <c r="BQ26" s="63"/>
      <c r="BR26" s="63"/>
      <c r="BS26" s="63"/>
      <c r="BT26" s="63"/>
      <c r="BU26" s="63"/>
      <c r="BV26" s="63"/>
      <c r="BW26" s="63"/>
      <c r="BX26" s="63"/>
      <c r="BY26" s="63"/>
      <c r="BZ26" s="63"/>
      <c r="CA26" s="63"/>
      <c r="CB26" s="63"/>
      <c r="CC26" s="63"/>
      <c r="CD26" s="63"/>
      <c r="CE26" s="63"/>
      <c r="CF26" s="63"/>
      <c r="CG26" s="63"/>
      <c r="CH26" s="63"/>
      <c r="CI26" s="63"/>
      <c r="CJ26" s="63"/>
      <c r="CK26" s="63"/>
      <c r="CL26" s="63"/>
      <c r="CM26" s="63"/>
      <c r="CN26" s="63"/>
      <c r="CO26" s="63"/>
      <c r="CP26" s="63"/>
      <c r="CQ26" s="63"/>
      <c r="CR26" s="63"/>
      <c r="CS26" s="63"/>
      <c r="CT26" s="63"/>
      <c r="CU26" s="63"/>
      <c r="CV26" s="63"/>
      <c r="CW26" s="63"/>
      <c r="CX26" s="63"/>
    </row>
    <row r="27" spans="1:102" s="65" customFormat="1" ht="33" customHeight="1">
      <c r="A27" s="66"/>
      <c r="B27" s="57" t="s">
        <v>168</v>
      </c>
      <c r="C27" s="67"/>
      <c r="D27" s="47"/>
      <c r="E27" s="67"/>
      <c r="F27" s="67"/>
      <c r="G27" s="67"/>
      <c r="H27" s="67"/>
      <c r="I27" s="67"/>
      <c r="J27" s="67"/>
      <c r="K27" s="67"/>
      <c r="L27" s="67"/>
      <c r="M27" s="67"/>
      <c r="N27" s="67"/>
      <c r="O27" s="63"/>
      <c r="P27" s="63"/>
      <c r="Q27" s="63"/>
      <c r="R27" s="63"/>
      <c r="S27" s="63"/>
      <c r="T27" s="63"/>
      <c r="U27" s="63"/>
      <c r="V27" s="63"/>
      <c r="W27" s="63"/>
      <c r="X27" s="63"/>
      <c r="Y27" s="63"/>
      <c r="Z27" s="63"/>
      <c r="AA27" s="63"/>
      <c r="AB27" s="63"/>
      <c r="AC27" s="63"/>
      <c r="AD27" s="63"/>
      <c r="AE27" s="63"/>
      <c r="AF27" s="63"/>
      <c r="AG27" s="63"/>
      <c r="AH27" s="63"/>
      <c r="AI27" s="63"/>
      <c r="AJ27" s="63"/>
      <c r="AK27" s="63"/>
      <c r="AL27" s="63"/>
      <c r="AM27" s="63"/>
      <c r="AN27" s="63"/>
      <c r="AO27" s="63"/>
      <c r="AP27" s="63"/>
      <c r="AQ27" s="63"/>
      <c r="AR27" s="63"/>
      <c r="AS27" s="63"/>
      <c r="AT27" s="63"/>
      <c r="AU27" s="63"/>
      <c r="AV27" s="63"/>
      <c r="AW27" s="63"/>
      <c r="AX27" s="63"/>
      <c r="AY27" s="63"/>
      <c r="AZ27" s="63"/>
      <c r="BA27" s="63"/>
      <c r="BB27" s="63"/>
      <c r="BC27" s="63"/>
      <c r="BD27" s="63"/>
      <c r="BE27" s="63"/>
      <c r="BF27" s="63"/>
      <c r="BG27" s="63"/>
      <c r="BH27" s="63"/>
      <c r="BI27" s="63"/>
      <c r="BJ27" s="63"/>
      <c r="BK27" s="63"/>
      <c r="BL27" s="63"/>
      <c r="BM27" s="63"/>
      <c r="BN27" s="63"/>
      <c r="BO27" s="63"/>
      <c r="BP27" s="63"/>
      <c r="BQ27" s="63"/>
      <c r="BR27" s="63"/>
      <c r="BS27" s="63"/>
      <c r="BT27" s="63"/>
      <c r="BU27" s="63"/>
      <c r="BV27" s="63"/>
      <c r="BW27" s="63"/>
      <c r="BX27" s="63"/>
      <c r="BY27" s="63"/>
      <c r="BZ27" s="63"/>
      <c r="CA27" s="63"/>
      <c r="CB27" s="63"/>
      <c r="CC27" s="63"/>
      <c r="CD27" s="63"/>
      <c r="CE27" s="63"/>
      <c r="CF27" s="63"/>
      <c r="CG27" s="63"/>
      <c r="CH27" s="63"/>
      <c r="CI27" s="63"/>
      <c r="CJ27" s="63"/>
      <c r="CK27" s="63"/>
      <c r="CL27" s="63"/>
      <c r="CM27" s="63"/>
      <c r="CN27" s="63"/>
      <c r="CO27" s="63"/>
      <c r="CP27" s="63"/>
      <c r="CQ27" s="63"/>
      <c r="CR27" s="63"/>
      <c r="CS27" s="63"/>
      <c r="CT27" s="63"/>
      <c r="CU27" s="63"/>
      <c r="CV27" s="63"/>
      <c r="CW27" s="63"/>
      <c r="CX27" s="63"/>
    </row>
    <row r="28" spans="1:102" s="65" customFormat="1" ht="33" customHeight="1">
      <c r="A28" s="69"/>
      <c r="B28" s="57" t="s">
        <v>169</v>
      </c>
      <c r="C28" s="70"/>
      <c r="D28" s="47"/>
      <c r="E28" s="70"/>
      <c r="F28" s="70"/>
      <c r="G28" s="70"/>
      <c r="H28" s="70"/>
      <c r="I28" s="70"/>
      <c r="J28" s="70"/>
      <c r="K28" s="70"/>
      <c r="L28" s="70"/>
      <c r="M28" s="70"/>
      <c r="N28" s="70"/>
      <c r="O28" s="63"/>
      <c r="P28" s="63"/>
      <c r="Q28" s="63"/>
      <c r="R28" s="63"/>
      <c r="S28" s="63"/>
      <c r="T28" s="63"/>
      <c r="U28" s="63"/>
      <c r="V28" s="63"/>
      <c r="W28" s="63"/>
      <c r="X28" s="63"/>
      <c r="Y28" s="63"/>
      <c r="Z28" s="63"/>
      <c r="AA28" s="63"/>
      <c r="AB28" s="63"/>
      <c r="AC28" s="63"/>
      <c r="AD28" s="63"/>
      <c r="AE28" s="63"/>
      <c r="AF28" s="63"/>
      <c r="AG28" s="63"/>
      <c r="AH28" s="63"/>
      <c r="AI28" s="63"/>
      <c r="AJ28" s="63"/>
      <c r="AK28" s="63"/>
      <c r="AL28" s="63"/>
      <c r="AM28" s="63"/>
      <c r="AN28" s="63"/>
      <c r="AO28" s="63"/>
      <c r="AP28" s="63"/>
      <c r="AQ28" s="63"/>
      <c r="AR28" s="63"/>
      <c r="AS28" s="63"/>
      <c r="AT28" s="63"/>
      <c r="AU28" s="63"/>
      <c r="AV28" s="63"/>
      <c r="AW28" s="63"/>
      <c r="AX28" s="63"/>
      <c r="AY28" s="63"/>
      <c r="AZ28" s="63"/>
      <c r="BA28" s="63"/>
      <c r="BB28" s="63"/>
      <c r="BC28" s="63"/>
      <c r="BD28" s="63"/>
      <c r="BE28" s="63"/>
      <c r="BF28" s="63"/>
      <c r="BG28" s="63"/>
      <c r="BH28" s="63"/>
      <c r="BI28" s="63"/>
      <c r="BJ28" s="63"/>
      <c r="BK28" s="63"/>
      <c r="BL28" s="63"/>
      <c r="BM28" s="63"/>
      <c r="BN28" s="63"/>
      <c r="BO28" s="63"/>
      <c r="BP28" s="63"/>
      <c r="BQ28" s="63"/>
      <c r="BR28" s="63"/>
      <c r="BS28" s="63"/>
      <c r="BT28" s="63"/>
      <c r="BU28" s="63"/>
      <c r="BV28" s="63"/>
      <c r="BW28" s="63"/>
      <c r="BX28" s="63"/>
      <c r="BY28" s="63"/>
      <c r="BZ28" s="63"/>
      <c r="CA28" s="63"/>
      <c r="CB28" s="63"/>
      <c r="CC28" s="63"/>
      <c r="CD28" s="63"/>
      <c r="CE28" s="63"/>
      <c r="CF28" s="63"/>
      <c r="CG28" s="63"/>
      <c r="CH28" s="63"/>
      <c r="CI28" s="63"/>
      <c r="CJ28" s="63"/>
      <c r="CK28" s="63"/>
      <c r="CL28" s="63"/>
      <c r="CM28" s="63"/>
      <c r="CN28" s="63"/>
      <c r="CO28" s="63"/>
      <c r="CP28" s="63"/>
      <c r="CQ28" s="63"/>
      <c r="CR28" s="63"/>
      <c r="CS28" s="63"/>
      <c r="CT28" s="63"/>
      <c r="CU28" s="63"/>
      <c r="CV28" s="63"/>
      <c r="CW28" s="63"/>
      <c r="CX28" s="63"/>
    </row>
    <row r="29" spans="1:102" s="65" customFormat="1" ht="33" customHeight="1">
      <c r="A29" s="69"/>
      <c r="B29" s="57" t="s">
        <v>178</v>
      </c>
      <c r="C29" s="71"/>
      <c r="D29" s="47"/>
      <c r="E29" s="71"/>
      <c r="F29" s="71"/>
      <c r="G29" s="71"/>
      <c r="H29" s="71"/>
      <c r="I29" s="71"/>
      <c r="J29" s="71"/>
      <c r="K29" s="71"/>
      <c r="L29" s="71"/>
      <c r="M29" s="71"/>
      <c r="N29" s="71"/>
      <c r="O29" s="63"/>
      <c r="P29" s="63"/>
      <c r="Q29" s="63"/>
      <c r="R29" s="63"/>
      <c r="S29" s="63"/>
      <c r="T29" s="63"/>
      <c r="U29" s="63"/>
      <c r="V29" s="63"/>
      <c r="W29" s="63"/>
      <c r="X29" s="63"/>
      <c r="Y29" s="63"/>
      <c r="Z29" s="63"/>
      <c r="AA29" s="63"/>
      <c r="AB29" s="63"/>
      <c r="AC29" s="63"/>
      <c r="AD29" s="63"/>
      <c r="AE29" s="63"/>
      <c r="AF29" s="63"/>
      <c r="AG29" s="63"/>
      <c r="AH29" s="63"/>
      <c r="AI29" s="63"/>
      <c r="AJ29" s="63"/>
      <c r="AK29" s="63"/>
      <c r="AL29" s="63"/>
      <c r="AM29" s="63"/>
      <c r="AN29" s="63"/>
      <c r="AO29" s="63"/>
      <c r="AP29" s="63"/>
      <c r="AQ29" s="63"/>
      <c r="AR29" s="63"/>
      <c r="AS29" s="63"/>
      <c r="AT29" s="63"/>
      <c r="AU29" s="63"/>
      <c r="AV29" s="63"/>
      <c r="AW29" s="63"/>
      <c r="AX29" s="63"/>
      <c r="AY29" s="63"/>
      <c r="AZ29" s="63"/>
      <c r="BA29" s="63"/>
      <c r="BB29" s="63"/>
      <c r="BC29" s="63"/>
      <c r="BD29" s="63"/>
      <c r="BE29" s="63"/>
      <c r="BF29" s="63"/>
      <c r="BG29" s="63"/>
      <c r="BH29" s="63"/>
      <c r="BI29" s="63"/>
      <c r="BJ29" s="63"/>
      <c r="BK29" s="63"/>
      <c r="BL29" s="63"/>
      <c r="BM29" s="63"/>
      <c r="BN29" s="63"/>
      <c r="BO29" s="63"/>
      <c r="BP29" s="63"/>
      <c r="BQ29" s="63"/>
      <c r="BR29" s="63"/>
      <c r="BS29" s="63"/>
      <c r="BT29" s="63"/>
      <c r="BU29" s="63"/>
      <c r="BV29" s="63"/>
      <c r="BW29" s="63"/>
      <c r="BX29" s="63"/>
      <c r="BY29" s="63"/>
      <c r="BZ29" s="63"/>
      <c r="CA29" s="63"/>
      <c r="CB29" s="63"/>
      <c r="CC29" s="63"/>
      <c r="CD29" s="63"/>
      <c r="CE29" s="63"/>
      <c r="CF29" s="63"/>
      <c r="CG29" s="63"/>
      <c r="CH29" s="63"/>
      <c r="CI29" s="63"/>
      <c r="CJ29" s="63"/>
      <c r="CK29" s="63"/>
      <c r="CL29" s="63"/>
      <c r="CM29" s="63"/>
      <c r="CN29" s="63"/>
      <c r="CO29" s="63"/>
      <c r="CP29" s="63"/>
      <c r="CQ29" s="63"/>
      <c r="CR29" s="63"/>
      <c r="CS29" s="63"/>
      <c r="CT29" s="63"/>
      <c r="CU29" s="63"/>
      <c r="CV29" s="63"/>
      <c r="CW29" s="63"/>
      <c r="CX29" s="63"/>
    </row>
    <row r="30" spans="1:102" s="65" customFormat="1" ht="33" customHeight="1">
      <c r="A30" s="69"/>
      <c r="B30" s="57" t="s">
        <v>170</v>
      </c>
      <c r="C30" s="71"/>
      <c r="D30" s="47"/>
      <c r="E30" s="71"/>
      <c r="F30" s="71"/>
      <c r="G30" s="71"/>
      <c r="H30" s="71"/>
      <c r="I30" s="71"/>
      <c r="J30" s="71"/>
      <c r="K30" s="71"/>
      <c r="L30" s="71"/>
      <c r="M30" s="71"/>
      <c r="N30" s="71"/>
      <c r="O30" s="63"/>
      <c r="P30" s="63"/>
      <c r="Q30" s="63"/>
      <c r="R30" s="63"/>
      <c r="S30" s="63"/>
      <c r="T30" s="63"/>
      <c r="U30" s="63"/>
      <c r="V30" s="63"/>
      <c r="W30" s="63"/>
      <c r="X30" s="63"/>
      <c r="Y30" s="63"/>
      <c r="Z30" s="63"/>
      <c r="AA30" s="63"/>
      <c r="AB30" s="63"/>
      <c r="AC30" s="63"/>
      <c r="AD30" s="63"/>
      <c r="AE30" s="63"/>
      <c r="AF30" s="63"/>
      <c r="AG30" s="63"/>
      <c r="AH30" s="63"/>
      <c r="AI30" s="63"/>
      <c r="AJ30" s="63"/>
      <c r="AK30" s="63"/>
      <c r="AL30" s="63"/>
      <c r="AM30" s="63"/>
      <c r="AN30" s="63"/>
      <c r="AO30" s="63"/>
      <c r="AP30" s="63"/>
      <c r="AQ30" s="63"/>
      <c r="AR30" s="63"/>
      <c r="AS30" s="63"/>
      <c r="AT30" s="63"/>
      <c r="AU30" s="63"/>
      <c r="AV30" s="63"/>
      <c r="AW30" s="63"/>
      <c r="AX30" s="63"/>
      <c r="AY30" s="63"/>
      <c r="AZ30" s="63"/>
      <c r="BA30" s="63"/>
      <c r="BB30" s="63"/>
      <c r="BC30" s="63"/>
      <c r="BD30" s="63"/>
      <c r="BE30" s="63"/>
      <c r="BF30" s="63"/>
      <c r="BG30" s="63"/>
      <c r="BH30" s="63"/>
      <c r="BI30" s="63"/>
      <c r="BJ30" s="63"/>
      <c r="BK30" s="63"/>
      <c r="BL30" s="63"/>
      <c r="BM30" s="63"/>
      <c r="BN30" s="63"/>
      <c r="BO30" s="63"/>
      <c r="BP30" s="63"/>
      <c r="BQ30" s="63"/>
      <c r="BR30" s="63"/>
      <c r="BS30" s="63"/>
      <c r="BT30" s="63"/>
      <c r="BU30" s="63"/>
      <c r="BV30" s="63"/>
      <c r="BW30" s="63"/>
      <c r="BX30" s="63"/>
      <c r="BY30" s="63"/>
      <c r="BZ30" s="63"/>
      <c r="CA30" s="63"/>
      <c r="CB30" s="63"/>
      <c r="CC30" s="63"/>
      <c r="CD30" s="63"/>
      <c r="CE30" s="63"/>
      <c r="CF30" s="63"/>
      <c r="CG30" s="63"/>
      <c r="CH30" s="63"/>
      <c r="CI30" s="63"/>
      <c r="CJ30" s="63"/>
      <c r="CK30" s="63"/>
      <c r="CL30" s="63"/>
      <c r="CM30" s="63"/>
      <c r="CN30" s="63"/>
      <c r="CO30" s="63"/>
      <c r="CP30" s="63"/>
      <c r="CQ30" s="63"/>
      <c r="CR30" s="63"/>
      <c r="CS30" s="63"/>
      <c r="CT30" s="63"/>
      <c r="CU30" s="63"/>
      <c r="CV30" s="63"/>
      <c r="CW30" s="63"/>
      <c r="CX30" s="63"/>
    </row>
    <row r="31" spans="1:102" s="65" customFormat="1" ht="33" customHeight="1">
      <c r="A31" s="63"/>
      <c r="B31" s="57" t="s">
        <v>171</v>
      </c>
      <c r="C31" s="64"/>
      <c r="D31" s="47"/>
      <c r="E31" s="64"/>
      <c r="F31" s="64"/>
      <c r="G31" s="64"/>
      <c r="H31" s="64"/>
      <c r="I31" s="64"/>
      <c r="J31" s="64"/>
      <c r="K31" s="64"/>
      <c r="L31" s="64"/>
      <c r="M31" s="64"/>
      <c r="N31" s="64"/>
      <c r="O31" s="63"/>
      <c r="P31" s="63"/>
      <c r="Q31" s="63"/>
      <c r="R31" s="63"/>
      <c r="S31" s="63"/>
      <c r="T31" s="63"/>
      <c r="U31" s="63"/>
      <c r="V31" s="63"/>
      <c r="W31" s="63"/>
      <c r="X31" s="63"/>
      <c r="Y31" s="63"/>
      <c r="Z31" s="63"/>
      <c r="AA31" s="63"/>
      <c r="AB31" s="63"/>
      <c r="AC31" s="63"/>
      <c r="AD31" s="63"/>
      <c r="AE31" s="63"/>
      <c r="AF31" s="63"/>
      <c r="AG31" s="63"/>
      <c r="AH31" s="63"/>
      <c r="AI31" s="63"/>
      <c r="AJ31" s="63"/>
      <c r="AK31" s="63"/>
      <c r="AL31" s="63"/>
      <c r="AM31" s="63"/>
      <c r="AN31" s="63"/>
      <c r="AO31" s="63"/>
      <c r="AP31" s="63"/>
      <c r="AQ31" s="63"/>
      <c r="AR31" s="63"/>
      <c r="AS31" s="63"/>
      <c r="AT31" s="63"/>
      <c r="AU31" s="63"/>
      <c r="AV31" s="63"/>
      <c r="AW31" s="63"/>
      <c r="AX31" s="63"/>
      <c r="AY31" s="63"/>
      <c r="AZ31" s="63"/>
      <c r="BA31" s="63"/>
      <c r="BB31" s="63"/>
      <c r="BC31" s="63"/>
      <c r="BD31" s="63"/>
      <c r="BE31" s="63"/>
      <c r="BF31" s="63"/>
      <c r="BG31" s="63"/>
      <c r="BH31" s="63"/>
      <c r="BI31" s="63"/>
      <c r="BJ31" s="63"/>
      <c r="BK31" s="63"/>
      <c r="BL31" s="63"/>
      <c r="BM31" s="63"/>
      <c r="BN31" s="63"/>
      <c r="BO31" s="63"/>
      <c r="BP31" s="63"/>
      <c r="BQ31" s="63"/>
      <c r="BR31" s="63"/>
      <c r="BS31" s="63"/>
      <c r="BT31" s="63"/>
      <c r="BU31" s="63"/>
      <c r="BV31" s="63"/>
      <c r="BW31" s="63"/>
      <c r="BX31" s="63"/>
      <c r="BY31" s="63"/>
      <c r="BZ31" s="63"/>
      <c r="CA31" s="63"/>
      <c r="CB31" s="63"/>
      <c r="CC31" s="63"/>
      <c r="CD31" s="63"/>
      <c r="CE31" s="63"/>
      <c r="CF31" s="63"/>
      <c r="CG31" s="63"/>
      <c r="CH31" s="63"/>
      <c r="CI31" s="63"/>
      <c r="CJ31" s="63"/>
      <c r="CK31" s="63"/>
      <c r="CL31" s="63"/>
      <c r="CM31" s="63"/>
      <c r="CN31" s="63"/>
      <c r="CO31" s="63"/>
      <c r="CP31" s="63"/>
      <c r="CQ31" s="63"/>
      <c r="CR31" s="63"/>
      <c r="CS31" s="63"/>
      <c r="CT31" s="63"/>
      <c r="CU31" s="63"/>
      <c r="CV31" s="63"/>
      <c r="CW31" s="63"/>
      <c r="CX31" s="63"/>
    </row>
    <row r="32" spans="1:102" s="65" customFormat="1" ht="33" customHeight="1">
      <c r="A32" s="63"/>
      <c r="B32" s="57" t="s">
        <v>172</v>
      </c>
      <c r="C32" s="64"/>
      <c r="D32" s="47"/>
      <c r="E32" s="64"/>
      <c r="F32" s="64"/>
      <c r="G32" s="64"/>
      <c r="H32" s="64"/>
      <c r="I32" s="64"/>
      <c r="J32" s="64"/>
      <c r="K32" s="64"/>
      <c r="L32" s="64"/>
      <c r="M32" s="64"/>
      <c r="N32" s="64"/>
      <c r="O32" s="63"/>
      <c r="P32" s="63"/>
      <c r="Q32" s="63"/>
      <c r="R32" s="63"/>
      <c r="S32" s="63"/>
      <c r="T32" s="63"/>
      <c r="U32" s="63"/>
      <c r="V32" s="63"/>
      <c r="W32" s="63"/>
      <c r="X32" s="63"/>
      <c r="Y32" s="63"/>
      <c r="Z32" s="63"/>
      <c r="AA32" s="63"/>
      <c r="AB32" s="63"/>
      <c r="AC32" s="63"/>
      <c r="AD32" s="63"/>
      <c r="AE32" s="63"/>
      <c r="AF32" s="63"/>
      <c r="AG32" s="63"/>
      <c r="AH32" s="63"/>
      <c r="AI32" s="63"/>
      <c r="AJ32" s="63"/>
      <c r="AK32" s="63"/>
      <c r="AL32" s="63"/>
      <c r="AM32" s="63"/>
      <c r="AN32" s="63"/>
      <c r="AO32" s="63"/>
      <c r="AP32" s="63"/>
      <c r="AQ32" s="63"/>
      <c r="AR32" s="63"/>
      <c r="AS32" s="63"/>
      <c r="AT32" s="63"/>
      <c r="AU32" s="63"/>
      <c r="AV32" s="63"/>
      <c r="AW32" s="63"/>
      <c r="AX32" s="63"/>
      <c r="AY32" s="63"/>
      <c r="AZ32" s="63"/>
      <c r="BA32" s="63"/>
      <c r="BB32" s="63"/>
      <c r="BC32" s="63"/>
      <c r="BD32" s="63"/>
      <c r="BE32" s="63"/>
      <c r="BF32" s="63"/>
      <c r="BG32" s="63"/>
      <c r="BH32" s="63"/>
      <c r="BI32" s="63"/>
      <c r="BJ32" s="63"/>
      <c r="BK32" s="63"/>
      <c r="BL32" s="63"/>
      <c r="BM32" s="63"/>
      <c r="BN32" s="63"/>
      <c r="BO32" s="63"/>
      <c r="BP32" s="63"/>
      <c r="BQ32" s="63"/>
      <c r="BR32" s="63"/>
      <c r="BS32" s="63"/>
      <c r="BT32" s="63"/>
      <c r="BU32" s="63"/>
      <c r="BV32" s="63"/>
      <c r="BW32" s="63"/>
      <c r="BX32" s="63"/>
      <c r="BY32" s="63"/>
      <c r="BZ32" s="63"/>
      <c r="CA32" s="63"/>
      <c r="CB32" s="63"/>
      <c r="CC32" s="63"/>
      <c r="CD32" s="63"/>
      <c r="CE32" s="63"/>
      <c r="CF32" s="63"/>
      <c r="CG32" s="63"/>
      <c r="CH32" s="63"/>
      <c r="CI32" s="63"/>
      <c r="CJ32" s="63"/>
      <c r="CK32" s="63"/>
      <c r="CL32" s="63"/>
      <c r="CM32" s="63"/>
      <c r="CN32" s="63"/>
      <c r="CO32" s="63"/>
      <c r="CP32" s="63"/>
      <c r="CQ32" s="63"/>
      <c r="CR32" s="63"/>
      <c r="CS32" s="63"/>
      <c r="CT32" s="63"/>
      <c r="CU32" s="63"/>
      <c r="CV32" s="63"/>
      <c r="CW32" s="63"/>
      <c r="CX32" s="63"/>
    </row>
    <row r="33" spans="1:102" s="65" customFormat="1" ht="33" customHeight="1">
      <c r="A33" s="63"/>
      <c r="B33" s="57" t="s">
        <v>173</v>
      </c>
      <c r="C33" s="64"/>
      <c r="D33" s="47"/>
      <c r="E33" s="64"/>
      <c r="F33" s="64"/>
      <c r="G33" s="64"/>
      <c r="H33" s="64"/>
      <c r="I33" s="64"/>
      <c r="J33" s="64"/>
      <c r="K33" s="64"/>
      <c r="L33" s="64"/>
      <c r="M33" s="64"/>
      <c r="N33" s="64"/>
      <c r="O33" s="63"/>
      <c r="P33" s="63"/>
      <c r="Q33" s="63"/>
      <c r="R33" s="63"/>
      <c r="S33" s="63"/>
      <c r="T33" s="63"/>
      <c r="U33" s="63"/>
      <c r="V33" s="63"/>
      <c r="W33" s="63"/>
      <c r="X33" s="63"/>
      <c r="Y33" s="63"/>
      <c r="Z33" s="63"/>
      <c r="AA33" s="63"/>
      <c r="AB33" s="63"/>
      <c r="AC33" s="63"/>
      <c r="AD33" s="63"/>
      <c r="AE33" s="63"/>
      <c r="AF33" s="63"/>
      <c r="AG33" s="63"/>
      <c r="AH33" s="63"/>
      <c r="AI33" s="63"/>
      <c r="AJ33" s="63"/>
      <c r="AK33" s="63"/>
      <c r="AL33" s="63"/>
      <c r="AM33" s="63"/>
      <c r="AN33" s="63"/>
      <c r="AO33" s="63"/>
      <c r="AP33" s="63"/>
      <c r="AQ33" s="63"/>
      <c r="AR33" s="63"/>
      <c r="AS33" s="63"/>
      <c r="AT33" s="63"/>
      <c r="AU33" s="63"/>
      <c r="AV33" s="63"/>
      <c r="AW33" s="63"/>
      <c r="AX33" s="63"/>
      <c r="AY33" s="63"/>
      <c r="AZ33" s="63"/>
      <c r="BA33" s="63"/>
      <c r="BB33" s="63"/>
      <c r="BC33" s="63"/>
      <c r="BD33" s="63"/>
      <c r="BE33" s="63"/>
      <c r="BF33" s="63"/>
      <c r="BG33" s="63"/>
      <c r="BH33" s="63"/>
      <c r="BI33" s="63"/>
      <c r="BJ33" s="63"/>
      <c r="BK33" s="63"/>
      <c r="BL33" s="63"/>
      <c r="BM33" s="63"/>
      <c r="BN33" s="63"/>
      <c r="BO33" s="63"/>
      <c r="BP33" s="63"/>
      <c r="BQ33" s="63"/>
      <c r="BR33" s="63"/>
      <c r="BS33" s="63"/>
      <c r="BT33" s="63"/>
      <c r="BU33" s="63"/>
      <c r="BV33" s="63"/>
      <c r="BW33" s="63"/>
      <c r="BX33" s="63"/>
      <c r="BY33" s="63"/>
      <c r="BZ33" s="63"/>
      <c r="CA33" s="63"/>
      <c r="CB33" s="63"/>
      <c r="CC33" s="63"/>
      <c r="CD33" s="63"/>
      <c r="CE33" s="63"/>
      <c r="CF33" s="63"/>
      <c r="CG33" s="63"/>
      <c r="CH33" s="63"/>
      <c r="CI33" s="63"/>
      <c r="CJ33" s="63"/>
      <c r="CK33" s="63"/>
      <c r="CL33" s="63"/>
      <c r="CM33" s="63"/>
      <c r="CN33" s="63"/>
      <c r="CO33" s="63"/>
      <c r="CP33" s="63"/>
      <c r="CQ33" s="63"/>
      <c r="CR33" s="63"/>
      <c r="CS33" s="63"/>
      <c r="CT33" s="63"/>
      <c r="CU33" s="63"/>
      <c r="CV33" s="63"/>
      <c r="CW33" s="63"/>
      <c r="CX33" s="63"/>
    </row>
    <row r="34" spans="1:102" s="65" customFormat="1" ht="33" customHeight="1">
      <c r="A34" s="63"/>
      <c r="B34" s="57" t="s">
        <v>174</v>
      </c>
      <c r="C34" s="64"/>
      <c r="D34" s="47"/>
      <c r="E34" s="64"/>
      <c r="F34" s="64"/>
      <c r="G34" s="64"/>
      <c r="H34" s="64"/>
      <c r="I34" s="64"/>
      <c r="J34" s="64"/>
      <c r="K34" s="64"/>
      <c r="L34" s="64"/>
      <c r="M34" s="64"/>
      <c r="N34" s="64"/>
      <c r="O34" s="63"/>
      <c r="P34" s="63"/>
      <c r="Q34" s="63"/>
      <c r="R34" s="63"/>
      <c r="S34" s="63"/>
      <c r="T34" s="63"/>
      <c r="U34" s="63"/>
      <c r="V34" s="63"/>
      <c r="W34" s="63"/>
      <c r="X34" s="63"/>
      <c r="Y34" s="63"/>
      <c r="Z34" s="63"/>
      <c r="AA34" s="63"/>
      <c r="AB34" s="63"/>
      <c r="AC34" s="63"/>
      <c r="AD34" s="63"/>
      <c r="AE34" s="63"/>
      <c r="AF34" s="63"/>
      <c r="AG34" s="63"/>
      <c r="AH34" s="63"/>
      <c r="AI34" s="63"/>
      <c r="AJ34" s="63"/>
      <c r="AK34" s="63"/>
      <c r="AL34" s="63"/>
      <c r="AM34" s="63"/>
      <c r="AN34" s="63"/>
      <c r="AO34" s="63"/>
      <c r="AP34" s="63"/>
      <c r="AQ34" s="63"/>
      <c r="AR34" s="63"/>
      <c r="AS34" s="63"/>
      <c r="AT34" s="63"/>
      <c r="AU34" s="63"/>
      <c r="AV34" s="63"/>
      <c r="AW34" s="63"/>
      <c r="AX34" s="63"/>
      <c r="AY34" s="63"/>
      <c r="AZ34" s="63"/>
      <c r="BA34" s="63"/>
      <c r="BB34" s="63"/>
      <c r="BC34" s="63"/>
      <c r="BD34" s="63"/>
      <c r="BE34" s="63"/>
      <c r="BF34" s="63"/>
      <c r="BG34" s="63"/>
      <c r="BH34" s="63"/>
      <c r="BI34" s="63"/>
      <c r="BJ34" s="63"/>
      <c r="BK34" s="63"/>
      <c r="BL34" s="63"/>
      <c r="BM34" s="63"/>
      <c r="BN34" s="63"/>
      <c r="BO34" s="63"/>
      <c r="BP34" s="63"/>
      <c r="BQ34" s="63"/>
      <c r="BR34" s="63"/>
      <c r="BS34" s="63"/>
      <c r="BT34" s="63"/>
      <c r="BU34" s="63"/>
      <c r="BV34" s="63"/>
      <c r="BW34" s="63"/>
      <c r="BX34" s="63"/>
      <c r="BY34" s="63"/>
      <c r="BZ34" s="63"/>
      <c r="CA34" s="63"/>
      <c r="CB34" s="63"/>
      <c r="CC34" s="63"/>
      <c r="CD34" s="63"/>
      <c r="CE34" s="63"/>
      <c r="CF34" s="63"/>
      <c r="CG34" s="63"/>
      <c r="CH34" s="63"/>
      <c r="CI34" s="63"/>
      <c r="CJ34" s="63"/>
      <c r="CK34" s="63"/>
      <c r="CL34" s="63"/>
      <c r="CM34" s="63"/>
      <c r="CN34" s="63"/>
      <c r="CO34" s="63"/>
      <c r="CP34" s="63"/>
      <c r="CQ34" s="63"/>
      <c r="CR34" s="63"/>
      <c r="CS34" s="63"/>
      <c r="CT34" s="63"/>
      <c r="CU34" s="63"/>
      <c r="CV34" s="63"/>
      <c r="CW34" s="63"/>
      <c r="CX34" s="63"/>
    </row>
    <row r="35" spans="1:102" s="65" customFormat="1" ht="15" customHeight="1">
      <c r="A35" s="63"/>
      <c r="B35" s="57"/>
      <c r="C35" s="64"/>
      <c r="D35" s="47"/>
      <c r="E35" s="64"/>
      <c r="F35" s="64"/>
      <c r="G35" s="64"/>
      <c r="H35" s="64"/>
      <c r="I35" s="64"/>
      <c r="J35" s="64"/>
      <c r="K35" s="64"/>
      <c r="L35" s="64"/>
      <c r="M35" s="64"/>
      <c r="N35" s="64"/>
      <c r="O35" s="63"/>
      <c r="P35" s="63"/>
      <c r="Q35" s="63"/>
      <c r="R35" s="63"/>
      <c r="S35" s="63"/>
      <c r="T35" s="63"/>
      <c r="U35" s="63"/>
      <c r="V35" s="63"/>
      <c r="W35" s="63"/>
      <c r="X35" s="63"/>
      <c r="Y35" s="63"/>
      <c r="Z35" s="63"/>
      <c r="AA35" s="63"/>
      <c r="AB35" s="63"/>
      <c r="AC35" s="63"/>
      <c r="AD35" s="63"/>
      <c r="AE35" s="63"/>
      <c r="AF35" s="63"/>
      <c r="AG35" s="63"/>
      <c r="AH35" s="63"/>
      <c r="AI35" s="63"/>
      <c r="AJ35" s="63"/>
      <c r="AK35" s="63"/>
      <c r="AL35" s="63"/>
      <c r="AM35" s="63"/>
      <c r="AN35" s="63"/>
      <c r="AO35" s="63"/>
      <c r="AP35" s="63"/>
      <c r="AQ35" s="63"/>
      <c r="AR35" s="63"/>
      <c r="AS35" s="63"/>
      <c r="AT35" s="63"/>
      <c r="AU35" s="63"/>
      <c r="AV35" s="63"/>
      <c r="AW35" s="63"/>
      <c r="AX35" s="63"/>
      <c r="AY35" s="63"/>
      <c r="AZ35" s="63"/>
      <c r="BA35" s="63"/>
      <c r="BB35" s="63"/>
      <c r="BC35" s="63"/>
      <c r="BD35" s="63"/>
      <c r="BE35" s="63"/>
      <c r="BF35" s="63"/>
      <c r="BG35" s="63"/>
      <c r="BH35" s="63"/>
      <c r="BI35" s="63"/>
      <c r="BJ35" s="63"/>
      <c r="BK35" s="63"/>
      <c r="BL35" s="63"/>
      <c r="BM35" s="63"/>
      <c r="BN35" s="63"/>
      <c r="BO35" s="63"/>
      <c r="BP35" s="63"/>
      <c r="BQ35" s="63"/>
      <c r="BR35" s="63"/>
      <c r="BS35" s="63"/>
      <c r="BT35" s="63"/>
      <c r="BU35" s="63"/>
      <c r="BV35" s="63"/>
      <c r="BW35" s="63"/>
      <c r="BX35" s="63"/>
      <c r="BY35" s="63"/>
      <c r="BZ35" s="63"/>
      <c r="CA35" s="63"/>
      <c r="CB35" s="63"/>
      <c r="CC35" s="63"/>
      <c r="CD35" s="63"/>
      <c r="CE35" s="63"/>
      <c r="CF35" s="63"/>
      <c r="CG35" s="63"/>
      <c r="CH35" s="63"/>
      <c r="CI35" s="63"/>
      <c r="CJ35" s="63"/>
      <c r="CK35" s="63"/>
      <c r="CL35" s="63"/>
      <c r="CM35" s="63"/>
      <c r="CN35" s="63"/>
      <c r="CO35" s="63"/>
      <c r="CP35" s="63"/>
      <c r="CQ35" s="63"/>
      <c r="CR35" s="63"/>
      <c r="CS35" s="63"/>
      <c r="CT35" s="63"/>
      <c r="CU35" s="63"/>
      <c r="CV35" s="63"/>
      <c r="CW35" s="63"/>
      <c r="CX35" s="63"/>
    </row>
    <row r="36" spans="1:102" s="65" customFormat="1" ht="33" customHeight="1">
      <c r="A36" s="63"/>
      <c r="B36" s="53" t="s">
        <v>154</v>
      </c>
      <c r="C36" s="64"/>
      <c r="D36" s="47"/>
      <c r="E36" s="64"/>
      <c r="F36" s="64"/>
      <c r="G36" s="64"/>
      <c r="H36" s="64"/>
      <c r="I36" s="64"/>
      <c r="J36" s="64"/>
      <c r="K36" s="64"/>
      <c r="L36" s="64"/>
      <c r="M36" s="64"/>
      <c r="N36" s="64"/>
      <c r="O36" s="63"/>
      <c r="P36" s="63"/>
      <c r="Q36" s="63"/>
      <c r="R36" s="63"/>
      <c r="S36" s="63"/>
      <c r="T36" s="63"/>
      <c r="U36" s="63"/>
      <c r="V36" s="63"/>
      <c r="W36" s="63"/>
      <c r="X36" s="63"/>
      <c r="Y36" s="63"/>
      <c r="Z36" s="63"/>
      <c r="AA36" s="63"/>
      <c r="AB36" s="63"/>
      <c r="AC36" s="63"/>
      <c r="AD36" s="63"/>
      <c r="AE36" s="63"/>
      <c r="AF36" s="63"/>
      <c r="AG36" s="63"/>
      <c r="AH36" s="63"/>
      <c r="AI36" s="63"/>
      <c r="AJ36" s="63"/>
      <c r="AK36" s="63"/>
      <c r="AL36" s="63"/>
      <c r="AM36" s="63"/>
      <c r="AN36" s="63"/>
      <c r="AO36" s="63"/>
      <c r="AP36" s="63"/>
      <c r="AQ36" s="63"/>
      <c r="AR36" s="63"/>
      <c r="AS36" s="63"/>
      <c r="AT36" s="63"/>
      <c r="AU36" s="63"/>
      <c r="AV36" s="63"/>
      <c r="AW36" s="63"/>
      <c r="AX36" s="63"/>
      <c r="AY36" s="63"/>
      <c r="AZ36" s="63"/>
      <c r="BA36" s="63"/>
      <c r="BB36" s="63"/>
      <c r="BC36" s="63"/>
      <c r="BD36" s="63"/>
      <c r="BE36" s="63"/>
      <c r="BF36" s="63"/>
      <c r="BG36" s="63"/>
      <c r="BH36" s="63"/>
      <c r="BI36" s="63"/>
      <c r="BJ36" s="63"/>
      <c r="BK36" s="63"/>
      <c r="BL36" s="63"/>
      <c r="BM36" s="63"/>
      <c r="BN36" s="63"/>
      <c r="BO36" s="63"/>
      <c r="BP36" s="63"/>
      <c r="BQ36" s="63"/>
      <c r="BR36" s="63"/>
      <c r="BS36" s="63"/>
      <c r="BT36" s="63"/>
      <c r="BU36" s="63"/>
      <c r="BV36" s="63"/>
      <c r="BW36" s="63"/>
      <c r="BX36" s="63"/>
      <c r="BY36" s="63"/>
      <c r="BZ36" s="63"/>
      <c r="CA36" s="63"/>
      <c r="CB36" s="63"/>
      <c r="CC36" s="63"/>
      <c r="CD36" s="63"/>
      <c r="CE36" s="63"/>
      <c r="CF36" s="63"/>
      <c r="CG36" s="63"/>
      <c r="CH36" s="63"/>
      <c r="CI36" s="63"/>
      <c r="CJ36" s="63"/>
      <c r="CK36" s="63"/>
      <c r="CL36" s="63"/>
      <c r="CM36" s="63"/>
      <c r="CN36" s="63"/>
      <c r="CO36" s="63"/>
      <c r="CP36" s="63"/>
      <c r="CQ36" s="63"/>
      <c r="CR36" s="63"/>
      <c r="CS36" s="63"/>
      <c r="CT36" s="63"/>
      <c r="CU36" s="63"/>
      <c r="CV36" s="63"/>
      <c r="CW36" s="63"/>
      <c r="CX36" s="63"/>
    </row>
    <row r="37" spans="1:102" s="24" customFormat="1" ht="21.95" customHeight="1">
      <c r="A37" s="6"/>
      <c r="B37" s="6"/>
      <c r="C37" s="33"/>
      <c r="D37" s="33"/>
      <c r="E37" s="33"/>
      <c r="F37" s="33"/>
      <c r="G37" s="33"/>
      <c r="H37" s="33"/>
      <c r="I37" s="33"/>
      <c r="J37" s="33"/>
      <c r="K37" s="33"/>
      <c r="L37" s="33"/>
      <c r="M37" s="33"/>
      <c r="N37" s="33"/>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row>
    <row r="38" spans="1:102" s="24" customFormat="1" ht="21.95" customHeight="1">
      <c r="A38" s="6"/>
      <c r="B38" s="6"/>
      <c r="C38" s="33"/>
      <c r="D38" s="33"/>
      <c r="E38" s="33"/>
      <c r="F38" s="33"/>
      <c r="G38" s="33"/>
      <c r="H38" s="33"/>
      <c r="I38" s="33"/>
      <c r="J38" s="33"/>
      <c r="K38" s="33"/>
      <c r="L38" s="33"/>
      <c r="M38" s="33"/>
      <c r="N38" s="33"/>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row>
    <row r="39" spans="1:102" s="24" customFormat="1" ht="21.95" customHeight="1">
      <c r="A39" s="6"/>
      <c r="B39" s="6"/>
      <c r="C39" s="33"/>
      <c r="D39" s="33"/>
      <c r="E39" s="33"/>
      <c r="F39" s="33"/>
      <c r="G39" s="33"/>
      <c r="H39" s="33"/>
      <c r="I39" s="33"/>
      <c r="J39" s="33"/>
      <c r="K39" s="33"/>
      <c r="L39" s="33"/>
      <c r="M39" s="33"/>
      <c r="N39" s="33"/>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row>
    <row r="40" spans="1:102" s="24" customFormat="1" ht="21.95" customHeight="1">
      <c r="A40" s="6"/>
      <c r="B40" s="6"/>
      <c r="C40" s="33"/>
      <c r="D40" s="33"/>
      <c r="E40" s="33"/>
      <c r="F40" s="33"/>
      <c r="G40" s="33"/>
      <c r="H40" s="33"/>
      <c r="I40" s="33"/>
      <c r="J40" s="33"/>
      <c r="K40" s="33"/>
      <c r="L40" s="33"/>
      <c r="M40" s="33"/>
      <c r="N40" s="33"/>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row>
    <row r="41" spans="1:102" s="24" customFormat="1" ht="21.95" hidden="1" customHeight="1">
      <c r="A41" s="6"/>
      <c r="B41" s="6"/>
      <c r="C41" s="33"/>
      <c r="D41" s="33"/>
      <c r="E41" s="33"/>
      <c r="F41" s="33"/>
      <c r="G41" s="33"/>
      <c r="H41" s="33"/>
      <c r="I41" s="33"/>
      <c r="J41" s="33"/>
      <c r="K41" s="33"/>
      <c r="L41" s="33"/>
      <c r="M41" s="33"/>
      <c r="N41" s="33"/>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row>
    <row r="42" spans="1:102" s="24" customFormat="1" ht="21.95" hidden="1" customHeight="1">
      <c r="A42" s="6"/>
      <c r="B42" s="6"/>
      <c r="C42" s="33"/>
      <c r="D42" s="33"/>
      <c r="E42" s="33"/>
      <c r="F42" s="33"/>
      <c r="G42" s="33"/>
      <c r="H42" s="33"/>
      <c r="I42" s="33"/>
      <c r="J42" s="33"/>
      <c r="K42" s="33"/>
      <c r="L42" s="33"/>
      <c r="M42" s="33"/>
      <c r="N42" s="33"/>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row>
    <row r="43" spans="1:102" s="24" customFormat="1" ht="21.95" hidden="1" customHeight="1">
      <c r="A43" s="6"/>
      <c r="B43" s="6"/>
      <c r="C43" s="33"/>
      <c r="D43" s="33"/>
      <c r="E43" s="33"/>
      <c r="F43" s="33"/>
      <c r="G43" s="33"/>
      <c r="H43" s="33"/>
      <c r="I43" s="33"/>
      <c r="J43" s="33"/>
      <c r="K43" s="33"/>
      <c r="L43" s="33"/>
      <c r="M43" s="33"/>
      <c r="N43" s="33"/>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row>
    <row r="44" spans="1:102" s="24" customFormat="1" ht="21.95" hidden="1" customHeight="1">
      <c r="A44" s="583"/>
      <c r="B44" s="583"/>
      <c r="C44" s="33"/>
      <c r="D44" s="33"/>
      <c r="E44" s="33"/>
      <c r="F44" s="33"/>
      <c r="G44" s="33"/>
      <c r="H44" s="33"/>
      <c r="I44" s="33"/>
      <c r="J44" s="33"/>
      <c r="K44" s="33"/>
      <c r="L44" s="33"/>
      <c r="M44" s="33"/>
      <c r="N44" s="33"/>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row>
    <row r="45" spans="1:102" s="24" customFormat="1" ht="21.95" hidden="1" customHeight="1">
      <c r="A45" s="583"/>
      <c r="B45" s="583"/>
      <c r="C45" s="33"/>
      <c r="D45" s="33"/>
      <c r="E45" s="33"/>
      <c r="F45" s="33"/>
      <c r="G45" s="33"/>
      <c r="H45" s="33"/>
      <c r="I45" s="33"/>
      <c r="J45" s="33"/>
      <c r="K45" s="33"/>
      <c r="L45" s="33"/>
      <c r="M45" s="33"/>
      <c r="N45" s="33"/>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row>
    <row r="46" spans="1:102" s="24" customFormat="1" ht="21.95" hidden="1" customHeight="1">
      <c r="A46" s="583"/>
      <c r="B46" s="583"/>
      <c r="C46" s="33"/>
      <c r="D46" s="33"/>
      <c r="E46" s="33"/>
      <c r="F46" s="33"/>
      <c r="G46" s="33"/>
      <c r="H46" s="33"/>
      <c r="I46" s="33"/>
      <c r="J46" s="33"/>
      <c r="K46" s="33"/>
      <c r="L46" s="33"/>
      <c r="M46" s="33"/>
      <c r="N46" s="33"/>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row>
    <row r="47" spans="1:102" s="24" customFormat="1" ht="21.95" hidden="1" customHeight="1">
      <c r="A47" s="583"/>
      <c r="B47" s="583"/>
      <c r="C47" s="33"/>
      <c r="D47" s="33"/>
      <c r="E47" s="33"/>
      <c r="F47" s="33"/>
      <c r="G47" s="33"/>
      <c r="H47" s="33"/>
      <c r="I47" s="33"/>
      <c r="J47" s="33"/>
      <c r="K47" s="33"/>
      <c r="L47" s="33"/>
      <c r="M47" s="33"/>
      <c r="N47" s="33"/>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row>
    <row r="48" spans="1:102" s="24" customFormat="1" ht="60" hidden="1" customHeight="1">
      <c r="A48" s="583"/>
      <c r="B48" s="583"/>
      <c r="C48" s="33"/>
      <c r="D48" s="33"/>
      <c r="E48" s="33"/>
      <c r="F48" s="33"/>
      <c r="G48" s="33"/>
      <c r="H48" s="33"/>
      <c r="I48" s="33"/>
      <c r="J48" s="33"/>
      <c r="K48" s="33"/>
      <c r="L48" s="33"/>
      <c r="M48" s="33"/>
      <c r="N48" s="33"/>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row>
    <row r="49" spans="1:102" s="24" customFormat="1" ht="21.95" hidden="1" customHeight="1">
      <c r="A49" s="583"/>
      <c r="B49" s="583"/>
      <c r="C49" s="33"/>
      <c r="D49" s="33"/>
      <c r="E49" s="33"/>
      <c r="F49" s="33"/>
      <c r="G49" s="33"/>
      <c r="H49" s="33"/>
      <c r="I49" s="33"/>
      <c r="J49" s="33"/>
      <c r="K49" s="33"/>
      <c r="L49" s="33"/>
      <c r="M49" s="33"/>
      <c r="N49" s="33"/>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row>
    <row r="50" spans="1:102" s="24" customFormat="1" ht="21.95" hidden="1" customHeight="1">
      <c r="A50" s="583"/>
      <c r="B50" s="583"/>
      <c r="C50" s="33"/>
      <c r="D50" s="33"/>
      <c r="E50" s="33"/>
      <c r="F50" s="33"/>
      <c r="G50" s="33"/>
      <c r="H50" s="33"/>
      <c r="I50" s="33"/>
      <c r="J50" s="33"/>
      <c r="K50" s="33"/>
      <c r="L50" s="33"/>
      <c r="M50" s="33"/>
      <c r="N50" s="33"/>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c r="CW50" s="6"/>
      <c r="CX50" s="6"/>
    </row>
    <row r="51" spans="1:102" s="24" customFormat="1" ht="21.95" hidden="1" customHeight="1">
      <c r="A51" s="583"/>
      <c r="B51" s="583"/>
      <c r="C51" s="33"/>
      <c r="D51" s="33"/>
      <c r="E51" s="33"/>
      <c r="F51" s="33"/>
      <c r="G51" s="33"/>
      <c r="H51" s="33"/>
      <c r="I51" s="33"/>
      <c r="J51" s="33"/>
      <c r="K51" s="33"/>
      <c r="L51" s="33"/>
      <c r="M51" s="33"/>
      <c r="N51" s="33"/>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c r="CW51" s="6"/>
      <c r="CX51" s="6"/>
    </row>
    <row r="52" spans="1:102" s="24" customFormat="1" ht="21.95" hidden="1" customHeight="1">
      <c r="A52" s="583"/>
      <c r="B52" s="583"/>
      <c r="C52" s="33"/>
      <c r="D52" s="33"/>
      <c r="E52" s="33"/>
      <c r="F52" s="33"/>
      <c r="G52" s="33"/>
      <c r="H52" s="33"/>
      <c r="I52" s="33"/>
      <c r="J52" s="33"/>
      <c r="K52" s="33"/>
      <c r="L52" s="33"/>
      <c r="M52" s="33"/>
      <c r="N52" s="33"/>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c r="CX52" s="6"/>
    </row>
    <row r="53" spans="1:102" s="24" customFormat="1" ht="21.95" hidden="1" customHeight="1">
      <c r="A53" s="583"/>
      <c r="B53" s="583"/>
      <c r="C53" s="33"/>
      <c r="D53" s="33"/>
      <c r="E53" s="33"/>
      <c r="F53" s="33"/>
      <c r="G53" s="33"/>
      <c r="H53" s="33"/>
      <c r="I53" s="33"/>
      <c r="J53" s="33"/>
      <c r="K53" s="33"/>
      <c r="L53" s="33"/>
      <c r="M53" s="33"/>
      <c r="N53" s="33"/>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c r="CX53" s="6"/>
    </row>
    <row r="54" spans="1:102" s="24" customFormat="1" ht="21.95" hidden="1" customHeight="1">
      <c r="A54" s="583"/>
      <c r="B54" s="583"/>
      <c r="C54" s="33"/>
      <c r="D54" s="33"/>
      <c r="E54" s="33"/>
      <c r="F54" s="33"/>
      <c r="G54" s="33"/>
      <c r="H54" s="33"/>
      <c r="I54" s="33"/>
      <c r="J54" s="33"/>
      <c r="K54" s="33"/>
      <c r="L54" s="33"/>
      <c r="M54" s="33"/>
      <c r="N54" s="33"/>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row>
    <row r="55" spans="1:102" s="24" customFormat="1" ht="21.95" hidden="1" customHeight="1">
      <c r="A55" s="583"/>
      <c r="B55" s="583"/>
      <c r="C55" s="33"/>
      <c r="D55" s="33"/>
      <c r="E55" s="33"/>
      <c r="F55" s="33"/>
      <c r="G55" s="33"/>
      <c r="H55" s="33"/>
      <c r="I55" s="33"/>
      <c r="J55" s="33"/>
      <c r="K55" s="33"/>
      <c r="L55" s="33"/>
      <c r="M55" s="33"/>
      <c r="N55" s="33"/>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c r="CX55" s="6"/>
    </row>
    <row r="56" spans="1:102" ht="21.95" hidden="1" customHeight="1"/>
    <row r="57" spans="1:102" ht="13.5" hidden="1">
      <c r="B57" s="581"/>
      <c r="C57" s="581"/>
      <c r="D57" s="581"/>
      <c r="E57" s="581"/>
      <c r="F57" s="581"/>
      <c r="G57" s="581"/>
      <c r="H57" s="581"/>
      <c r="I57" s="581"/>
      <c r="J57" s="581"/>
      <c r="K57" s="581"/>
      <c r="L57" s="581"/>
      <c r="M57" s="581"/>
      <c r="N57" s="581"/>
    </row>
    <row r="58" spans="1:102" ht="13.5" hidden="1">
      <c r="B58" s="581"/>
      <c r="C58" s="581"/>
      <c r="D58" s="581"/>
      <c r="E58" s="581"/>
      <c r="F58" s="581"/>
      <c r="G58" s="581"/>
      <c r="H58" s="581"/>
      <c r="I58" s="581"/>
      <c r="J58" s="581"/>
      <c r="K58" s="581"/>
      <c r="L58" s="581"/>
      <c r="M58" s="581"/>
      <c r="N58" s="581"/>
    </row>
    <row r="59" spans="1:102" ht="13.5" hidden="1">
      <c r="B59" s="581"/>
      <c r="C59" s="581"/>
      <c r="D59" s="581"/>
      <c r="E59" s="581"/>
      <c r="F59" s="581"/>
      <c r="G59" s="581"/>
      <c r="H59" s="581"/>
      <c r="I59" s="581"/>
      <c r="J59" s="581"/>
      <c r="K59" s="581"/>
      <c r="L59" s="581"/>
      <c r="M59" s="581"/>
      <c r="N59" s="581"/>
    </row>
    <row r="60" spans="1:102" ht="13.5" hidden="1">
      <c r="B60" s="581"/>
      <c r="C60" s="581"/>
      <c r="D60" s="581"/>
      <c r="E60" s="581"/>
      <c r="F60" s="581"/>
      <c r="G60" s="581"/>
      <c r="H60" s="581"/>
      <c r="I60" s="581"/>
      <c r="J60" s="581"/>
      <c r="K60" s="581"/>
      <c r="L60" s="581"/>
      <c r="M60" s="581"/>
      <c r="N60" s="581"/>
    </row>
    <row r="61" spans="1:102" ht="13.5" hidden="1">
      <c r="B61" s="581"/>
      <c r="C61" s="581"/>
      <c r="D61" s="581"/>
      <c r="E61" s="581"/>
      <c r="F61" s="581"/>
      <c r="G61" s="581"/>
      <c r="H61" s="581"/>
      <c r="I61" s="581"/>
      <c r="J61" s="581"/>
      <c r="K61" s="581"/>
      <c r="L61" s="581"/>
      <c r="M61" s="581"/>
      <c r="N61" s="581"/>
    </row>
    <row r="62" spans="1:102" ht="13.5" hidden="1">
      <c r="B62" s="581"/>
      <c r="C62" s="581"/>
      <c r="D62" s="581"/>
      <c r="E62" s="581"/>
      <c r="F62" s="581"/>
      <c r="G62" s="581"/>
      <c r="H62" s="581"/>
      <c r="I62" s="581"/>
      <c r="J62" s="581"/>
      <c r="K62" s="581"/>
      <c r="L62" s="581"/>
      <c r="M62" s="581"/>
      <c r="N62" s="581"/>
    </row>
    <row r="63" spans="1:102" ht="13.5" hidden="1"/>
    <row r="64" spans="1:102" ht="13.5" hidden="1">
      <c r="B64" s="581"/>
      <c r="C64" s="581"/>
      <c r="D64" s="581"/>
      <c r="E64" s="581"/>
      <c r="F64" s="581"/>
      <c r="G64" s="581"/>
      <c r="H64" s="581"/>
      <c r="I64" s="581"/>
      <c r="J64" s="581"/>
      <c r="K64" s="581"/>
      <c r="L64" s="581"/>
      <c r="M64" s="581"/>
      <c r="N64" s="581"/>
    </row>
    <row r="65" spans="2:14" ht="13.5" hidden="1">
      <c r="B65" s="581"/>
      <c r="C65" s="581"/>
      <c r="D65" s="581"/>
      <c r="E65" s="581"/>
      <c r="F65" s="581"/>
      <c r="G65" s="581"/>
      <c r="H65" s="581"/>
      <c r="I65" s="581"/>
      <c r="J65" s="581"/>
      <c r="K65" s="581"/>
      <c r="L65" s="581"/>
      <c r="M65" s="581"/>
      <c r="N65" s="581"/>
    </row>
    <row r="66" spans="2:14" ht="21.95" hidden="1" customHeight="1"/>
    <row r="67" spans="2:14" ht="20.100000000000001" hidden="1" customHeight="1"/>
    <row r="68" spans="2:14" ht="13.5" hidden="1"/>
    <row r="69" spans="2:14" ht="13.5" hidden="1">
      <c r="B69" s="581"/>
      <c r="C69" s="581"/>
      <c r="D69" s="581"/>
      <c r="E69" s="581"/>
      <c r="F69" s="581"/>
      <c r="G69" s="581"/>
      <c r="H69" s="581"/>
      <c r="I69" s="581"/>
      <c r="J69" s="581"/>
      <c r="K69" s="581"/>
      <c r="L69" s="581"/>
      <c r="M69" s="581"/>
      <c r="N69" s="581"/>
    </row>
    <row r="70" spans="2:14" ht="12.75" hidden="1" customHeight="1"/>
    <row r="71" spans="2:14" ht="12.75" hidden="1" customHeight="1"/>
    <row r="72" spans="2:14" ht="12.75" hidden="1" customHeight="1"/>
  </sheetData>
  <mergeCells count="21">
    <mergeCell ref="B64:N64"/>
    <mergeCell ref="B65:N65"/>
    <mergeCell ref="B69:N69"/>
    <mergeCell ref="B57:N57"/>
    <mergeCell ref="B58:N58"/>
    <mergeCell ref="B59:N59"/>
    <mergeCell ref="B60:N60"/>
    <mergeCell ref="B61:N61"/>
    <mergeCell ref="B62:N62"/>
    <mergeCell ref="A55:B55"/>
    <mergeCell ref="A44:B44"/>
    <mergeCell ref="A45:B45"/>
    <mergeCell ref="A46:B46"/>
    <mergeCell ref="A47:B47"/>
    <mergeCell ref="A48:B48"/>
    <mergeCell ref="A49:B49"/>
    <mergeCell ref="A50:B50"/>
    <mergeCell ref="A51:B51"/>
    <mergeCell ref="A52:B52"/>
    <mergeCell ref="A53:B53"/>
    <mergeCell ref="A54:B54"/>
  </mergeCells>
  <hyperlinks>
    <hyperlink ref="B4" location="Índice!A1" display="Índice" xr:uid="{33F6D525-DDB0-403F-AFB2-66227731A4A5}"/>
    <hyperlink ref="B5" location="Presentación!A1" display="Presentación" xr:uid="{8BC7D220-2762-448A-A759-CE2F3FFAD27D}"/>
    <hyperlink ref="B9" location="'Metodología de Evaluación SF'!A1" display="Metodología de Evaluación Sistema Financiero" xr:uid="{DD180D43-A8A3-437D-A7C0-1A557B18D05B}"/>
    <hyperlink ref="B10" location="'Metodología Evaluación CC'!A1" display="Metodología Evaluación Cartera Comercial" xr:uid="{7BD1EF40-8F93-4B2B-BAE9-6409BB14DA3B}"/>
    <hyperlink ref="B11" location="'Metodología Evaluación CV'!A1" display="Metodología Evaluación Cartera a la Vivienda" xr:uid="{FAB7F43F-1AF8-4E01-BF08-84BC48D00892}"/>
    <hyperlink ref="B12" location="'Evaluación Calidad'!A1" display="Evaluación de Calidad a la Información" xr:uid="{388B6EFB-7275-4079-B452-D6F206173B4A}"/>
    <hyperlink ref="B14" location="'Portadilla II'!A1" display="II. Estadísticas de la Banca Múltiple" xr:uid="{2F2B51CB-9507-4F55-9FA6-C607434F10A9}"/>
    <hyperlink ref="B15" location="'Pm2'!A1" display="   Principales rubros del estado de situación financiera y estado de resultado integral" xr:uid="{6DF08CA0-CCE3-462E-8308-F7575E74AFCC}"/>
    <hyperlink ref="B16" location="Indicadores!A1" display=" Indicadores financieros" xr:uid="{E24AF3DE-2E55-4AED-BACC-5607B1B1F193}"/>
    <hyperlink ref="B17" location="CCT!A1" display="   Cartera de crédito total" xr:uid="{603765C2-A29A-4E17-BE18-D02603F6DB71}"/>
    <hyperlink ref="B18" location="CCE!A1" display="   Cartera de crédito a empresas" xr:uid="{07784DDB-F7DD-4363-84D5-22207CA088C3}"/>
    <hyperlink ref="B19" location="CCEF!A1" display="   Cartera de crédito a entidades financieras" xr:uid="{71C49DD0-A0A1-4B98-8DF3-A92339C3D4D3}"/>
    <hyperlink ref="B20" location="CCGT!A1" display="   Cartera de crédito a entidades gubernamentales" xr:uid="{3462E418-1B03-46E7-A906-CE42DB604ADF}"/>
    <hyperlink ref="B21" location="'CCG EyM'!A1" display="   Cartera de crédito a estados y municipios" xr:uid="{99D1BC08-1F69-4343-B36C-38B2AEF542A1}"/>
    <hyperlink ref="B22" location="'CCG OG'!A1" display="   Cartera de crédito a otras entidades gubernamentales" xr:uid="{E4483F10-EEB1-4B41-AE30-EC285A4A07DF}"/>
    <hyperlink ref="B23" location="CCCT!A1" display="   Cartera de crédito al consumo total " xr:uid="{7F4B6B2F-A79A-42ED-A3A0-76F8AC61DE9F}"/>
    <hyperlink ref="B24" location="CCCTC!A1" display="   Cartera de tarjeta de crédito" xr:uid="{6BB0D118-C37A-4B1A-B8DF-9E6A342BEA65}"/>
    <hyperlink ref="B25" location="CCCN!A1" display="   Cartera de nómina" xr:uid="{EF49FB8B-E2D4-40FE-858F-0EA9399F1C70}"/>
    <hyperlink ref="B26" location="CCCnrP!A1" display="   Cartera de créditos personales" xr:uid="{9AB0C3E5-E665-4DC7-A523-A1E87846AE04}"/>
    <hyperlink ref="B27" location="CCCAut!A1" display="   Cartera de crédito automotriz" xr:uid="{B31BB7BA-214D-4F7D-BC70-D458EA5163A1}"/>
    <hyperlink ref="B28" location="'CCCAdq BiMu'!A1" display="   Cartera de adquisición de bienes muebles" xr:uid="{4B91EFC7-C1C2-43E9-A2A3-5A66F24E514B}"/>
    <hyperlink ref="B29" location="CCOAC!A1" display="   Cartera para Operaciones de Arrendamiento Financiero" xr:uid="{760F8782-5193-48E0-8A64-D657B511E57D}"/>
    <hyperlink ref="B30" location="CCCMicro!A1" display="   Cartera de microcréditos" xr:uid="{D8A98AAB-72B2-4268-A77A-BDE7D5646BE9}"/>
    <hyperlink ref="B31" location="CCCnrO!A1" display="   Cartera de otros créditos al consumo" xr:uid="{E1841624-B55B-4477-BB3E-E52158255C25}"/>
    <hyperlink ref="B32" location="CCV!A1" display="   Cartera de crédito a la vivienda" xr:uid="{21EDB985-CF6B-4F38-83C7-3D15AEDAFD3A}"/>
    <hyperlink ref="B33" location="CaptRec!A1" display="   Saldos de la captación bancaria" xr:uid="{0110CE30-28EC-4B33-8A6D-AB5C8CAEF049}"/>
    <hyperlink ref="B34" location="'Cartera y calif'!A1" display="   Cartera de crédito por calificación" xr:uid="{AA0BEB61-C757-4601-82A7-1BAC16F773A5}"/>
    <hyperlink ref="B36" location="'EF Resumen'!A1" display="III. Estados financieros " xr:uid="{A003F11F-144B-4C0E-8155-C71395E0A945}"/>
    <hyperlink ref="B7" location="'Portadilla I'!A1" display="I. Índice de Capitalización y Evaluación de la Calidad de la Información" xr:uid="{53F77861-05D1-43D5-9686-3B76FCA7D6BD}"/>
    <hyperlink ref="B8" location="Art_121!A1" display="Artículo 121" xr:uid="{9AA1E0BF-7662-477C-8E49-C938D70533BF}"/>
  </hyperlink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codeName="Hoja6">
    <pageSetUpPr fitToPage="1"/>
  </sheetPr>
  <dimension ref="A1:WVL19"/>
  <sheetViews>
    <sheetView showGridLines="0" zoomScale="84" zoomScaleNormal="100" zoomScaleSheetLayoutView="70" workbookViewId="0"/>
  </sheetViews>
  <sheetFormatPr baseColWidth="10" defaultColWidth="0" defaultRowHeight="13.5" zeroHeight="1"/>
  <cols>
    <col min="1" max="1" width="146.85546875" style="2" customWidth="1"/>
    <col min="2" max="3" width="11.5703125" style="2" customWidth="1"/>
    <col min="4" max="4" width="11.28515625" style="2" hidden="1"/>
    <col min="5" max="102" width="11.5703125" style="2" hidden="1"/>
    <col min="103" max="256" width="11.5703125" style="3" hidden="1"/>
    <col min="257" max="257" width="150.28515625" style="3" hidden="1"/>
    <col min="258" max="259" width="11.5703125" style="3" hidden="1"/>
    <col min="260" max="260" width="11.28515625" style="3" hidden="1"/>
    <col min="261" max="512" width="11.5703125" style="3" hidden="1"/>
    <col min="513" max="513" width="150.28515625" style="3" hidden="1"/>
    <col min="514" max="515" width="11.5703125" style="3" hidden="1"/>
    <col min="516" max="516" width="11.28515625" style="3" hidden="1"/>
    <col min="517" max="768" width="11.5703125" style="3" hidden="1"/>
    <col min="769" max="769" width="150.28515625" style="3" hidden="1"/>
    <col min="770" max="771" width="11.5703125" style="3" hidden="1"/>
    <col min="772" max="772" width="11.28515625" style="3" hidden="1"/>
    <col min="773" max="1024" width="11.5703125" style="3" hidden="1"/>
    <col min="1025" max="1025" width="150.28515625" style="3" hidden="1"/>
    <col min="1026" max="1027" width="11.5703125" style="3" hidden="1"/>
    <col min="1028" max="1028" width="11.28515625" style="3" hidden="1"/>
    <col min="1029" max="1280" width="11.5703125" style="3" hidden="1"/>
    <col min="1281" max="1281" width="150.28515625" style="3" hidden="1"/>
    <col min="1282" max="1283" width="11.5703125" style="3" hidden="1"/>
    <col min="1284" max="1284" width="11.28515625" style="3" hidden="1"/>
    <col min="1285" max="1536" width="11.5703125" style="3" hidden="1"/>
    <col min="1537" max="1537" width="150.28515625" style="3" hidden="1"/>
    <col min="1538" max="1539" width="11.5703125" style="3" hidden="1"/>
    <col min="1540" max="1540" width="11.28515625" style="3" hidden="1"/>
    <col min="1541" max="1792" width="11.5703125" style="3" hidden="1"/>
    <col min="1793" max="1793" width="150.28515625" style="3" hidden="1"/>
    <col min="1794" max="1795" width="11.5703125" style="3" hidden="1"/>
    <col min="1796" max="1796" width="11.28515625" style="3" hidden="1"/>
    <col min="1797" max="2048" width="11.5703125" style="3" hidden="1"/>
    <col min="2049" max="2049" width="150.28515625" style="3" hidden="1"/>
    <col min="2050" max="2051" width="11.5703125" style="3" hidden="1"/>
    <col min="2052" max="2052" width="11.28515625" style="3" hidden="1"/>
    <col min="2053" max="2304" width="11.5703125" style="3" hidden="1"/>
    <col min="2305" max="2305" width="150.28515625" style="3" hidden="1"/>
    <col min="2306" max="2307" width="11.5703125" style="3" hidden="1"/>
    <col min="2308" max="2308" width="11.28515625" style="3" hidden="1"/>
    <col min="2309" max="2560" width="11.5703125" style="3" hidden="1"/>
    <col min="2561" max="2561" width="150.28515625" style="3" hidden="1"/>
    <col min="2562" max="2563" width="11.5703125" style="3" hidden="1"/>
    <col min="2564" max="2564" width="11.28515625" style="3" hidden="1"/>
    <col min="2565" max="2816" width="11.5703125" style="3" hidden="1"/>
    <col min="2817" max="2817" width="150.28515625" style="3" hidden="1"/>
    <col min="2818" max="2819" width="11.5703125" style="3" hidden="1"/>
    <col min="2820" max="2820" width="11.28515625" style="3" hidden="1"/>
    <col min="2821" max="3072" width="11.5703125" style="3" hidden="1"/>
    <col min="3073" max="3073" width="150.28515625" style="3" hidden="1"/>
    <col min="3074" max="3075" width="11.5703125" style="3" hidden="1"/>
    <col min="3076" max="3076" width="11.28515625" style="3" hidden="1"/>
    <col min="3077" max="3328" width="11.5703125" style="3" hidden="1"/>
    <col min="3329" max="3329" width="150.28515625" style="3" hidden="1"/>
    <col min="3330" max="3331" width="11.5703125" style="3" hidden="1"/>
    <col min="3332" max="3332" width="11.28515625" style="3" hidden="1"/>
    <col min="3333" max="3584" width="11.5703125" style="3" hidden="1"/>
    <col min="3585" max="3585" width="150.28515625" style="3" hidden="1"/>
    <col min="3586" max="3587" width="11.5703125" style="3" hidden="1"/>
    <col min="3588" max="3588" width="11.28515625" style="3" hidden="1"/>
    <col min="3589" max="3840" width="11.5703125" style="3" hidden="1"/>
    <col min="3841" max="3841" width="150.28515625" style="3" hidden="1"/>
    <col min="3842" max="3843" width="11.5703125" style="3" hidden="1"/>
    <col min="3844" max="3844" width="11.28515625" style="3" hidden="1"/>
    <col min="3845" max="4096" width="11.5703125" style="3" hidden="1"/>
    <col min="4097" max="4097" width="150.28515625" style="3" hidden="1"/>
    <col min="4098" max="4099" width="11.5703125" style="3" hidden="1"/>
    <col min="4100" max="4100" width="11.28515625" style="3" hidden="1"/>
    <col min="4101" max="4352" width="11.5703125" style="3" hidden="1"/>
    <col min="4353" max="4353" width="150.28515625" style="3" hidden="1"/>
    <col min="4354" max="4355" width="11.5703125" style="3" hidden="1"/>
    <col min="4356" max="4356" width="11.28515625" style="3" hidden="1"/>
    <col min="4357" max="4608" width="11.5703125" style="3" hidden="1"/>
    <col min="4609" max="4609" width="150.28515625" style="3" hidden="1"/>
    <col min="4610" max="4611" width="11.5703125" style="3" hidden="1"/>
    <col min="4612" max="4612" width="11.28515625" style="3" hidden="1"/>
    <col min="4613" max="4864" width="11.5703125" style="3" hidden="1"/>
    <col min="4865" max="4865" width="150.28515625" style="3" hidden="1"/>
    <col min="4866" max="4867" width="11.5703125" style="3" hidden="1"/>
    <col min="4868" max="4868" width="11.28515625" style="3" hidden="1"/>
    <col min="4869" max="5120" width="11.5703125" style="3" hidden="1"/>
    <col min="5121" max="5121" width="150.28515625" style="3" hidden="1"/>
    <col min="5122" max="5123" width="11.5703125" style="3" hidden="1"/>
    <col min="5124" max="5124" width="11.28515625" style="3" hidden="1"/>
    <col min="5125" max="5376" width="11.5703125" style="3" hidden="1"/>
    <col min="5377" max="5377" width="150.28515625" style="3" hidden="1"/>
    <col min="5378" max="5379" width="11.5703125" style="3" hidden="1"/>
    <col min="5380" max="5380" width="11.28515625" style="3" hidden="1"/>
    <col min="5381" max="5632" width="11.5703125" style="3" hidden="1"/>
    <col min="5633" max="5633" width="150.28515625" style="3" hidden="1"/>
    <col min="5634" max="5635" width="11.5703125" style="3" hidden="1"/>
    <col min="5636" max="5636" width="11.28515625" style="3" hidden="1"/>
    <col min="5637" max="5888" width="11.5703125" style="3" hidden="1"/>
    <col min="5889" max="5889" width="150.28515625" style="3" hidden="1"/>
    <col min="5890" max="5891" width="11.5703125" style="3" hidden="1"/>
    <col min="5892" max="5892" width="11.28515625" style="3" hidden="1"/>
    <col min="5893" max="6144" width="11.5703125" style="3" hidden="1"/>
    <col min="6145" max="6145" width="150.28515625" style="3" hidden="1"/>
    <col min="6146" max="6147" width="11.5703125" style="3" hidden="1"/>
    <col min="6148" max="6148" width="11.28515625" style="3" hidden="1"/>
    <col min="6149" max="6400" width="11.5703125" style="3" hidden="1"/>
    <col min="6401" max="6401" width="150.28515625" style="3" hidden="1"/>
    <col min="6402" max="6403" width="11.5703125" style="3" hidden="1"/>
    <col min="6404" max="6404" width="11.28515625" style="3" hidden="1"/>
    <col min="6405" max="6656" width="11.5703125" style="3" hidden="1"/>
    <col min="6657" max="6657" width="150.28515625" style="3" hidden="1"/>
    <col min="6658" max="6659" width="11.5703125" style="3" hidden="1"/>
    <col min="6660" max="6660" width="11.28515625" style="3" hidden="1"/>
    <col min="6661" max="6912" width="11.5703125" style="3" hidden="1"/>
    <col min="6913" max="6913" width="150.28515625" style="3" hidden="1"/>
    <col min="6914" max="6915" width="11.5703125" style="3" hidden="1"/>
    <col min="6916" max="6916" width="11.28515625" style="3" hidden="1"/>
    <col min="6917" max="7168" width="11.5703125" style="3" hidden="1"/>
    <col min="7169" max="7169" width="150.28515625" style="3" hidden="1"/>
    <col min="7170" max="7171" width="11.5703125" style="3" hidden="1"/>
    <col min="7172" max="7172" width="11.28515625" style="3" hidden="1"/>
    <col min="7173" max="7424" width="11.5703125" style="3" hidden="1"/>
    <col min="7425" max="7425" width="150.28515625" style="3" hidden="1"/>
    <col min="7426" max="7427" width="11.5703125" style="3" hidden="1"/>
    <col min="7428" max="7428" width="11.28515625" style="3" hidden="1"/>
    <col min="7429" max="7680" width="11.5703125" style="3" hidden="1"/>
    <col min="7681" max="7681" width="150.28515625" style="3" hidden="1"/>
    <col min="7682" max="7683" width="11.5703125" style="3" hidden="1"/>
    <col min="7684" max="7684" width="11.28515625" style="3" hidden="1"/>
    <col min="7685" max="7936" width="11.5703125" style="3" hidden="1"/>
    <col min="7937" max="7937" width="150.28515625" style="3" hidden="1"/>
    <col min="7938" max="7939" width="11.5703125" style="3" hidden="1"/>
    <col min="7940" max="7940" width="11.28515625" style="3" hidden="1"/>
    <col min="7941" max="8192" width="11.5703125" style="3" hidden="1"/>
    <col min="8193" max="8193" width="150.28515625" style="3" hidden="1"/>
    <col min="8194" max="8195" width="11.5703125" style="3" hidden="1"/>
    <col min="8196" max="8196" width="11.28515625" style="3" hidden="1"/>
    <col min="8197" max="8448" width="11.5703125" style="3" hidden="1"/>
    <col min="8449" max="8449" width="150.28515625" style="3" hidden="1"/>
    <col min="8450" max="8451" width="11.5703125" style="3" hidden="1"/>
    <col min="8452" max="8452" width="11.28515625" style="3" hidden="1"/>
    <col min="8453" max="8704" width="11.5703125" style="3" hidden="1"/>
    <col min="8705" max="8705" width="150.28515625" style="3" hidden="1"/>
    <col min="8706" max="8707" width="11.5703125" style="3" hidden="1"/>
    <col min="8708" max="8708" width="11.28515625" style="3" hidden="1"/>
    <col min="8709" max="8960" width="11.5703125" style="3" hidden="1"/>
    <col min="8961" max="8961" width="150.28515625" style="3" hidden="1"/>
    <col min="8962" max="8963" width="11.5703125" style="3" hidden="1"/>
    <col min="8964" max="8964" width="11.28515625" style="3" hidden="1"/>
    <col min="8965" max="9216" width="11.5703125" style="3" hidden="1"/>
    <col min="9217" max="9217" width="150.28515625" style="3" hidden="1"/>
    <col min="9218" max="9219" width="11.5703125" style="3" hidden="1"/>
    <col min="9220" max="9220" width="11.28515625" style="3" hidden="1"/>
    <col min="9221" max="9472" width="11.5703125" style="3" hidden="1"/>
    <col min="9473" max="9473" width="150.28515625" style="3" hidden="1"/>
    <col min="9474" max="9475" width="11.5703125" style="3" hidden="1"/>
    <col min="9476" max="9476" width="11.28515625" style="3" hidden="1"/>
    <col min="9477" max="9728" width="11.5703125" style="3" hidden="1"/>
    <col min="9729" max="9729" width="150.28515625" style="3" hidden="1"/>
    <col min="9730" max="9731" width="11.5703125" style="3" hidden="1"/>
    <col min="9732" max="9732" width="11.28515625" style="3" hidden="1"/>
    <col min="9733" max="9984" width="11.5703125" style="3" hidden="1"/>
    <col min="9985" max="9985" width="150.28515625" style="3" hidden="1"/>
    <col min="9986" max="9987" width="11.5703125" style="3" hidden="1"/>
    <col min="9988" max="9988" width="11.28515625" style="3" hidden="1"/>
    <col min="9989" max="10240" width="11.5703125" style="3" hidden="1"/>
    <col min="10241" max="10241" width="150.28515625" style="3" hidden="1"/>
    <col min="10242" max="10243" width="11.5703125" style="3" hidden="1"/>
    <col min="10244" max="10244" width="11.28515625" style="3" hidden="1"/>
    <col min="10245" max="10496" width="11.5703125" style="3" hidden="1"/>
    <col min="10497" max="10497" width="150.28515625" style="3" hidden="1"/>
    <col min="10498" max="10499" width="11.5703125" style="3" hidden="1"/>
    <col min="10500" max="10500" width="11.28515625" style="3" hidden="1"/>
    <col min="10501" max="10752" width="11.5703125" style="3" hidden="1"/>
    <col min="10753" max="10753" width="150.28515625" style="3" hidden="1"/>
    <col min="10754" max="10755" width="11.5703125" style="3" hidden="1"/>
    <col min="10756" max="10756" width="11.28515625" style="3" hidden="1"/>
    <col min="10757" max="11008" width="11.5703125" style="3" hidden="1"/>
    <col min="11009" max="11009" width="150.28515625" style="3" hidden="1"/>
    <col min="11010" max="11011" width="11.5703125" style="3" hidden="1"/>
    <col min="11012" max="11012" width="11.28515625" style="3" hidden="1"/>
    <col min="11013" max="11264" width="11.5703125" style="3" hidden="1"/>
    <col min="11265" max="11265" width="150.28515625" style="3" hidden="1"/>
    <col min="11266" max="11267" width="11.5703125" style="3" hidden="1"/>
    <col min="11268" max="11268" width="11.28515625" style="3" hidden="1"/>
    <col min="11269" max="11520" width="11.5703125" style="3" hidden="1"/>
    <col min="11521" max="11521" width="150.28515625" style="3" hidden="1"/>
    <col min="11522" max="11523" width="11.5703125" style="3" hidden="1"/>
    <col min="11524" max="11524" width="11.28515625" style="3" hidden="1"/>
    <col min="11525" max="11776" width="11.5703125" style="3" hidden="1"/>
    <col min="11777" max="11777" width="150.28515625" style="3" hidden="1"/>
    <col min="11778" max="11779" width="11.5703125" style="3" hidden="1"/>
    <col min="11780" max="11780" width="11.28515625" style="3" hidden="1"/>
    <col min="11781" max="12032" width="11.5703125" style="3" hidden="1"/>
    <col min="12033" max="12033" width="150.28515625" style="3" hidden="1"/>
    <col min="12034" max="12035" width="11.5703125" style="3" hidden="1"/>
    <col min="12036" max="12036" width="11.28515625" style="3" hidden="1"/>
    <col min="12037" max="12288" width="11.5703125" style="3" hidden="1"/>
    <col min="12289" max="12289" width="150.28515625" style="3" hidden="1"/>
    <col min="12290" max="12291" width="11.5703125" style="3" hidden="1"/>
    <col min="12292" max="12292" width="11.28515625" style="3" hidden="1"/>
    <col min="12293" max="12544" width="11.5703125" style="3" hidden="1"/>
    <col min="12545" max="12545" width="150.28515625" style="3" hidden="1"/>
    <col min="12546" max="12547" width="11.5703125" style="3" hidden="1"/>
    <col min="12548" max="12548" width="11.28515625" style="3" hidden="1"/>
    <col min="12549" max="12800" width="11.5703125" style="3" hidden="1"/>
    <col min="12801" max="12801" width="150.28515625" style="3" hidden="1"/>
    <col min="12802" max="12803" width="11.5703125" style="3" hidden="1"/>
    <col min="12804" max="12804" width="11.28515625" style="3" hidden="1"/>
    <col min="12805" max="13056" width="11.5703125" style="3" hidden="1"/>
    <col min="13057" max="13057" width="150.28515625" style="3" hidden="1"/>
    <col min="13058" max="13059" width="11.5703125" style="3" hidden="1"/>
    <col min="13060" max="13060" width="11.28515625" style="3" hidden="1"/>
    <col min="13061" max="13312" width="11.5703125" style="3" hidden="1"/>
    <col min="13313" max="13313" width="150.28515625" style="3" hidden="1"/>
    <col min="13314" max="13315" width="11.5703125" style="3" hidden="1"/>
    <col min="13316" max="13316" width="11.28515625" style="3" hidden="1"/>
    <col min="13317" max="13568" width="11.5703125" style="3" hidden="1"/>
    <col min="13569" max="13569" width="150.28515625" style="3" hidden="1"/>
    <col min="13570" max="13571" width="11.5703125" style="3" hidden="1"/>
    <col min="13572" max="13572" width="11.28515625" style="3" hidden="1"/>
    <col min="13573" max="13824" width="11.5703125" style="3" hidden="1"/>
    <col min="13825" max="13825" width="150.28515625" style="3" hidden="1"/>
    <col min="13826" max="13827" width="11.5703125" style="3" hidden="1"/>
    <col min="13828" max="13828" width="11.28515625" style="3" hidden="1"/>
    <col min="13829" max="14080" width="11.5703125" style="3" hidden="1"/>
    <col min="14081" max="14081" width="150.28515625" style="3" hidden="1"/>
    <col min="14082" max="14083" width="11.5703125" style="3" hidden="1"/>
    <col min="14084" max="14084" width="11.28515625" style="3" hidden="1"/>
    <col min="14085" max="14336" width="11.5703125" style="3" hidden="1"/>
    <col min="14337" max="14337" width="150.28515625" style="3" hidden="1"/>
    <col min="14338" max="14339" width="11.5703125" style="3" hidden="1"/>
    <col min="14340" max="14340" width="11.28515625" style="3" hidden="1"/>
    <col min="14341" max="14592" width="11.5703125" style="3" hidden="1"/>
    <col min="14593" max="14593" width="150.28515625" style="3" hidden="1"/>
    <col min="14594" max="14595" width="11.5703125" style="3" hidden="1"/>
    <col min="14596" max="14596" width="11.28515625" style="3" hidden="1"/>
    <col min="14597" max="14848" width="11.5703125" style="3" hidden="1"/>
    <col min="14849" max="14849" width="150.28515625" style="3" hidden="1"/>
    <col min="14850" max="14851" width="11.5703125" style="3" hidden="1"/>
    <col min="14852" max="14852" width="11.28515625" style="3" hidden="1"/>
    <col min="14853" max="15104" width="11.5703125" style="3" hidden="1"/>
    <col min="15105" max="15105" width="150.28515625" style="3" hidden="1"/>
    <col min="15106" max="15107" width="11.5703125" style="3" hidden="1"/>
    <col min="15108" max="15108" width="11.28515625" style="3" hidden="1"/>
    <col min="15109" max="15360" width="11.5703125" style="3" hidden="1"/>
    <col min="15361" max="15361" width="150.28515625" style="3" hidden="1"/>
    <col min="15362" max="15363" width="11.5703125" style="3" hidden="1"/>
    <col min="15364" max="15364" width="11.28515625" style="3" hidden="1"/>
    <col min="15365" max="15616" width="11.5703125" style="3" hidden="1"/>
    <col min="15617" max="15617" width="150.28515625" style="3" hidden="1"/>
    <col min="15618" max="15619" width="11.5703125" style="3" hidden="1"/>
    <col min="15620" max="15620" width="11.28515625" style="3" hidden="1"/>
    <col min="15621" max="15872" width="11.5703125" style="3" hidden="1"/>
    <col min="15873" max="15873" width="150.28515625" style="3" hidden="1"/>
    <col min="15874" max="15875" width="11.5703125" style="3" hidden="1"/>
    <col min="15876" max="15876" width="11.28515625" style="3" hidden="1"/>
    <col min="15877" max="16128" width="11.5703125" style="3" hidden="1"/>
    <col min="16129" max="16129" width="150.28515625" style="3" hidden="1"/>
    <col min="16130" max="16131" width="11.5703125" style="3" hidden="1"/>
    <col min="16132" max="16132" width="11.28515625" style="3" hidden="1"/>
    <col min="16133" max="16384" width="11.5703125" style="3" hidden="1"/>
  </cols>
  <sheetData>
    <row r="1" spans="1:102" ht="84.75" customHeight="1">
      <c r="B1" s="20"/>
    </row>
    <row r="2" spans="1:102" s="52" customFormat="1" ht="33" customHeight="1">
      <c r="A2" s="72" t="s">
        <v>23</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c r="CU2" s="44"/>
      <c r="CV2" s="44"/>
      <c r="CW2" s="44"/>
      <c r="CX2" s="44"/>
    </row>
    <row r="3" spans="1:102" s="52" customFormat="1" ht="132" customHeight="1">
      <c r="A3" s="73" t="s">
        <v>25</v>
      </c>
      <c r="B3" s="44"/>
      <c r="C3" s="44"/>
      <c r="D3" s="7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c r="BQ3" s="44"/>
      <c r="BR3" s="44"/>
      <c r="BS3" s="44"/>
      <c r="BT3" s="44"/>
      <c r="BU3" s="44"/>
      <c r="BV3" s="44"/>
      <c r="BW3" s="44"/>
      <c r="BX3" s="44"/>
      <c r="BY3" s="44"/>
      <c r="BZ3" s="44"/>
      <c r="CA3" s="44"/>
      <c r="CB3" s="44"/>
      <c r="CC3" s="44"/>
      <c r="CD3" s="44"/>
      <c r="CE3" s="44"/>
      <c r="CF3" s="44"/>
      <c r="CG3" s="44"/>
      <c r="CH3" s="44"/>
      <c r="CI3" s="44"/>
      <c r="CJ3" s="44"/>
      <c r="CK3" s="44"/>
      <c r="CL3" s="44"/>
      <c r="CM3" s="44"/>
      <c r="CN3" s="44"/>
      <c r="CO3" s="44"/>
      <c r="CP3" s="44"/>
      <c r="CQ3" s="44"/>
      <c r="CR3" s="44"/>
      <c r="CS3" s="44"/>
      <c r="CT3" s="44"/>
      <c r="CU3" s="44"/>
      <c r="CV3" s="44"/>
      <c r="CW3" s="44"/>
      <c r="CX3" s="44"/>
    </row>
    <row r="4" spans="1:102" s="65" customFormat="1" ht="144" customHeight="1">
      <c r="A4" s="75" t="s">
        <v>189</v>
      </c>
      <c r="B4" s="63"/>
      <c r="C4" s="63"/>
      <c r="D4" s="47"/>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c r="BN4" s="63"/>
      <c r="BO4" s="63"/>
      <c r="BP4" s="63"/>
      <c r="BQ4" s="63"/>
      <c r="BR4" s="63"/>
      <c r="BS4" s="63"/>
      <c r="BT4" s="63"/>
      <c r="BU4" s="63"/>
      <c r="BV4" s="63"/>
      <c r="BW4" s="63"/>
      <c r="BX4" s="63"/>
      <c r="BY4" s="63"/>
      <c r="BZ4" s="63"/>
      <c r="CA4" s="63"/>
      <c r="CB4" s="63"/>
      <c r="CC4" s="63"/>
      <c r="CD4" s="63"/>
      <c r="CE4" s="63"/>
      <c r="CF4" s="63"/>
      <c r="CG4" s="63"/>
      <c r="CH4" s="63"/>
      <c r="CI4" s="63"/>
      <c r="CJ4" s="63"/>
      <c r="CK4" s="63"/>
      <c r="CL4" s="63"/>
      <c r="CM4" s="63"/>
      <c r="CN4" s="63"/>
      <c r="CO4" s="63"/>
      <c r="CP4" s="63"/>
      <c r="CQ4" s="63"/>
      <c r="CR4" s="63"/>
      <c r="CS4" s="63"/>
      <c r="CT4" s="63"/>
      <c r="CU4" s="63"/>
      <c r="CV4" s="63"/>
      <c r="CW4" s="63"/>
      <c r="CX4" s="63"/>
    </row>
    <row r="5" spans="1:102" s="52" customFormat="1" ht="81.75" customHeight="1">
      <c r="A5" s="73" t="s">
        <v>87</v>
      </c>
      <c r="B5" s="44"/>
      <c r="C5" s="44"/>
      <c r="D5" s="76"/>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row>
    <row r="6" spans="1:102" s="52" customFormat="1" ht="187.5" customHeight="1">
      <c r="A6" s="577" t="s">
        <v>292</v>
      </c>
      <c r="B6" s="44"/>
      <c r="C6" s="44"/>
      <c r="D6" s="76"/>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c r="CV6" s="44"/>
      <c r="CW6" s="44"/>
      <c r="CX6" s="44"/>
    </row>
    <row r="7" spans="1:102" s="52" customFormat="1" ht="66.75" customHeight="1">
      <c r="A7" s="73" t="s">
        <v>84</v>
      </c>
      <c r="B7" s="44"/>
      <c r="C7" s="44"/>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U7" s="44"/>
      <c r="CV7" s="44"/>
      <c r="CW7" s="44"/>
      <c r="CX7" s="44"/>
    </row>
    <row r="8" spans="1:102" s="52" customFormat="1" ht="71.25" customHeight="1">
      <c r="A8" s="73" t="s">
        <v>88</v>
      </c>
      <c r="B8" s="44"/>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row>
    <row r="9" spans="1:102"/>
    <row r="10" spans="1:102"/>
    <row r="11" spans="1:102"/>
    <row r="12" spans="1:102"/>
    <row r="13" spans="1:102"/>
    <row r="14" spans="1:102"/>
    <row r="15" spans="1:102"/>
    <row r="19" spans="5:5" ht="15.75" hidden="1">
      <c r="E19" s="1"/>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codeName="Hoja7">
    <tabColor rgb="FF002060"/>
  </sheetPr>
  <dimension ref="A1:WVI22"/>
  <sheetViews>
    <sheetView showGridLines="0" zoomScale="85" zoomScaleNormal="85" workbookViewId="0"/>
  </sheetViews>
  <sheetFormatPr baseColWidth="10" defaultColWidth="0" defaultRowHeight="13.5" zeroHeight="1"/>
  <cols>
    <col min="1" max="1" width="143.140625" style="2" customWidth="1"/>
    <col min="2" max="3" width="11.5703125" style="2" customWidth="1"/>
    <col min="4" max="102" width="11.5703125" style="2" hidden="1"/>
    <col min="103" max="256" width="11.5703125" style="3" hidden="1"/>
    <col min="257" max="257" width="137.7109375" style="3" hidden="1"/>
    <col min="258" max="512" width="11.5703125" style="3" hidden="1"/>
    <col min="513" max="513" width="137.7109375" style="3" hidden="1"/>
    <col min="514" max="768" width="11.5703125" style="3" hidden="1"/>
    <col min="769" max="769" width="137.7109375" style="3" hidden="1"/>
    <col min="770" max="1024" width="11.5703125" style="3" hidden="1"/>
    <col min="1025" max="1025" width="137.7109375" style="3" hidden="1"/>
    <col min="1026" max="1280" width="11.5703125" style="3" hidden="1"/>
    <col min="1281" max="1281" width="137.7109375" style="3" hidden="1"/>
    <col min="1282" max="1536" width="11.5703125" style="3" hidden="1"/>
    <col min="1537" max="1537" width="137.7109375" style="3" hidden="1"/>
    <col min="1538" max="1792" width="11.5703125" style="3" hidden="1"/>
    <col min="1793" max="1793" width="137.7109375" style="3" hidden="1"/>
    <col min="1794" max="2048" width="11.5703125" style="3" hidden="1"/>
    <col min="2049" max="2049" width="137.7109375" style="3" hidden="1"/>
    <col min="2050" max="2304" width="11.5703125" style="3" hidden="1"/>
    <col min="2305" max="2305" width="137.7109375" style="3" hidden="1"/>
    <col min="2306" max="2560" width="11.5703125" style="3" hidden="1"/>
    <col min="2561" max="2561" width="137.7109375" style="3" hidden="1"/>
    <col min="2562" max="2816" width="11.5703125" style="3" hidden="1"/>
    <col min="2817" max="2817" width="137.7109375" style="3" hidden="1"/>
    <col min="2818" max="3072" width="11.5703125" style="3" hidden="1"/>
    <col min="3073" max="3073" width="137.7109375" style="3" hidden="1"/>
    <col min="3074" max="3328" width="11.5703125" style="3" hidden="1"/>
    <col min="3329" max="3329" width="137.7109375" style="3" hidden="1"/>
    <col min="3330" max="3584" width="11.5703125" style="3" hidden="1"/>
    <col min="3585" max="3585" width="137.7109375" style="3" hidden="1"/>
    <col min="3586" max="3840" width="11.5703125" style="3" hidden="1"/>
    <col min="3841" max="3841" width="137.7109375" style="3" hidden="1"/>
    <col min="3842" max="4096" width="11.5703125" style="3" hidden="1"/>
    <col min="4097" max="4097" width="137.7109375" style="3" hidden="1"/>
    <col min="4098" max="4352" width="11.5703125" style="3" hidden="1"/>
    <col min="4353" max="4353" width="137.7109375" style="3" hidden="1"/>
    <col min="4354" max="4608" width="11.5703125" style="3" hidden="1"/>
    <col min="4609" max="4609" width="137.7109375" style="3" hidden="1"/>
    <col min="4610" max="4864" width="11.5703125" style="3" hidden="1"/>
    <col min="4865" max="4865" width="137.7109375" style="3" hidden="1"/>
    <col min="4866" max="5120" width="11.5703125" style="3" hidden="1"/>
    <col min="5121" max="5121" width="137.7109375" style="3" hidden="1"/>
    <col min="5122" max="5376" width="11.5703125" style="3" hidden="1"/>
    <col min="5377" max="5377" width="137.7109375" style="3" hidden="1"/>
    <col min="5378" max="5632" width="11.5703125" style="3" hidden="1"/>
    <col min="5633" max="5633" width="137.7109375" style="3" hidden="1"/>
    <col min="5634" max="5888" width="11.5703125" style="3" hidden="1"/>
    <col min="5889" max="5889" width="137.7109375" style="3" hidden="1"/>
    <col min="5890" max="6144" width="11.5703125" style="3" hidden="1"/>
    <col min="6145" max="6145" width="137.7109375" style="3" hidden="1"/>
    <col min="6146" max="6400" width="11.5703125" style="3" hidden="1"/>
    <col min="6401" max="6401" width="137.7109375" style="3" hidden="1"/>
    <col min="6402" max="6656" width="11.5703125" style="3" hidden="1"/>
    <col min="6657" max="6657" width="137.7109375" style="3" hidden="1"/>
    <col min="6658" max="6912" width="11.5703125" style="3" hidden="1"/>
    <col min="6913" max="6913" width="137.7109375" style="3" hidden="1"/>
    <col min="6914" max="7168" width="11.5703125" style="3" hidden="1"/>
    <col min="7169" max="7169" width="137.7109375" style="3" hidden="1"/>
    <col min="7170" max="7424" width="11.5703125" style="3" hidden="1"/>
    <col min="7425" max="7425" width="137.7109375" style="3" hidden="1"/>
    <col min="7426" max="7680" width="11.5703125" style="3" hidden="1"/>
    <col min="7681" max="7681" width="137.7109375" style="3" hidden="1"/>
    <col min="7682" max="7936" width="11.5703125" style="3" hidden="1"/>
    <col min="7937" max="7937" width="137.7109375" style="3" hidden="1"/>
    <col min="7938" max="8192" width="11.5703125" style="3" hidden="1"/>
    <col min="8193" max="8193" width="137.7109375" style="3" hidden="1"/>
    <col min="8194" max="8448" width="11.5703125" style="3" hidden="1"/>
    <col min="8449" max="8449" width="137.7109375" style="3" hidden="1"/>
    <col min="8450" max="8704" width="11.5703125" style="3" hidden="1"/>
    <col min="8705" max="8705" width="137.7109375" style="3" hidden="1"/>
    <col min="8706" max="8960" width="11.5703125" style="3" hidden="1"/>
    <col min="8961" max="8961" width="137.7109375" style="3" hidden="1"/>
    <col min="8962" max="9216" width="11.5703125" style="3" hidden="1"/>
    <col min="9217" max="9217" width="137.7109375" style="3" hidden="1"/>
    <col min="9218" max="9472" width="11.5703125" style="3" hidden="1"/>
    <col min="9473" max="9473" width="137.7109375" style="3" hidden="1"/>
    <col min="9474" max="9728" width="11.5703125" style="3" hidden="1"/>
    <col min="9729" max="9729" width="137.7109375" style="3" hidden="1"/>
    <col min="9730" max="9984" width="11.5703125" style="3" hidden="1"/>
    <col min="9985" max="9985" width="137.7109375" style="3" hidden="1"/>
    <col min="9986" max="10240" width="11.5703125" style="3" hidden="1"/>
    <col min="10241" max="10241" width="137.7109375" style="3" hidden="1"/>
    <col min="10242" max="10496" width="11.5703125" style="3" hidden="1"/>
    <col min="10497" max="10497" width="137.7109375" style="3" hidden="1"/>
    <col min="10498" max="10752" width="11.5703125" style="3" hidden="1"/>
    <col min="10753" max="10753" width="137.7109375" style="3" hidden="1"/>
    <col min="10754" max="11008" width="11.5703125" style="3" hidden="1"/>
    <col min="11009" max="11009" width="137.7109375" style="3" hidden="1"/>
    <col min="11010" max="11264" width="11.5703125" style="3" hidden="1"/>
    <col min="11265" max="11265" width="137.7109375" style="3" hidden="1"/>
    <col min="11266" max="11520" width="11.5703125" style="3" hidden="1"/>
    <col min="11521" max="11521" width="137.7109375" style="3" hidden="1"/>
    <col min="11522" max="11776" width="11.5703125" style="3" hidden="1"/>
    <col min="11777" max="11777" width="137.7109375" style="3" hidden="1"/>
    <col min="11778" max="12032" width="11.5703125" style="3" hidden="1"/>
    <col min="12033" max="12033" width="137.7109375" style="3" hidden="1"/>
    <col min="12034" max="12288" width="11.5703125" style="3" hidden="1"/>
    <col min="12289" max="12289" width="137.7109375" style="3" hidden="1"/>
    <col min="12290" max="12544" width="11.5703125" style="3" hidden="1"/>
    <col min="12545" max="12545" width="137.7109375" style="3" hidden="1"/>
    <col min="12546" max="12800" width="11.5703125" style="3" hidden="1"/>
    <col min="12801" max="12801" width="137.7109375" style="3" hidden="1"/>
    <col min="12802" max="13056" width="11.5703125" style="3" hidden="1"/>
    <col min="13057" max="13057" width="137.7109375" style="3" hidden="1"/>
    <col min="13058" max="13312" width="11.5703125" style="3" hidden="1"/>
    <col min="13313" max="13313" width="137.7109375" style="3" hidden="1"/>
    <col min="13314" max="13568" width="11.5703125" style="3" hidden="1"/>
    <col min="13569" max="13569" width="137.7109375" style="3" hidden="1"/>
    <col min="13570" max="13824" width="11.5703125" style="3" hidden="1"/>
    <col min="13825" max="13825" width="137.7109375" style="3" hidden="1"/>
    <col min="13826" max="14080" width="11.5703125" style="3" hidden="1"/>
    <col min="14081" max="14081" width="137.7109375" style="3" hidden="1"/>
    <col min="14082" max="14336" width="11.5703125" style="3" hidden="1"/>
    <col min="14337" max="14337" width="137.7109375" style="3" hidden="1"/>
    <col min="14338" max="14592" width="11.5703125" style="3" hidden="1"/>
    <col min="14593" max="14593" width="137.7109375" style="3" hidden="1"/>
    <col min="14594" max="14848" width="11.5703125" style="3" hidden="1"/>
    <col min="14849" max="14849" width="137.7109375" style="3" hidden="1"/>
    <col min="14850" max="15104" width="11.5703125" style="3" hidden="1"/>
    <col min="15105" max="15105" width="137.7109375" style="3" hidden="1"/>
    <col min="15106" max="15360" width="11.5703125" style="3" hidden="1"/>
    <col min="15361" max="15361" width="137.7109375" style="3" hidden="1"/>
    <col min="15362" max="15616" width="11.5703125" style="3" hidden="1"/>
    <col min="15617" max="15617" width="137.7109375" style="3" hidden="1"/>
    <col min="15618" max="15872" width="11.5703125" style="3" hidden="1"/>
    <col min="15873" max="15873" width="137.7109375" style="3" hidden="1"/>
    <col min="15874" max="16128" width="11.5703125" style="3" hidden="1"/>
    <col min="16129" max="16129" width="137.7109375" style="3" hidden="1"/>
    <col min="16130" max="16384" width="11.5703125" style="3" hidden="1"/>
  </cols>
  <sheetData>
    <row r="1" spans="1:102" ht="39.75" customHeight="1"/>
    <row r="2" spans="1:102" ht="20.100000000000001" customHeight="1">
      <c r="C2" s="4"/>
    </row>
    <row r="3" spans="1:102" ht="20.100000000000001" customHeight="1">
      <c r="C3" s="4"/>
    </row>
    <row r="4" spans="1:102" ht="20.100000000000001" customHeight="1">
      <c r="C4" s="4"/>
    </row>
    <row r="5" spans="1:102" ht="20.100000000000001" customHeight="1">
      <c r="C5" s="4"/>
    </row>
    <row r="6" spans="1:102" ht="12.75" customHeight="1">
      <c r="C6" s="4"/>
    </row>
    <row r="7" spans="1:102" s="52" customFormat="1" ht="40.5" customHeight="1">
      <c r="A7" s="442" t="s">
        <v>211</v>
      </c>
      <c r="B7" s="44"/>
      <c r="C7" s="76"/>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U7" s="44"/>
      <c r="CV7" s="44"/>
      <c r="CW7" s="44"/>
      <c r="CX7" s="44"/>
    </row>
    <row r="8" spans="1:102" s="52" customFormat="1" ht="93.75" customHeight="1">
      <c r="A8" s="73" t="s">
        <v>26</v>
      </c>
      <c r="B8" s="44"/>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row>
    <row r="9" spans="1:102" s="52" customFormat="1" ht="90.75" customHeight="1">
      <c r="A9" s="73" t="s">
        <v>89</v>
      </c>
      <c r="B9" s="4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44"/>
      <c r="CR9" s="44"/>
      <c r="CS9" s="44"/>
      <c r="CT9" s="44"/>
      <c r="CU9" s="44"/>
      <c r="CV9" s="44"/>
      <c r="CW9" s="44"/>
      <c r="CX9" s="44"/>
    </row>
    <row r="10" spans="1:102" s="52" customFormat="1" ht="26.25" customHeight="1">
      <c r="A10" s="85"/>
      <c r="B10" s="44"/>
      <c r="C10" s="44"/>
      <c r="D10" s="44"/>
      <c r="E10" s="44"/>
      <c r="F10" s="44"/>
      <c r="G10" s="44"/>
      <c r="H10" s="44"/>
      <c r="I10" s="44"/>
      <c r="J10" s="44"/>
      <c r="K10" s="44"/>
      <c r="L10" s="44"/>
      <c r="M10" s="44"/>
      <c r="N10" s="44"/>
      <c r="O10" s="44"/>
      <c r="P10" s="44"/>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c r="BM10" s="44"/>
      <c r="BN10" s="44"/>
      <c r="BO10" s="44"/>
      <c r="BP10" s="44"/>
      <c r="BQ10" s="44"/>
      <c r="BR10" s="44"/>
      <c r="BS10" s="44"/>
      <c r="BT10" s="44"/>
      <c r="BU10" s="44"/>
      <c r="BV10" s="44"/>
      <c r="BW10" s="44"/>
      <c r="BX10" s="44"/>
      <c r="BY10" s="44"/>
      <c r="BZ10" s="44"/>
      <c r="CA10" s="44"/>
      <c r="CB10" s="44"/>
      <c r="CC10" s="44"/>
      <c r="CD10" s="44"/>
      <c r="CE10" s="44"/>
      <c r="CF10" s="44"/>
      <c r="CG10" s="44"/>
      <c r="CH10" s="44"/>
      <c r="CI10" s="44"/>
      <c r="CJ10" s="44"/>
      <c r="CK10" s="44"/>
      <c r="CL10" s="44"/>
      <c r="CM10" s="44"/>
      <c r="CN10" s="44"/>
      <c r="CO10" s="44"/>
      <c r="CP10" s="44"/>
      <c r="CQ10" s="44"/>
      <c r="CR10" s="44"/>
      <c r="CS10" s="44"/>
      <c r="CT10" s="44"/>
      <c r="CU10" s="44"/>
      <c r="CV10" s="44"/>
      <c r="CW10" s="44"/>
      <c r="CX10" s="44"/>
    </row>
    <row r="11" spans="1:102" s="52" customFormat="1" ht="15">
      <c r="A11" s="44"/>
      <c r="B11" s="44"/>
      <c r="C11" s="44"/>
      <c r="D11" s="44"/>
      <c r="E11" s="44"/>
      <c r="F11" s="44"/>
      <c r="G11" s="44"/>
      <c r="H11" s="44"/>
      <c r="I11" s="44"/>
      <c r="J11" s="44"/>
      <c r="K11" s="44"/>
      <c r="L11" s="44"/>
      <c r="M11" s="44"/>
      <c r="N11" s="44"/>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c r="BM11" s="44"/>
      <c r="BN11" s="44"/>
      <c r="BO11" s="44"/>
      <c r="BP11" s="44"/>
      <c r="BQ11" s="44"/>
      <c r="BR11" s="44"/>
      <c r="BS11" s="44"/>
      <c r="BT11" s="44"/>
      <c r="BU11" s="44"/>
      <c r="BV11" s="44"/>
      <c r="BW11" s="44"/>
      <c r="BX11" s="44"/>
      <c r="BY11" s="44"/>
      <c r="BZ11" s="44"/>
      <c r="CA11" s="44"/>
      <c r="CB11" s="44"/>
      <c r="CC11" s="44"/>
      <c r="CD11" s="44"/>
      <c r="CE11" s="44"/>
      <c r="CF11" s="44"/>
      <c r="CG11" s="44"/>
      <c r="CH11" s="44"/>
      <c r="CI11" s="44"/>
      <c r="CJ11" s="44"/>
      <c r="CK11" s="44"/>
      <c r="CL11" s="44"/>
      <c r="CM11" s="44"/>
      <c r="CN11" s="44"/>
      <c r="CO11" s="44"/>
      <c r="CP11" s="44"/>
      <c r="CQ11" s="44"/>
      <c r="CR11" s="44"/>
      <c r="CS11" s="44"/>
      <c r="CT11" s="44"/>
      <c r="CU11" s="44"/>
      <c r="CV11" s="44"/>
      <c r="CW11" s="44"/>
      <c r="CX11" s="44"/>
    </row>
    <row r="12" spans="1:102" s="52" customFormat="1" ht="15">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c r="CD12" s="44"/>
      <c r="CE12" s="44"/>
      <c r="CF12" s="44"/>
      <c r="CG12" s="44"/>
      <c r="CH12" s="44"/>
      <c r="CI12" s="44"/>
      <c r="CJ12" s="44"/>
      <c r="CK12" s="44"/>
      <c r="CL12" s="44"/>
      <c r="CM12" s="44"/>
      <c r="CN12" s="44"/>
      <c r="CO12" s="44"/>
      <c r="CP12" s="44"/>
      <c r="CQ12" s="44"/>
      <c r="CR12" s="44"/>
      <c r="CS12" s="44"/>
      <c r="CT12" s="44"/>
      <c r="CU12" s="44"/>
      <c r="CV12" s="44"/>
      <c r="CW12" s="44"/>
      <c r="CX12" s="44"/>
    </row>
    <row r="13" spans="1:102" s="52" customFormat="1" ht="15">
      <c r="A13" s="44"/>
      <c r="B13" s="44"/>
      <c r="C13" s="44"/>
      <c r="D13" s="44"/>
      <c r="E13" s="44"/>
      <c r="F13" s="44"/>
      <c r="G13" s="44"/>
      <c r="H13" s="44"/>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4"/>
      <c r="BQ13" s="44"/>
      <c r="BR13" s="44"/>
      <c r="BS13" s="44"/>
      <c r="BT13" s="44"/>
      <c r="BU13" s="44"/>
      <c r="BV13" s="44"/>
      <c r="BW13" s="44"/>
      <c r="BX13" s="44"/>
      <c r="BY13" s="44"/>
      <c r="BZ13" s="44"/>
      <c r="CA13" s="44"/>
      <c r="CB13" s="44"/>
      <c r="CC13" s="44"/>
      <c r="CD13" s="44"/>
      <c r="CE13" s="44"/>
      <c r="CF13" s="44"/>
      <c r="CG13" s="44"/>
      <c r="CH13" s="44"/>
      <c r="CI13" s="44"/>
      <c r="CJ13" s="44"/>
      <c r="CK13" s="44"/>
      <c r="CL13" s="44"/>
      <c r="CM13" s="44"/>
      <c r="CN13" s="44"/>
      <c r="CO13" s="44"/>
      <c r="CP13" s="44"/>
      <c r="CQ13" s="44"/>
      <c r="CR13" s="44"/>
      <c r="CS13" s="44"/>
      <c r="CT13" s="44"/>
      <c r="CU13" s="44"/>
      <c r="CV13" s="44"/>
      <c r="CW13" s="44"/>
      <c r="CX13" s="44"/>
    </row>
    <row r="14" spans="1:102"/>
    <row r="15" spans="1:102"/>
    <row r="22" spans="4:4" ht="15.75" hidden="1">
      <c r="D22" s="1"/>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D9E2E-1FAB-4EE0-9496-4F1ED58AD5D1}">
  <sheetPr>
    <tabColor theme="3" tint="-0.249977111117893"/>
  </sheetPr>
  <dimension ref="A1:WVS73"/>
  <sheetViews>
    <sheetView showGridLines="0" zoomScale="70" zoomScaleNormal="70" zoomScaleSheetLayoutView="70" workbookViewId="0"/>
  </sheetViews>
  <sheetFormatPr baseColWidth="10" defaultColWidth="0" defaultRowHeight="13.5"/>
  <cols>
    <col min="1" max="1" width="11.5703125" style="8" customWidth="1"/>
    <col min="2" max="2" width="64.85546875" style="8" customWidth="1"/>
    <col min="3" max="5" width="26.28515625" style="8" customWidth="1"/>
    <col min="6" max="6" width="25.7109375" style="8" customWidth="1"/>
    <col min="7" max="7" width="20.140625" style="8" customWidth="1"/>
    <col min="8" max="8" width="27.28515625" style="8" bestFit="1" customWidth="1"/>
    <col min="9" max="9" width="23.5703125" style="8" hidden="1" customWidth="1"/>
    <col min="10" max="10" width="21" style="8" hidden="1" customWidth="1"/>
    <col min="11" max="11" width="28.140625" style="8" hidden="1" customWidth="1"/>
    <col min="12" max="102" width="0" style="8" hidden="1" customWidth="1"/>
    <col min="103" max="103" width="0" style="9" hidden="1"/>
    <col min="104" max="257" width="11.5703125" style="9" hidden="1"/>
    <col min="258" max="258" width="60.7109375" style="9" hidden="1"/>
    <col min="259" max="262" width="25.7109375" style="9" hidden="1"/>
    <col min="263" max="263" width="20.140625" style="9" hidden="1"/>
    <col min="264" max="264" width="27.28515625" style="9" hidden="1"/>
    <col min="265" max="265" width="23.5703125" style="9" hidden="1"/>
    <col min="266" max="266" width="21" style="9" hidden="1"/>
    <col min="267" max="267" width="28.140625" style="9" hidden="1"/>
    <col min="268" max="513" width="11.5703125" style="9" hidden="1"/>
    <col min="514" max="514" width="60.7109375" style="9" hidden="1"/>
    <col min="515" max="518" width="25.7109375" style="9" hidden="1"/>
    <col min="519" max="519" width="20.140625" style="9" hidden="1"/>
    <col min="520" max="520" width="27.28515625" style="9" hidden="1"/>
    <col min="521" max="521" width="23.5703125" style="9" hidden="1"/>
    <col min="522" max="522" width="21" style="9" hidden="1"/>
    <col min="523" max="523" width="28.140625" style="9" hidden="1"/>
    <col min="524" max="769" width="11.5703125" style="9" hidden="1"/>
    <col min="770" max="770" width="60.7109375" style="9" hidden="1"/>
    <col min="771" max="774" width="25.7109375" style="9" hidden="1"/>
    <col min="775" max="775" width="20.140625" style="9" hidden="1"/>
    <col min="776" max="776" width="27.28515625" style="9" hidden="1"/>
    <col min="777" max="777" width="23.5703125" style="9" hidden="1"/>
    <col min="778" max="778" width="21" style="9" hidden="1"/>
    <col min="779" max="779" width="28.140625" style="9" hidden="1"/>
    <col min="780" max="1025" width="11.5703125" style="9" hidden="1"/>
    <col min="1026" max="1026" width="60.7109375" style="9" hidden="1"/>
    <col min="1027" max="1030" width="25.7109375" style="9" hidden="1"/>
    <col min="1031" max="1031" width="20.140625" style="9" hidden="1"/>
    <col min="1032" max="1032" width="27.28515625" style="9" hidden="1"/>
    <col min="1033" max="1033" width="23.5703125" style="9" hidden="1"/>
    <col min="1034" max="1034" width="21" style="9" hidden="1"/>
    <col min="1035" max="1035" width="28.140625" style="9" hidden="1"/>
    <col min="1036" max="1281" width="11.5703125" style="9" hidden="1"/>
    <col min="1282" max="1282" width="60.7109375" style="9" hidden="1"/>
    <col min="1283" max="1286" width="25.7109375" style="9" hidden="1"/>
    <col min="1287" max="1287" width="20.140625" style="9" hidden="1"/>
    <col min="1288" max="1288" width="27.28515625" style="9" hidden="1"/>
    <col min="1289" max="1289" width="23.5703125" style="9" hidden="1"/>
    <col min="1290" max="1290" width="21" style="9" hidden="1"/>
    <col min="1291" max="1291" width="28.140625" style="9" hidden="1"/>
    <col min="1292" max="1537" width="11.5703125" style="9" hidden="1"/>
    <col min="1538" max="1538" width="60.7109375" style="9" hidden="1"/>
    <col min="1539" max="1542" width="25.7109375" style="9" hidden="1"/>
    <col min="1543" max="1543" width="20.140625" style="9" hidden="1"/>
    <col min="1544" max="1544" width="27.28515625" style="9" hidden="1"/>
    <col min="1545" max="1545" width="23.5703125" style="9" hidden="1"/>
    <col min="1546" max="1546" width="21" style="9" hidden="1"/>
    <col min="1547" max="1547" width="28.140625" style="9" hidden="1"/>
    <col min="1548" max="1793" width="11.5703125" style="9" hidden="1"/>
    <col min="1794" max="1794" width="60.7109375" style="9" hidden="1"/>
    <col min="1795" max="1798" width="25.7109375" style="9" hidden="1"/>
    <col min="1799" max="1799" width="20.140625" style="9" hidden="1"/>
    <col min="1800" max="1800" width="27.28515625" style="9" hidden="1"/>
    <col min="1801" max="1801" width="23.5703125" style="9" hidden="1"/>
    <col min="1802" max="1802" width="21" style="9" hidden="1"/>
    <col min="1803" max="1803" width="28.140625" style="9" hidden="1"/>
    <col min="1804" max="2049" width="11.5703125" style="9" hidden="1"/>
    <col min="2050" max="2050" width="60.7109375" style="9" hidden="1"/>
    <col min="2051" max="2054" width="25.7109375" style="9" hidden="1"/>
    <col min="2055" max="2055" width="20.140625" style="9" hidden="1"/>
    <col min="2056" max="2056" width="27.28515625" style="9" hidden="1"/>
    <col min="2057" max="2057" width="23.5703125" style="9" hidden="1"/>
    <col min="2058" max="2058" width="21" style="9" hidden="1"/>
    <col min="2059" max="2059" width="28.140625" style="9" hidden="1"/>
    <col min="2060" max="2305" width="11.5703125" style="9" hidden="1"/>
    <col min="2306" max="2306" width="60.7109375" style="9" hidden="1"/>
    <col min="2307" max="2310" width="25.7109375" style="9" hidden="1"/>
    <col min="2311" max="2311" width="20.140625" style="9" hidden="1"/>
    <col min="2312" max="2312" width="27.28515625" style="9" hidden="1"/>
    <col min="2313" max="2313" width="23.5703125" style="9" hidden="1"/>
    <col min="2314" max="2314" width="21" style="9" hidden="1"/>
    <col min="2315" max="2315" width="28.140625" style="9" hidden="1"/>
    <col min="2316" max="2561" width="11.5703125" style="9" hidden="1"/>
    <col min="2562" max="2562" width="60.7109375" style="9" hidden="1"/>
    <col min="2563" max="2566" width="25.7109375" style="9" hidden="1"/>
    <col min="2567" max="2567" width="20.140625" style="9" hidden="1"/>
    <col min="2568" max="2568" width="27.28515625" style="9" hidden="1"/>
    <col min="2569" max="2569" width="23.5703125" style="9" hidden="1"/>
    <col min="2570" max="2570" width="21" style="9" hidden="1"/>
    <col min="2571" max="2571" width="28.140625" style="9" hidden="1"/>
    <col min="2572" max="2817" width="11.5703125" style="9" hidden="1"/>
    <col min="2818" max="2818" width="60.7109375" style="9" hidden="1"/>
    <col min="2819" max="2822" width="25.7109375" style="9" hidden="1"/>
    <col min="2823" max="2823" width="20.140625" style="9" hidden="1"/>
    <col min="2824" max="2824" width="27.28515625" style="9" hidden="1"/>
    <col min="2825" max="2825" width="23.5703125" style="9" hidden="1"/>
    <col min="2826" max="2826" width="21" style="9" hidden="1"/>
    <col min="2827" max="2827" width="28.140625" style="9" hidden="1"/>
    <col min="2828" max="3073" width="11.5703125" style="9" hidden="1"/>
    <col min="3074" max="3074" width="60.7109375" style="9" hidden="1"/>
    <col min="3075" max="3078" width="25.7109375" style="9" hidden="1"/>
    <col min="3079" max="3079" width="20.140625" style="9" hidden="1"/>
    <col min="3080" max="3080" width="27.28515625" style="9" hidden="1"/>
    <col min="3081" max="3081" width="23.5703125" style="9" hidden="1"/>
    <col min="3082" max="3082" width="21" style="9" hidden="1"/>
    <col min="3083" max="3083" width="28.140625" style="9" hidden="1"/>
    <col min="3084" max="3329" width="11.5703125" style="9" hidden="1"/>
    <col min="3330" max="3330" width="60.7109375" style="9" hidden="1"/>
    <col min="3331" max="3334" width="25.7109375" style="9" hidden="1"/>
    <col min="3335" max="3335" width="20.140625" style="9" hidden="1"/>
    <col min="3336" max="3336" width="27.28515625" style="9" hidden="1"/>
    <col min="3337" max="3337" width="23.5703125" style="9" hidden="1"/>
    <col min="3338" max="3338" width="21" style="9" hidden="1"/>
    <col min="3339" max="3339" width="28.140625" style="9" hidden="1"/>
    <col min="3340" max="3585" width="11.5703125" style="9" hidden="1"/>
    <col min="3586" max="3586" width="60.7109375" style="9" hidden="1"/>
    <col min="3587" max="3590" width="25.7109375" style="9" hidden="1"/>
    <col min="3591" max="3591" width="20.140625" style="9" hidden="1"/>
    <col min="3592" max="3592" width="27.28515625" style="9" hidden="1"/>
    <col min="3593" max="3593" width="23.5703125" style="9" hidden="1"/>
    <col min="3594" max="3594" width="21" style="9" hidden="1"/>
    <col min="3595" max="3595" width="28.140625" style="9" hidden="1"/>
    <col min="3596" max="3841" width="11.5703125" style="9" hidden="1"/>
    <col min="3842" max="3842" width="60.7109375" style="9" hidden="1"/>
    <col min="3843" max="3846" width="25.7109375" style="9" hidden="1"/>
    <col min="3847" max="3847" width="20.140625" style="9" hidden="1"/>
    <col min="3848" max="3848" width="27.28515625" style="9" hidden="1"/>
    <col min="3849" max="3849" width="23.5703125" style="9" hidden="1"/>
    <col min="3850" max="3850" width="21" style="9" hidden="1"/>
    <col min="3851" max="3851" width="28.140625" style="9" hidden="1"/>
    <col min="3852" max="4097" width="11.5703125" style="9" hidden="1"/>
    <col min="4098" max="4098" width="60.7109375" style="9" hidden="1"/>
    <col min="4099" max="4102" width="25.7109375" style="9" hidden="1"/>
    <col min="4103" max="4103" width="20.140625" style="9" hidden="1"/>
    <col min="4104" max="4104" width="27.28515625" style="9" hidden="1"/>
    <col min="4105" max="4105" width="23.5703125" style="9" hidden="1"/>
    <col min="4106" max="4106" width="21" style="9" hidden="1"/>
    <col min="4107" max="4107" width="28.140625" style="9" hidden="1"/>
    <col min="4108" max="4353" width="11.5703125" style="9" hidden="1"/>
    <col min="4354" max="4354" width="60.7109375" style="9" hidden="1"/>
    <col min="4355" max="4358" width="25.7109375" style="9" hidden="1"/>
    <col min="4359" max="4359" width="20.140625" style="9" hidden="1"/>
    <col min="4360" max="4360" width="27.28515625" style="9" hidden="1"/>
    <col min="4361" max="4361" width="23.5703125" style="9" hidden="1"/>
    <col min="4362" max="4362" width="21" style="9" hidden="1"/>
    <col min="4363" max="4363" width="28.140625" style="9" hidden="1"/>
    <col min="4364" max="4609" width="11.5703125" style="9" hidden="1"/>
    <col min="4610" max="4610" width="60.7109375" style="9" hidden="1"/>
    <col min="4611" max="4614" width="25.7109375" style="9" hidden="1"/>
    <col min="4615" max="4615" width="20.140625" style="9" hidden="1"/>
    <col min="4616" max="4616" width="27.28515625" style="9" hidden="1"/>
    <col min="4617" max="4617" width="23.5703125" style="9" hidden="1"/>
    <col min="4618" max="4618" width="21" style="9" hidden="1"/>
    <col min="4619" max="4619" width="28.140625" style="9" hidden="1"/>
    <col min="4620" max="4865" width="11.5703125" style="9" hidden="1"/>
    <col min="4866" max="4866" width="60.7109375" style="9" hidden="1"/>
    <col min="4867" max="4870" width="25.7109375" style="9" hidden="1"/>
    <col min="4871" max="4871" width="20.140625" style="9" hidden="1"/>
    <col min="4872" max="4872" width="27.28515625" style="9" hidden="1"/>
    <col min="4873" max="4873" width="23.5703125" style="9" hidden="1"/>
    <col min="4874" max="4874" width="21" style="9" hidden="1"/>
    <col min="4875" max="4875" width="28.140625" style="9" hidden="1"/>
    <col min="4876" max="5121" width="11.5703125" style="9" hidden="1"/>
    <col min="5122" max="5122" width="60.7109375" style="9" hidden="1"/>
    <col min="5123" max="5126" width="25.7109375" style="9" hidden="1"/>
    <col min="5127" max="5127" width="20.140625" style="9" hidden="1"/>
    <col min="5128" max="5128" width="27.28515625" style="9" hidden="1"/>
    <col min="5129" max="5129" width="23.5703125" style="9" hidden="1"/>
    <col min="5130" max="5130" width="21" style="9" hidden="1"/>
    <col min="5131" max="5131" width="28.140625" style="9" hidden="1"/>
    <col min="5132" max="5377" width="11.5703125" style="9" hidden="1"/>
    <col min="5378" max="5378" width="60.7109375" style="9" hidden="1"/>
    <col min="5379" max="5382" width="25.7109375" style="9" hidden="1"/>
    <col min="5383" max="5383" width="20.140625" style="9" hidden="1"/>
    <col min="5384" max="5384" width="27.28515625" style="9" hidden="1"/>
    <col min="5385" max="5385" width="23.5703125" style="9" hidden="1"/>
    <col min="5386" max="5386" width="21" style="9" hidden="1"/>
    <col min="5387" max="5387" width="28.140625" style="9" hidden="1"/>
    <col min="5388" max="5633" width="11.5703125" style="9" hidden="1"/>
    <col min="5634" max="5634" width="60.7109375" style="9" hidden="1"/>
    <col min="5635" max="5638" width="25.7109375" style="9" hidden="1"/>
    <col min="5639" max="5639" width="20.140625" style="9" hidden="1"/>
    <col min="5640" max="5640" width="27.28515625" style="9" hidden="1"/>
    <col min="5641" max="5641" width="23.5703125" style="9" hidden="1"/>
    <col min="5642" max="5642" width="21" style="9" hidden="1"/>
    <col min="5643" max="5643" width="28.140625" style="9" hidden="1"/>
    <col min="5644" max="5889" width="11.5703125" style="9" hidden="1"/>
    <col min="5890" max="5890" width="60.7109375" style="9" hidden="1"/>
    <col min="5891" max="5894" width="25.7109375" style="9" hidden="1"/>
    <col min="5895" max="5895" width="20.140625" style="9" hidden="1"/>
    <col min="5896" max="5896" width="27.28515625" style="9" hidden="1"/>
    <col min="5897" max="5897" width="23.5703125" style="9" hidden="1"/>
    <col min="5898" max="5898" width="21" style="9" hidden="1"/>
    <col min="5899" max="5899" width="28.140625" style="9" hidden="1"/>
    <col min="5900" max="6145" width="11.5703125" style="9" hidden="1"/>
    <col min="6146" max="6146" width="60.7109375" style="9" hidden="1"/>
    <col min="6147" max="6150" width="25.7109375" style="9" hidden="1"/>
    <col min="6151" max="6151" width="20.140625" style="9" hidden="1"/>
    <col min="6152" max="6152" width="27.28515625" style="9" hidden="1"/>
    <col min="6153" max="6153" width="23.5703125" style="9" hidden="1"/>
    <col min="6154" max="6154" width="21" style="9" hidden="1"/>
    <col min="6155" max="6155" width="28.140625" style="9" hidden="1"/>
    <col min="6156" max="6401" width="11.5703125" style="9" hidden="1"/>
    <col min="6402" max="6402" width="60.7109375" style="9" hidden="1"/>
    <col min="6403" max="6406" width="25.7109375" style="9" hidden="1"/>
    <col min="6407" max="6407" width="20.140625" style="9" hidden="1"/>
    <col min="6408" max="6408" width="27.28515625" style="9" hidden="1"/>
    <col min="6409" max="6409" width="23.5703125" style="9" hidden="1"/>
    <col min="6410" max="6410" width="21" style="9" hidden="1"/>
    <col min="6411" max="6411" width="28.140625" style="9" hidden="1"/>
    <col min="6412" max="6657" width="11.5703125" style="9" hidden="1"/>
    <col min="6658" max="6658" width="60.7109375" style="9" hidden="1"/>
    <col min="6659" max="6662" width="25.7109375" style="9" hidden="1"/>
    <col min="6663" max="6663" width="20.140625" style="9" hidden="1"/>
    <col min="6664" max="6664" width="27.28515625" style="9" hidden="1"/>
    <col min="6665" max="6665" width="23.5703125" style="9" hidden="1"/>
    <col min="6666" max="6666" width="21" style="9" hidden="1"/>
    <col min="6667" max="6667" width="28.140625" style="9" hidden="1"/>
    <col min="6668" max="6913" width="11.5703125" style="9" hidden="1"/>
    <col min="6914" max="6914" width="60.7109375" style="9" hidden="1"/>
    <col min="6915" max="6918" width="25.7109375" style="9" hidden="1"/>
    <col min="6919" max="6919" width="20.140625" style="9" hidden="1"/>
    <col min="6920" max="6920" width="27.28515625" style="9" hidden="1"/>
    <col min="6921" max="6921" width="23.5703125" style="9" hidden="1"/>
    <col min="6922" max="6922" width="21" style="9" hidden="1"/>
    <col min="6923" max="6923" width="28.140625" style="9" hidden="1"/>
    <col min="6924" max="7169" width="11.5703125" style="9" hidden="1"/>
    <col min="7170" max="7170" width="60.7109375" style="9" hidden="1"/>
    <col min="7171" max="7174" width="25.7109375" style="9" hidden="1"/>
    <col min="7175" max="7175" width="20.140625" style="9" hidden="1"/>
    <col min="7176" max="7176" width="27.28515625" style="9" hidden="1"/>
    <col min="7177" max="7177" width="23.5703125" style="9" hidden="1"/>
    <col min="7178" max="7178" width="21" style="9" hidden="1"/>
    <col min="7179" max="7179" width="28.140625" style="9" hidden="1"/>
    <col min="7180" max="7425" width="11.5703125" style="9" hidden="1"/>
    <col min="7426" max="7426" width="60.7109375" style="9" hidden="1"/>
    <col min="7427" max="7430" width="25.7109375" style="9" hidden="1"/>
    <col min="7431" max="7431" width="20.140625" style="9" hidden="1"/>
    <col min="7432" max="7432" width="27.28515625" style="9" hidden="1"/>
    <col min="7433" max="7433" width="23.5703125" style="9" hidden="1"/>
    <col min="7434" max="7434" width="21" style="9" hidden="1"/>
    <col min="7435" max="7435" width="28.140625" style="9" hidden="1"/>
    <col min="7436" max="7681" width="11.5703125" style="9" hidden="1"/>
    <col min="7682" max="7682" width="60.7109375" style="9" hidden="1"/>
    <col min="7683" max="7686" width="25.7109375" style="9" hidden="1"/>
    <col min="7687" max="7687" width="20.140625" style="9" hidden="1"/>
    <col min="7688" max="7688" width="27.28515625" style="9" hidden="1"/>
    <col min="7689" max="7689" width="23.5703125" style="9" hidden="1"/>
    <col min="7690" max="7690" width="21" style="9" hidden="1"/>
    <col min="7691" max="7691" width="28.140625" style="9" hidden="1"/>
    <col min="7692" max="7937" width="11.5703125" style="9" hidden="1"/>
    <col min="7938" max="7938" width="60.7109375" style="9" hidden="1"/>
    <col min="7939" max="7942" width="25.7109375" style="9" hidden="1"/>
    <col min="7943" max="7943" width="20.140625" style="9" hidden="1"/>
    <col min="7944" max="7944" width="27.28515625" style="9" hidden="1"/>
    <col min="7945" max="7945" width="23.5703125" style="9" hidden="1"/>
    <col min="7946" max="7946" width="21" style="9" hidden="1"/>
    <col min="7947" max="7947" width="28.140625" style="9" hidden="1"/>
    <col min="7948" max="8193" width="11.5703125" style="9" hidden="1"/>
    <col min="8194" max="8194" width="60.7109375" style="9" hidden="1"/>
    <col min="8195" max="8198" width="25.7109375" style="9" hidden="1"/>
    <col min="8199" max="8199" width="20.140625" style="9" hidden="1"/>
    <col min="8200" max="8200" width="27.28515625" style="9" hidden="1"/>
    <col min="8201" max="8201" width="23.5703125" style="9" hidden="1"/>
    <col min="8202" max="8202" width="21" style="9" hidden="1"/>
    <col min="8203" max="8203" width="28.140625" style="9" hidden="1"/>
    <col min="8204" max="8449" width="11.5703125" style="9" hidden="1"/>
    <col min="8450" max="8450" width="60.7109375" style="9" hidden="1"/>
    <col min="8451" max="8454" width="25.7109375" style="9" hidden="1"/>
    <col min="8455" max="8455" width="20.140625" style="9" hidden="1"/>
    <col min="8456" max="8456" width="27.28515625" style="9" hidden="1"/>
    <col min="8457" max="8457" width="23.5703125" style="9" hidden="1"/>
    <col min="8458" max="8458" width="21" style="9" hidden="1"/>
    <col min="8459" max="8459" width="28.140625" style="9" hidden="1"/>
    <col min="8460" max="8705" width="11.5703125" style="9" hidden="1"/>
    <col min="8706" max="8706" width="60.7109375" style="9" hidden="1"/>
    <col min="8707" max="8710" width="25.7109375" style="9" hidden="1"/>
    <col min="8711" max="8711" width="20.140625" style="9" hidden="1"/>
    <col min="8712" max="8712" width="27.28515625" style="9" hidden="1"/>
    <col min="8713" max="8713" width="23.5703125" style="9" hidden="1"/>
    <col min="8714" max="8714" width="21" style="9" hidden="1"/>
    <col min="8715" max="8715" width="28.140625" style="9" hidden="1"/>
    <col min="8716" max="8961" width="11.5703125" style="9" hidden="1"/>
    <col min="8962" max="8962" width="60.7109375" style="9" hidden="1"/>
    <col min="8963" max="8966" width="25.7109375" style="9" hidden="1"/>
    <col min="8967" max="8967" width="20.140625" style="9" hidden="1"/>
    <col min="8968" max="8968" width="27.28515625" style="9" hidden="1"/>
    <col min="8969" max="8969" width="23.5703125" style="9" hidden="1"/>
    <col min="8970" max="8970" width="21" style="9" hidden="1"/>
    <col min="8971" max="8971" width="28.140625" style="9" hidden="1"/>
    <col min="8972" max="9217" width="11.5703125" style="9" hidden="1"/>
    <col min="9218" max="9218" width="60.7109375" style="9" hidden="1"/>
    <col min="9219" max="9222" width="25.7109375" style="9" hidden="1"/>
    <col min="9223" max="9223" width="20.140625" style="9" hidden="1"/>
    <col min="9224" max="9224" width="27.28515625" style="9" hidden="1"/>
    <col min="9225" max="9225" width="23.5703125" style="9" hidden="1"/>
    <col min="9226" max="9226" width="21" style="9" hidden="1"/>
    <col min="9227" max="9227" width="28.140625" style="9" hidden="1"/>
    <col min="9228" max="9473" width="11.5703125" style="9" hidden="1"/>
    <col min="9474" max="9474" width="60.7109375" style="9" hidden="1"/>
    <col min="9475" max="9478" width="25.7109375" style="9" hidden="1"/>
    <col min="9479" max="9479" width="20.140625" style="9" hidden="1"/>
    <col min="9480" max="9480" width="27.28515625" style="9" hidden="1"/>
    <col min="9481" max="9481" width="23.5703125" style="9" hidden="1"/>
    <col min="9482" max="9482" width="21" style="9" hidden="1"/>
    <col min="9483" max="9483" width="28.140625" style="9" hidden="1"/>
    <col min="9484" max="9729" width="11.5703125" style="9" hidden="1"/>
    <col min="9730" max="9730" width="60.7109375" style="9" hidden="1"/>
    <col min="9731" max="9734" width="25.7109375" style="9" hidden="1"/>
    <col min="9735" max="9735" width="20.140625" style="9" hidden="1"/>
    <col min="9736" max="9736" width="27.28515625" style="9" hidden="1"/>
    <col min="9737" max="9737" width="23.5703125" style="9" hidden="1"/>
    <col min="9738" max="9738" width="21" style="9" hidden="1"/>
    <col min="9739" max="9739" width="28.140625" style="9" hidden="1"/>
    <col min="9740" max="9985" width="11.5703125" style="9" hidden="1"/>
    <col min="9986" max="9986" width="60.7109375" style="9" hidden="1"/>
    <col min="9987" max="9990" width="25.7109375" style="9" hidden="1"/>
    <col min="9991" max="9991" width="20.140625" style="9" hidden="1"/>
    <col min="9992" max="9992" width="27.28515625" style="9" hidden="1"/>
    <col min="9993" max="9993" width="23.5703125" style="9" hidden="1"/>
    <col min="9994" max="9994" width="21" style="9" hidden="1"/>
    <col min="9995" max="9995" width="28.140625" style="9" hidden="1"/>
    <col min="9996" max="10241" width="11.5703125" style="9" hidden="1"/>
    <col min="10242" max="10242" width="60.7109375" style="9" hidden="1"/>
    <col min="10243" max="10246" width="25.7109375" style="9" hidden="1"/>
    <col min="10247" max="10247" width="20.140625" style="9" hidden="1"/>
    <col min="10248" max="10248" width="27.28515625" style="9" hidden="1"/>
    <col min="10249" max="10249" width="23.5703125" style="9" hidden="1"/>
    <col min="10250" max="10250" width="21" style="9" hidden="1"/>
    <col min="10251" max="10251" width="28.140625" style="9" hidden="1"/>
    <col min="10252" max="10497" width="11.5703125" style="9" hidden="1"/>
    <col min="10498" max="10498" width="60.7109375" style="9" hidden="1"/>
    <col min="10499" max="10502" width="25.7109375" style="9" hidden="1"/>
    <col min="10503" max="10503" width="20.140625" style="9" hidden="1"/>
    <col min="10504" max="10504" width="27.28515625" style="9" hidden="1"/>
    <col min="10505" max="10505" width="23.5703125" style="9" hidden="1"/>
    <col min="10506" max="10506" width="21" style="9" hidden="1"/>
    <col min="10507" max="10507" width="28.140625" style="9" hidden="1"/>
    <col min="10508" max="10753" width="11.5703125" style="9" hidden="1"/>
    <col min="10754" max="10754" width="60.7109375" style="9" hidden="1"/>
    <col min="10755" max="10758" width="25.7109375" style="9" hidden="1"/>
    <col min="10759" max="10759" width="20.140625" style="9" hidden="1"/>
    <col min="10760" max="10760" width="27.28515625" style="9" hidden="1"/>
    <col min="10761" max="10761" width="23.5703125" style="9" hidden="1"/>
    <col min="10762" max="10762" width="21" style="9" hidden="1"/>
    <col min="10763" max="10763" width="28.140625" style="9" hidden="1"/>
    <col min="10764" max="11009" width="11.5703125" style="9" hidden="1"/>
    <col min="11010" max="11010" width="60.7109375" style="9" hidden="1"/>
    <col min="11011" max="11014" width="25.7109375" style="9" hidden="1"/>
    <col min="11015" max="11015" width="20.140625" style="9" hidden="1"/>
    <col min="11016" max="11016" width="27.28515625" style="9" hidden="1"/>
    <col min="11017" max="11017" width="23.5703125" style="9" hidden="1"/>
    <col min="11018" max="11018" width="21" style="9" hidden="1"/>
    <col min="11019" max="11019" width="28.140625" style="9" hidden="1"/>
    <col min="11020" max="11265" width="11.5703125" style="9" hidden="1"/>
    <col min="11266" max="11266" width="60.7109375" style="9" hidden="1"/>
    <col min="11267" max="11270" width="25.7109375" style="9" hidden="1"/>
    <col min="11271" max="11271" width="20.140625" style="9" hidden="1"/>
    <col min="11272" max="11272" width="27.28515625" style="9" hidden="1"/>
    <col min="11273" max="11273" width="23.5703125" style="9" hidden="1"/>
    <col min="11274" max="11274" width="21" style="9" hidden="1"/>
    <col min="11275" max="11275" width="28.140625" style="9" hidden="1"/>
    <col min="11276" max="11521" width="11.5703125" style="9" hidden="1"/>
    <col min="11522" max="11522" width="60.7109375" style="9" hidden="1"/>
    <col min="11523" max="11526" width="25.7109375" style="9" hidden="1"/>
    <col min="11527" max="11527" width="20.140625" style="9" hidden="1"/>
    <col min="11528" max="11528" width="27.28515625" style="9" hidden="1"/>
    <col min="11529" max="11529" width="23.5703125" style="9" hidden="1"/>
    <col min="11530" max="11530" width="21" style="9" hidden="1"/>
    <col min="11531" max="11531" width="28.140625" style="9" hidden="1"/>
    <col min="11532" max="11777" width="11.5703125" style="9" hidden="1"/>
    <col min="11778" max="11778" width="60.7109375" style="9" hidden="1"/>
    <col min="11779" max="11782" width="25.7109375" style="9" hidden="1"/>
    <col min="11783" max="11783" width="20.140625" style="9" hidden="1"/>
    <col min="11784" max="11784" width="27.28515625" style="9" hidden="1"/>
    <col min="11785" max="11785" width="23.5703125" style="9" hidden="1"/>
    <col min="11786" max="11786" width="21" style="9" hidden="1"/>
    <col min="11787" max="11787" width="28.140625" style="9" hidden="1"/>
    <col min="11788" max="12033" width="11.5703125" style="9" hidden="1"/>
    <col min="12034" max="12034" width="60.7109375" style="9" hidden="1"/>
    <col min="12035" max="12038" width="25.7109375" style="9" hidden="1"/>
    <col min="12039" max="12039" width="20.140625" style="9" hidden="1"/>
    <col min="12040" max="12040" width="27.28515625" style="9" hidden="1"/>
    <col min="12041" max="12041" width="23.5703125" style="9" hidden="1"/>
    <col min="12042" max="12042" width="21" style="9" hidden="1"/>
    <col min="12043" max="12043" width="28.140625" style="9" hidden="1"/>
    <col min="12044" max="12289" width="11.5703125" style="9" hidden="1"/>
    <col min="12290" max="12290" width="60.7109375" style="9" hidden="1"/>
    <col min="12291" max="12294" width="25.7109375" style="9" hidden="1"/>
    <col min="12295" max="12295" width="20.140625" style="9" hidden="1"/>
    <col min="12296" max="12296" width="27.28515625" style="9" hidden="1"/>
    <col min="12297" max="12297" width="23.5703125" style="9" hidden="1"/>
    <col min="12298" max="12298" width="21" style="9" hidden="1"/>
    <col min="12299" max="12299" width="28.140625" style="9" hidden="1"/>
    <col min="12300" max="12545" width="11.5703125" style="9" hidden="1"/>
    <col min="12546" max="12546" width="60.7109375" style="9" hidden="1"/>
    <col min="12547" max="12550" width="25.7109375" style="9" hidden="1"/>
    <col min="12551" max="12551" width="20.140625" style="9" hidden="1"/>
    <col min="12552" max="12552" width="27.28515625" style="9" hidden="1"/>
    <col min="12553" max="12553" width="23.5703125" style="9" hidden="1"/>
    <col min="12554" max="12554" width="21" style="9" hidden="1"/>
    <col min="12555" max="12555" width="28.140625" style="9" hidden="1"/>
    <col min="12556" max="12801" width="11.5703125" style="9" hidden="1"/>
    <col min="12802" max="12802" width="60.7109375" style="9" hidden="1"/>
    <col min="12803" max="12806" width="25.7109375" style="9" hidden="1"/>
    <col min="12807" max="12807" width="20.140625" style="9" hidden="1"/>
    <col min="12808" max="12808" width="27.28515625" style="9" hidden="1"/>
    <col min="12809" max="12809" width="23.5703125" style="9" hidden="1"/>
    <col min="12810" max="12810" width="21" style="9" hidden="1"/>
    <col min="12811" max="12811" width="28.140625" style="9" hidden="1"/>
    <col min="12812" max="13057" width="11.5703125" style="9" hidden="1"/>
    <col min="13058" max="13058" width="60.7109375" style="9" hidden="1"/>
    <col min="13059" max="13062" width="25.7109375" style="9" hidden="1"/>
    <col min="13063" max="13063" width="20.140625" style="9" hidden="1"/>
    <col min="13064" max="13064" width="27.28515625" style="9" hidden="1"/>
    <col min="13065" max="13065" width="23.5703125" style="9" hidden="1"/>
    <col min="13066" max="13066" width="21" style="9" hidden="1"/>
    <col min="13067" max="13067" width="28.140625" style="9" hidden="1"/>
    <col min="13068" max="13313" width="11.5703125" style="9" hidden="1"/>
    <col min="13314" max="13314" width="60.7109375" style="9" hidden="1"/>
    <col min="13315" max="13318" width="25.7109375" style="9" hidden="1"/>
    <col min="13319" max="13319" width="20.140625" style="9" hidden="1"/>
    <col min="13320" max="13320" width="27.28515625" style="9" hidden="1"/>
    <col min="13321" max="13321" width="23.5703125" style="9" hidden="1"/>
    <col min="13322" max="13322" width="21" style="9" hidden="1"/>
    <col min="13323" max="13323" width="28.140625" style="9" hidden="1"/>
    <col min="13324" max="13569" width="11.5703125" style="9" hidden="1"/>
    <col min="13570" max="13570" width="60.7109375" style="9" hidden="1"/>
    <col min="13571" max="13574" width="25.7109375" style="9" hidden="1"/>
    <col min="13575" max="13575" width="20.140625" style="9" hidden="1"/>
    <col min="13576" max="13576" width="27.28515625" style="9" hidden="1"/>
    <col min="13577" max="13577" width="23.5703125" style="9" hidden="1"/>
    <col min="13578" max="13578" width="21" style="9" hidden="1"/>
    <col min="13579" max="13579" width="28.140625" style="9" hidden="1"/>
    <col min="13580" max="13825" width="11.5703125" style="9" hidden="1"/>
    <col min="13826" max="13826" width="60.7109375" style="9" hidden="1"/>
    <col min="13827" max="13830" width="25.7109375" style="9" hidden="1"/>
    <col min="13831" max="13831" width="20.140625" style="9" hidden="1"/>
    <col min="13832" max="13832" width="27.28515625" style="9" hidden="1"/>
    <col min="13833" max="13833" width="23.5703125" style="9" hidden="1"/>
    <col min="13834" max="13834" width="21" style="9" hidden="1"/>
    <col min="13835" max="13835" width="28.140625" style="9" hidden="1"/>
    <col min="13836" max="14081" width="11.5703125" style="9" hidden="1"/>
    <col min="14082" max="14082" width="60.7109375" style="9" hidden="1"/>
    <col min="14083" max="14086" width="25.7109375" style="9" hidden="1"/>
    <col min="14087" max="14087" width="20.140625" style="9" hidden="1"/>
    <col min="14088" max="14088" width="27.28515625" style="9" hidden="1"/>
    <col min="14089" max="14089" width="23.5703125" style="9" hidden="1"/>
    <col min="14090" max="14090" width="21" style="9" hidden="1"/>
    <col min="14091" max="14091" width="28.140625" style="9" hidden="1"/>
    <col min="14092" max="14337" width="11.5703125" style="9" hidden="1"/>
    <col min="14338" max="14338" width="60.7109375" style="9" hidden="1"/>
    <col min="14339" max="14342" width="25.7109375" style="9" hidden="1"/>
    <col min="14343" max="14343" width="20.140625" style="9" hidden="1"/>
    <col min="14344" max="14344" width="27.28515625" style="9" hidden="1"/>
    <col min="14345" max="14345" width="23.5703125" style="9" hidden="1"/>
    <col min="14346" max="14346" width="21" style="9" hidden="1"/>
    <col min="14347" max="14347" width="28.140625" style="9" hidden="1"/>
    <col min="14348" max="14593" width="11.5703125" style="9" hidden="1"/>
    <col min="14594" max="14594" width="60.7109375" style="9" hidden="1"/>
    <col min="14595" max="14598" width="25.7109375" style="9" hidden="1"/>
    <col min="14599" max="14599" width="20.140625" style="9" hidden="1"/>
    <col min="14600" max="14600" width="27.28515625" style="9" hidden="1"/>
    <col min="14601" max="14601" width="23.5703125" style="9" hidden="1"/>
    <col min="14602" max="14602" width="21" style="9" hidden="1"/>
    <col min="14603" max="14603" width="28.140625" style="9" hidden="1"/>
    <col min="14604" max="14849" width="11.5703125" style="9" hidden="1"/>
    <col min="14850" max="14850" width="60.7109375" style="9" hidden="1"/>
    <col min="14851" max="14854" width="25.7109375" style="9" hidden="1"/>
    <col min="14855" max="14855" width="20.140625" style="9" hidden="1"/>
    <col min="14856" max="14856" width="27.28515625" style="9" hidden="1"/>
    <col min="14857" max="14857" width="23.5703125" style="9" hidden="1"/>
    <col min="14858" max="14858" width="21" style="9" hidden="1"/>
    <col min="14859" max="14859" width="28.140625" style="9" hidden="1"/>
    <col min="14860" max="15105" width="11.5703125" style="9" hidden="1"/>
    <col min="15106" max="15106" width="60.7109375" style="9" hidden="1"/>
    <col min="15107" max="15110" width="25.7109375" style="9" hidden="1"/>
    <col min="15111" max="15111" width="20.140625" style="9" hidden="1"/>
    <col min="15112" max="15112" width="27.28515625" style="9" hidden="1"/>
    <col min="15113" max="15113" width="23.5703125" style="9" hidden="1"/>
    <col min="15114" max="15114" width="21" style="9" hidden="1"/>
    <col min="15115" max="15115" width="28.140625" style="9" hidden="1"/>
    <col min="15116" max="15361" width="11.5703125" style="9" hidden="1"/>
    <col min="15362" max="15362" width="60.7109375" style="9" hidden="1"/>
    <col min="15363" max="15366" width="25.7109375" style="9" hidden="1"/>
    <col min="15367" max="15367" width="20.140625" style="9" hidden="1"/>
    <col min="15368" max="15368" width="27.28515625" style="9" hidden="1"/>
    <col min="15369" max="15369" width="23.5703125" style="9" hidden="1"/>
    <col min="15370" max="15370" width="21" style="9" hidden="1"/>
    <col min="15371" max="15371" width="28.140625" style="9" hidden="1"/>
    <col min="15372" max="15617" width="11.5703125" style="9" hidden="1"/>
    <col min="15618" max="15618" width="60.7109375" style="9" hidden="1"/>
    <col min="15619" max="15622" width="25.7109375" style="9" hidden="1"/>
    <col min="15623" max="15623" width="20.140625" style="9" hidden="1"/>
    <col min="15624" max="15624" width="27.28515625" style="9" hidden="1"/>
    <col min="15625" max="15625" width="23.5703125" style="9" hidden="1"/>
    <col min="15626" max="15626" width="21" style="9" hidden="1"/>
    <col min="15627" max="15627" width="28.140625" style="9" hidden="1"/>
    <col min="15628" max="15873" width="11.5703125" style="9" hidden="1"/>
    <col min="15874" max="15874" width="60.7109375" style="9" hidden="1"/>
    <col min="15875" max="15878" width="25.7109375" style="9" hidden="1"/>
    <col min="15879" max="15879" width="20.140625" style="9" hidden="1"/>
    <col min="15880" max="15880" width="27.28515625" style="9" hidden="1"/>
    <col min="15881" max="15881" width="23.5703125" style="9" hidden="1"/>
    <col min="15882" max="15882" width="21" style="9" hidden="1"/>
    <col min="15883" max="15883" width="28.140625" style="9" hidden="1"/>
    <col min="15884" max="16129" width="11.5703125" style="9" hidden="1"/>
    <col min="16130" max="16130" width="60.7109375" style="9" hidden="1"/>
    <col min="16131" max="16134" width="25.7109375" style="9" hidden="1"/>
    <col min="16135" max="16135" width="20.140625" style="9" hidden="1"/>
    <col min="16136" max="16136" width="27.28515625" style="9" hidden="1"/>
    <col min="16137" max="16137" width="23.5703125" style="9" hidden="1"/>
    <col min="16138" max="16138" width="21" style="9" hidden="1"/>
    <col min="16139" max="16139" width="28.140625" style="9" hidden="1"/>
    <col min="16140" max="16384" width="11.5703125" style="9" hidden="1"/>
  </cols>
  <sheetData>
    <row r="1" spans="1:102" ht="19.5">
      <c r="D1" s="585"/>
      <c r="E1" s="585"/>
      <c r="F1" s="585"/>
    </row>
    <row r="2" spans="1:102" ht="43.15" customHeight="1">
      <c r="D2" s="21"/>
      <c r="E2" s="21"/>
      <c r="F2" s="21"/>
    </row>
    <row r="3" spans="1:102" ht="55.9" customHeight="1">
      <c r="D3" s="21"/>
      <c r="E3" s="21"/>
      <c r="F3" s="21"/>
    </row>
    <row r="4" spans="1:102" s="78" customFormat="1" ht="28.5" customHeight="1">
      <c r="A4" s="77"/>
      <c r="B4" s="586" t="s">
        <v>27</v>
      </c>
      <c r="C4" s="586"/>
      <c r="D4" s="586"/>
      <c r="E4" s="586"/>
      <c r="F4" s="586"/>
      <c r="G4" s="77"/>
      <c r="H4" s="77"/>
      <c r="I4" s="77"/>
      <c r="J4" s="77"/>
      <c r="K4" s="77"/>
      <c r="L4" s="77"/>
      <c r="M4" s="77"/>
      <c r="N4" s="77"/>
      <c r="O4" s="77"/>
      <c r="P4" s="77"/>
      <c r="Q4" s="77"/>
      <c r="R4" s="77"/>
      <c r="S4" s="77"/>
      <c r="T4" s="77"/>
      <c r="U4" s="77"/>
      <c r="V4" s="77"/>
      <c r="W4" s="77"/>
      <c r="X4" s="77"/>
      <c r="Y4" s="77"/>
      <c r="Z4" s="77"/>
      <c r="AA4" s="77"/>
      <c r="AB4" s="77"/>
      <c r="AC4" s="77"/>
      <c r="AD4" s="77"/>
      <c r="AE4" s="77"/>
      <c r="AF4" s="77"/>
      <c r="AG4" s="77"/>
      <c r="AH4" s="77"/>
      <c r="AI4" s="77"/>
      <c r="AJ4" s="77"/>
      <c r="AK4" s="77"/>
      <c r="AL4" s="77"/>
      <c r="AM4" s="77"/>
      <c r="AN4" s="77"/>
      <c r="AO4" s="77"/>
      <c r="AP4" s="77"/>
      <c r="AQ4" s="77"/>
      <c r="AR4" s="77"/>
      <c r="AS4" s="77"/>
      <c r="AT4" s="77"/>
      <c r="AU4" s="77"/>
      <c r="AV4" s="77"/>
      <c r="AW4" s="77"/>
      <c r="AX4" s="77"/>
      <c r="AY4" s="77"/>
      <c r="AZ4" s="77"/>
      <c r="BA4" s="77"/>
      <c r="BB4" s="77"/>
      <c r="BC4" s="77"/>
      <c r="BD4" s="77"/>
      <c r="BE4" s="77"/>
      <c r="BF4" s="77"/>
      <c r="BG4" s="77"/>
      <c r="BH4" s="77"/>
      <c r="BI4" s="77"/>
      <c r="BJ4" s="77"/>
      <c r="BK4" s="77"/>
      <c r="BL4" s="77"/>
      <c r="BM4" s="77"/>
      <c r="BN4" s="77"/>
      <c r="BO4" s="77"/>
      <c r="BP4" s="77"/>
      <c r="BQ4" s="77"/>
      <c r="BR4" s="77"/>
      <c r="BS4" s="77"/>
      <c r="BT4" s="77"/>
      <c r="BU4" s="77"/>
      <c r="BV4" s="77"/>
      <c r="BW4" s="77"/>
      <c r="BX4" s="77"/>
      <c r="BY4" s="77"/>
      <c r="BZ4" s="77"/>
      <c r="CA4" s="77"/>
      <c r="CB4" s="77"/>
      <c r="CC4" s="77"/>
      <c r="CD4" s="77"/>
      <c r="CE4" s="77"/>
      <c r="CF4" s="77"/>
      <c r="CG4" s="77"/>
      <c r="CH4" s="77"/>
      <c r="CI4" s="77"/>
      <c r="CJ4" s="77"/>
      <c r="CK4" s="77"/>
      <c r="CL4" s="77"/>
      <c r="CM4" s="77"/>
      <c r="CN4" s="77"/>
      <c r="CO4" s="77"/>
      <c r="CP4" s="77"/>
      <c r="CQ4" s="77"/>
      <c r="CR4" s="77"/>
      <c r="CS4" s="77"/>
      <c r="CT4" s="77"/>
      <c r="CU4" s="77"/>
      <c r="CV4" s="77"/>
      <c r="CW4" s="77"/>
      <c r="CX4" s="77"/>
    </row>
    <row r="5" spans="1:102" s="78" customFormat="1" ht="116.45" customHeight="1">
      <c r="A5" s="77"/>
      <c r="B5" s="587" t="s">
        <v>28</v>
      </c>
      <c r="C5" s="587"/>
      <c r="D5" s="587"/>
      <c r="E5" s="587"/>
      <c r="F5" s="587"/>
      <c r="G5" s="77"/>
      <c r="H5" s="77"/>
      <c r="I5" s="77"/>
      <c r="J5" s="77"/>
      <c r="K5" s="77"/>
      <c r="L5" s="77"/>
      <c r="M5" s="77"/>
      <c r="N5" s="77"/>
      <c r="O5" s="77"/>
      <c r="P5" s="77"/>
      <c r="Q5" s="77"/>
      <c r="R5" s="77"/>
      <c r="S5" s="77"/>
      <c r="T5" s="77"/>
      <c r="U5" s="77"/>
      <c r="V5" s="77"/>
      <c r="W5" s="77"/>
      <c r="X5" s="77"/>
      <c r="Y5" s="77"/>
      <c r="Z5" s="77"/>
      <c r="AA5" s="77"/>
      <c r="AB5" s="77"/>
      <c r="AC5" s="77"/>
      <c r="AD5" s="77"/>
      <c r="AE5" s="77"/>
      <c r="AF5" s="77"/>
      <c r="AG5" s="77"/>
      <c r="AH5" s="77"/>
      <c r="AI5" s="77"/>
      <c r="AJ5" s="77"/>
      <c r="AK5" s="77"/>
      <c r="AL5" s="77"/>
      <c r="AM5" s="77"/>
      <c r="AN5" s="77"/>
      <c r="AO5" s="77"/>
      <c r="AP5" s="77"/>
      <c r="AQ5" s="77"/>
      <c r="AR5" s="77"/>
      <c r="AS5" s="77"/>
      <c r="AT5" s="77"/>
      <c r="AU5" s="77"/>
      <c r="AV5" s="77"/>
      <c r="AW5" s="77"/>
      <c r="AX5" s="77"/>
      <c r="AY5" s="77"/>
      <c r="AZ5" s="77"/>
      <c r="BA5" s="77"/>
      <c r="BB5" s="77"/>
      <c r="BC5" s="77"/>
      <c r="BD5" s="77"/>
      <c r="BE5" s="77"/>
      <c r="BF5" s="77"/>
      <c r="BG5" s="77"/>
      <c r="BH5" s="77"/>
      <c r="BI5" s="77"/>
      <c r="BJ5" s="77"/>
      <c r="BK5" s="77"/>
      <c r="BL5" s="77"/>
      <c r="BM5" s="77"/>
      <c r="BN5" s="77"/>
      <c r="BO5" s="77"/>
      <c r="BP5" s="77"/>
      <c r="BQ5" s="77"/>
      <c r="BR5" s="77"/>
      <c r="BS5" s="77"/>
      <c r="BT5" s="77"/>
      <c r="BU5" s="77"/>
      <c r="BV5" s="77"/>
      <c r="BW5" s="77"/>
      <c r="BX5" s="77"/>
      <c r="BY5" s="77"/>
      <c r="BZ5" s="77"/>
      <c r="CA5" s="77"/>
      <c r="CB5" s="77"/>
      <c r="CC5" s="77"/>
      <c r="CD5" s="77"/>
      <c r="CE5" s="77"/>
      <c r="CF5" s="77"/>
      <c r="CG5" s="77"/>
      <c r="CH5" s="77"/>
      <c r="CI5" s="77"/>
      <c r="CJ5" s="77"/>
      <c r="CK5" s="77"/>
      <c r="CL5" s="77"/>
      <c r="CM5" s="77"/>
      <c r="CN5" s="77"/>
      <c r="CO5" s="77"/>
      <c r="CP5" s="77"/>
      <c r="CQ5" s="77"/>
      <c r="CR5" s="77"/>
      <c r="CS5" s="77"/>
      <c r="CT5" s="77"/>
      <c r="CU5" s="77"/>
      <c r="CV5" s="77"/>
      <c r="CW5" s="77"/>
      <c r="CX5" s="77"/>
    </row>
    <row r="6" spans="1:102" ht="31.9" customHeight="1">
      <c r="B6" s="588" t="s">
        <v>29</v>
      </c>
      <c r="C6" s="588"/>
      <c r="D6" s="588"/>
      <c r="E6" s="588"/>
      <c r="F6" s="588"/>
    </row>
    <row r="7" spans="1:102" ht="24.6" customHeight="1">
      <c r="B7" s="589" t="s">
        <v>473</v>
      </c>
      <c r="C7" s="590"/>
      <c r="D7" s="590"/>
      <c r="E7" s="590"/>
      <c r="F7" s="590"/>
    </row>
    <row r="8" spans="1:102" ht="40.9" customHeight="1">
      <c r="B8" s="440" t="s">
        <v>30</v>
      </c>
      <c r="C8" s="441" t="s">
        <v>235</v>
      </c>
      <c r="D8" s="441" t="s">
        <v>236</v>
      </c>
      <c r="E8" s="441" t="s">
        <v>237</v>
      </c>
      <c r="F8" s="441" t="s">
        <v>238</v>
      </c>
    </row>
    <row r="9" spans="1:102" s="3" customFormat="1" ht="20.100000000000001" customHeight="1">
      <c r="A9" s="2"/>
      <c r="B9" s="436" t="s">
        <v>31</v>
      </c>
      <c r="C9" s="437">
        <v>17.464175699999998</v>
      </c>
      <c r="D9" s="437">
        <v>17.464175699999998</v>
      </c>
      <c r="E9" s="437">
        <v>17.464175699999998</v>
      </c>
      <c r="F9" s="437" t="s">
        <v>224</v>
      </c>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row>
    <row r="10" spans="1:102" s="3" customFormat="1" ht="20.100000000000001" customHeight="1">
      <c r="A10" s="2"/>
      <c r="B10" s="438" t="s">
        <v>32</v>
      </c>
      <c r="C10" s="439">
        <v>11.433743399999999</v>
      </c>
      <c r="D10" s="439">
        <v>10.4124073</v>
      </c>
      <c r="E10" s="439">
        <v>15.314787000000001</v>
      </c>
      <c r="F10" s="439" t="s">
        <v>224</v>
      </c>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row>
    <row r="11" spans="1:102" s="3" customFormat="1" ht="20.100000000000001" customHeight="1">
      <c r="A11" s="2"/>
      <c r="B11" s="436" t="s">
        <v>33</v>
      </c>
      <c r="C11" s="437">
        <v>21.082687100000001</v>
      </c>
      <c r="D11" s="437">
        <v>17.958478100000001</v>
      </c>
      <c r="E11" s="437">
        <v>21.082687100000001</v>
      </c>
      <c r="F11" s="437" t="s">
        <v>224</v>
      </c>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row>
    <row r="12" spans="1:102" s="3" customFormat="1" ht="20.100000000000001" customHeight="1">
      <c r="A12" s="2"/>
      <c r="B12" s="438" t="s">
        <v>34</v>
      </c>
      <c r="C12" s="439">
        <v>16.077282199999999</v>
      </c>
      <c r="D12" s="439">
        <v>16.077282199999999</v>
      </c>
      <c r="E12" s="439">
        <v>16.1905249</v>
      </c>
      <c r="F12" s="439" t="s">
        <v>224</v>
      </c>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row>
    <row r="13" spans="1:102" s="3" customFormat="1" ht="20.100000000000001" customHeight="1">
      <c r="A13" s="2"/>
      <c r="B13" s="436" t="s">
        <v>35</v>
      </c>
      <c r="C13" s="437">
        <v>13.5503549</v>
      </c>
      <c r="D13" s="437">
        <v>13.5503549</v>
      </c>
      <c r="E13" s="437">
        <v>14.011342600000001</v>
      </c>
      <c r="F13" s="437" t="s">
        <v>224</v>
      </c>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row>
    <row r="14" spans="1:102" s="3" customFormat="1" ht="20.100000000000001" customHeight="1">
      <c r="A14" s="2"/>
      <c r="B14" s="438" t="s">
        <v>36</v>
      </c>
      <c r="C14" s="439">
        <v>22.5006001</v>
      </c>
      <c r="D14" s="439">
        <v>22.5006001</v>
      </c>
      <c r="E14" s="439">
        <v>22.5006001</v>
      </c>
      <c r="F14" s="439" t="s">
        <v>224</v>
      </c>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row>
    <row r="15" spans="1:102" s="3" customFormat="1" ht="20.100000000000001" customHeight="1">
      <c r="A15" s="2"/>
      <c r="B15" s="436" t="s">
        <v>185</v>
      </c>
      <c r="C15" s="437">
        <v>235.95282420000001</v>
      </c>
      <c r="D15" s="437">
        <v>235.95282420000001</v>
      </c>
      <c r="E15" s="437">
        <v>235.95282420000001</v>
      </c>
      <c r="F15" s="437" t="s">
        <v>224</v>
      </c>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row>
    <row r="16" spans="1:102" s="3" customFormat="1" ht="20.100000000000001" customHeight="1">
      <c r="A16" s="2"/>
      <c r="B16" s="438" t="s">
        <v>225</v>
      </c>
      <c r="C16" s="439">
        <v>13.1891184</v>
      </c>
      <c r="D16" s="439">
        <v>13.1891184</v>
      </c>
      <c r="E16" s="439">
        <v>13.1891184</v>
      </c>
      <c r="F16" s="439" t="s">
        <v>224</v>
      </c>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row>
    <row r="17" spans="1:102" s="3" customFormat="1" ht="20.100000000000001" customHeight="1">
      <c r="A17" s="2"/>
      <c r="B17" s="436" t="s">
        <v>37</v>
      </c>
      <c r="C17" s="437">
        <v>15.5322146</v>
      </c>
      <c r="D17" s="437">
        <v>15.5322146</v>
      </c>
      <c r="E17" s="437">
        <v>15.5322146</v>
      </c>
      <c r="F17" s="437" t="s">
        <v>224</v>
      </c>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row>
    <row r="18" spans="1:102" s="3" customFormat="1" ht="20.100000000000001" customHeight="1">
      <c r="A18" s="2"/>
      <c r="B18" s="438" t="s">
        <v>38</v>
      </c>
      <c r="C18" s="439">
        <v>175.3321043</v>
      </c>
      <c r="D18" s="439">
        <v>175.3321043</v>
      </c>
      <c r="E18" s="439">
        <v>175.3321043</v>
      </c>
      <c r="F18" s="439" t="s">
        <v>224</v>
      </c>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row>
    <row r="19" spans="1:102" s="3" customFormat="1" ht="20.100000000000001" customHeight="1">
      <c r="A19" s="2"/>
      <c r="B19" s="436" t="s">
        <v>231</v>
      </c>
      <c r="C19" s="437">
        <v>46.199143200000002</v>
      </c>
      <c r="D19" s="437">
        <v>46.199143200000002</v>
      </c>
      <c r="E19" s="437">
        <v>46.199143200000002</v>
      </c>
      <c r="F19" s="437" t="s">
        <v>224</v>
      </c>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row>
    <row r="20" spans="1:102" s="3" customFormat="1" ht="20.100000000000001" customHeight="1">
      <c r="A20" s="2"/>
      <c r="B20" s="438" t="s">
        <v>226</v>
      </c>
      <c r="C20" s="439">
        <v>15.806196</v>
      </c>
      <c r="D20" s="439">
        <v>15.806196</v>
      </c>
      <c r="E20" s="439">
        <v>15.806196</v>
      </c>
      <c r="F20" s="439" t="s">
        <v>224</v>
      </c>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row>
    <row r="21" spans="1:102" s="3" customFormat="1" ht="20.100000000000001" customHeight="1">
      <c r="A21" s="2"/>
      <c r="B21" s="436" t="s">
        <v>39</v>
      </c>
      <c r="C21" s="437">
        <v>10.7273748</v>
      </c>
      <c r="D21" s="437">
        <v>10.0984008</v>
      </c>
      <c r="E21" s="437">
        <v>13.534733599999999</v>
      </c>
      <c r="F21" s="437" t="s">
        <v>224</v>
      </c>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row>
    <row r="22" spans="1:102" s="3" customFormat="1" ht="20.100000000000001" customHeight="1">
      <c r="A22" s="2"/>
      <c r="B22" s="438" t="s">
        <v>40</v>
      </c>
      <c r="C22" s="439">
        <v>16.920324799999999</v>
      </c>
      <c r="D22" s="439">
        <v>16.920324799999999</v>
      </c>
      <c r="E22" s="439">
        <v>16.920324799999999</v>
      </c>
      <c r="F22" s="439" t="s">
        <v>224</v>
      </c>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row>
    <row r="23" spans="1:102" s="3" customFormat="1" ht="20.100000000000001" customHeight="1">
      <c r="A23" s="2"/>
      <c r="B23" s="436" t="s">
        <v>41</v>
      </c>
      <c r="C23" s="437">
        <v>45.286483599999997</v>
      </c>
      <c r="D23" s="437">
        <v>45.286483599999997</v>
      </c>
      <c r="E23" s="437">
        <v>45.331382499999997</v>
      </c>
      <c r="F23" s="437" t="s">
        <v>224</v>
      </c>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row>
    <row r="24" spans="1:102" s="3" customFormat="1" ht="20.100000000000001" customHeight="1">
      <c r="A24" s="2"/>
      <c r="B24" s="438" t="s">
        <v>42</v>
      </c>
      <c r="C24" s="439">
        <v>14.343130800000001</v>
      </c>
      <c r="D24" s="439">
        <v>14.343130800000001</v>
      </c>
      <c r="E24" s="439">
        <v>14.343130800000001</v>
      </c>
      <c r="F24" s="439" t="s">
        <v>224</v>
      </c>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row>
    <row r="25" spans="1:102" s="3" customFormat="1" ht="20.100000000000001" customHeight="1">
      <c r="A25" s="2"/>
      <c r="B25" s="436" t="s">
        <v>43</v>
      </c>
      <c r="C25" s="437">
        <v>21.962333300000001</v>
      </c>
      <c r="D25" s="437">
        <v>14.5353733</v>
      </c>
      <c r="E25" s="437">
        <v>22.1697381</v>
      </c>
      <c r="F25" s="437" t="s">
        <v>224</v>
      </c>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row>
    <row r="26" spans="1:102" s="3" customFormat="1" ht="20.100000000000001" customHeight="1">
      <c r="A26" s="2"/>
      <c r="B26" s="438" t="s">
        <v>44</v>
      </c>
      <c r="C26" s="439">
        <v>14.667392400000001</v>
      </c>
      <c r="D26" s="439">
        <v>14.667392400000001</v>
      </c>
      <c r="E26" s="439">
        <v>14.670271100000001</v>
      </c>
      <c r="F26" s="439" t="s">
        <v>224</v>
      </c>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row>
    <row r="27" spans="1:102" s="3" customFormat="1" ht="20.100000000000001" customHeight="1">
      <c r="A27" s="2"/>
      <c r="B27" s="436" t="s">
        <v>45</v>
      </c>
      <c r="C27" s="437">
        <v>21.768099500000002</v>
      </c>
      <c r="D27" s="437">
        <v>21.768099500000002</v>
      </c>
      <c r="E27" s="437">
        <v>21.834475300000001</v>
      </c>
      <c r="F27" s="437" t="s">
        <v>224</v>
      </c>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row>
    <row r="28" spans="1:102" s="3" customFormat="1" ht="20.100000000000001" customHeight="1">
      <c r="A28" s="2"/>
      <c r="B28" s="438" t="s">
        <v>46</v>
      </c>
      <c r="C28" s="439">
        <v>23.083708999999999</v>
      </c>
      <c r="D28" s="439">
        <v>23.083708999999999</v>
      </c>
      <c r="E28" s="439">
        <v>23.083708999999999</v>
      </c>
      <c r="F28" s="439" t="s">
        <v>224</v>
      </c>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row>
    <row r="29" spans="1:102" s="3" customFormat="1" ht="20.100000000000001" customHeight="1">
      <c r="A29" s="2"/>
      <c r="B29" s="436" t="s">
        <v>47</v>
      </c>
      <c r="C29" s="437">
        <v>16.619989499999999</v>
      </c>
      <c r="D29" s="437">
        <v>16.619989499999999</v>
      </c>
      <c r="E29" s="437">
        <v>20.422813600000001</v>
      </c>
      <c r="F29" s="437" t="s">
        <v>224</v>
      </c>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row>
    <row r="30" spans="1:102" s="3" customFormat="1" ht="20.100000000000001" customHeight="1">
      <c r="A30" s="2"/>
      <c r="B30" s="438" t="s">
        <v>48</v>
      </c>
      <c r="C30" s="439">
        <v>11.245053</v>
      </c>
      <c r="D30" s="439">
        <v>11.245053</v>
      </c>
      <c r="E30" s="439">
        <v>16.846169199999999</v>
      </c>
      <c r="F30" s="439" t="s">
        <v>224</v>
      </c>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row>
    <row r="31" spans="1:102" s="3" customFormat="1" ht="20.100000000000001" customHeight="1">
      <c r="A31" s="2"/>
      <c r="B31" s="436" t="s">
        <v>49</v>
      </c>
      <c r="C31" s="437">
        <v>73.644342100000003</v>
      </c>
      <c r="D31" s="437">
        <v>73.644342100000003</v>
      </c>
      <c r="E31" s="437">
        <v>73.644342100000003</v>
      </c>
      <c r="F31" s="437" t="s">
        <v>224</v>
      </c>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row>
    <row r="32" spans="1:102" s="3" customFormat="1" ht="20.100000000000001" customHeight="1">
      <c r="A32" s="2"/>
      <c r="B32" s="438" t="s">
        <v>50</v>
      </c>
      <c r="C32" s="439">
        <v>13.282291900000001</v>
      </c>
      <c r="D32" s="439">
        <v>13.282291900000001</v>
      </c>
      <c r="E32" s="439">
        <v>14.8744288</v>
      </c>
      <c r="F32" s="439" t="s">
        <v>224</v>
      </c>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row>
    <row r="33" spans="1:102" s="3" customFormat="1" ht="20.100000000000001" customHeight="1">
      <c r="A33" s="2"/>
      <c r="B33" s="436" t="s">
        <v>227</v>
      </c>
      <c r="C33" s="437">
        <v>22.375061299999999</v>
      </c>
      <c r="D33" s="437">
        <v>22.375061299999999</v>
      </c>
      <c r="E33" s="437">
        <v>22.375061299999999</v>
      </c>
      <c r="F33" s="437" t="s">
        <v>224</v>
      </c>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row>
    <row r="34" spans="1:102" s="3" customFormat="1" ht="20.100000000000001" customHeight="1">
      <c r="A34" s="2"/>
      <c r="B34" s="438" t="s">
        <v>51</v>
      </c>
      <c r="C34" s="439">
        <v>30.258103899999998</v>
      </c>
      <c r="D34" s="439">
        <v>30.258103899999998</v>
      </c>
      <c r="E34" s="439">
        <v>30.258103899999998</v>
      </c>
      <c r="F34" s="439" t="s">
        <v>224</v>
      </c>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row>
    <row r="35" spans="1:102" s="3" customFormat="1" ht="20.100000000000001" customHeight="1">
      <c r="A35" s="2"/>
      <c r="B35" s="436" t="s">
        <v>52</v>
      </c>
      <c r="C35" s="437">
        <v>13.4358361</v>
      </c>
      <c r="D35" s="437">
        <v>9.1856475999999994</v>
      </c>
      <c r="E35" s="437">
        <v>13.4358361</v>
      </c>
      <c r="F35" s="437" t="s">
        <v>224</v>
      </c>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row>
    <row r="36" spans="1:102" s="3" customFormat="1" ht="20.100000000000001" customHeight="1">
      <c r="A36" s="2"/>
      <c r="B36" s="438" t="s">
        <v>53</v>
      </c>
      <c r="C36" s="439">
        <v>160.75233840000001</v>
      </c>
      <c r="D36" s="439">
        <v>160.75233840000001</v>
      </c>
      <c r="E36" s="439">
        <v>160.75233840000001</v>
      </c>
      <c r="F36" s="439" t="s">
        <v>224</v>
      </c>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row>
    <row r="37" spans="1:102" s="3" customFormat="1" ht="20.100000000000001" customHeight="1">
      <c r="A37" s="2"/>
      <c r="B37" s="436" t="s">
        <v>54</v>
      </c>
      <c r="C37" s="437">
        <v>24.801311900000002</v>
      </c>
      <c r="D37" s="437">
        <v>24.801311900000002</v>
      </c>
      <c r="E37" s="437">
        <v>24.801311900000002</v>
      </c>
      <c r="F37" s="437" t="s">
        <v>224</v>
      </c>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row>
    <row r="38" spans="1:102" s="3" customFormat="1" ht="20.100000000000001" customHeight="1">
      <c r="A38" s="2"/>
      <c r="B38" s="438" t="s">
        <v>55</v>
      </c>
      <c r="C38" s="439">
        <v>85.533201899999995</v>
      </c>
      <c r="D38" s="439">
        <v>85.533201899999995</v>
      </c>
      <c r="E38" s="439">
        <v>85.533201899999995</v>
      </c>
      <c r="F38" s="439" t="s">
        <v>224</v>
      </c>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row>
    <row r="39" spans="1:102" s="3" customFormat="1" ht="20.100000000000001" customHeight="1">
      <c r="A39" s="2"/>
      <c r="B39" s="436" t="s">
        <v>234</v>
      </c>
      <c r="C39" s="437">
        <v>436.853815</v>
      </c>
      <c r="D39" s="437">
        <v>436.853815</v>
      </c>
      <c r="E39" s="437">
        <v>436.853815</v>
      </c>
      <c r="F39" s="437" t="s">
        <v>224</v>
      </c>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row>
    <row r="40" spans="1:102" s="3" customFormat="1" ht="20.100000000000001" customHeight="1">
      <c r="A40" s="2"/>
      <c r="B40" s="438" t="s">
        <v>56</v>
      </c>
      <c r="C40" s="439">
        <v>12.7556064</v>
      </c>
      <c r="D40" s="439">
        <v>12.7556064</v>
      </c>
      <c r="E40" s="439">
        <v>18.421597200000001</v>
      </c>
      <c r="F40" s="439" t="s">
        <v>224</v>
      </c>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row>
    <row r="41" spans="1:102" s="3" customFormat="1" ht="20.100000000000001" customHeight="1">
      <c r="A41" s="2"/>
      <c r="B41" s="436" t="s">
        <v>57</v>
      </c>
      <c r="C41" s="437">
        <v>24.955212</v>
      </c>
      <c r="D41" s="437">
        <v>17.5571901</v>
      </c>
      <c r="E41" s="437">
        <v>25.316215199999998</v>
      </c>
      <c r="F41" s="437" t="s">
        <v>224</v>
      </c>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row>
    <row r="42" spans="1:102" s="3" customFormat="1" ht="20.100000000000001" customHeight="1">
      <c r="A42" s="2"/>
      <c r="B42" s="438" t="s">
        <v>58</v>
      </c>
      <c r="C42" s="439">
        <v>23.541220800000001</v>
      </c>
      <c r="D42" s="439">
        <v>23.541220800000001</v>
      </c>
      <c r="E42" s="439">
        <v>23.541220800000001</v>
      </c>
      <c r="F42" s="439" t="s">
        <v>224</v>
      </c>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row>
    <row r="43" spans="1:102" s="3" customFormat="1" ht="20.100000000000001" customHeight="1">
      <c r="A43" s="2"/>
      <c r="B43" s="436" t="s">
        <v>59</v>
      </c>
      <c r="C43" s="437">
        <v>12.7883782</v>
      </c>
      <c r="D43" s="437">
        <v>12.7883782</v>
      </c>
      <c r="E43" s="437">
        <v>16.399063699999999</v>
      </c>
      <c r="F43" s="437" t="s">
        <v>224</v>
      </c>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row>
    <row r="44" spans="1:102" s="3" customFormat="1" ht="20.100000000000001" customHeight="1">
      <c r="A44" s="2"/>
      <c r="B44" s="438" t="s">
        <v>60</v>
      </c>
      <c r="C44" s="439">
        <v>32.938014799999998</v>
      </c>
      <c r="D44" s="439">
        <v>32.938014799999998</v>
      </c>
      <c r="E44" s="439">
        <v>32.938014799999998</v>
      </c>
      <c r="F44" s="439" t="s">
        <v>224</v>
      </c>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row>
    <row r="45" spans="1:102" s="3" customFormat="1" ht="20.100000000000001" customHeight="1">
      <c r="A45" s="2"/>
      <c r="B45" s="436" t="s">
        <v>61</v>
      </c>
      <c r="C45" s="437">
        <v>15.720763399999999</v>
      </c>
      <c r="D45" s="437">
        <v>15.720763399999999</v>
      </c>
      <c r="E45" s="437">
        <v>15.720763399999999</v>
      </c>
      <c r="F45" s="437" t="s">
        <v>224</v>
      </c>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row>
    <row r="46" spans="1:102" s="3" customFormat="1" ht="20.100000000000001" customHeight="1">
      <c r="A46" s="2"/>
      <c r="B46" s="438" t="s">
        <v>62</v>
      </c>
      <c r="C46" s="439">
        <v>45.4950896</v>
      </c>
      <c r="D46" s="439">
        <v>45.4950896</v>
      </c>
      <c r="E46" s="439">
        <v>45.4950896</v>
      </c>
      <c r="F46" s="439" t="s">
        <v>224</v>
      </c>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row>
    <row r="47" spans="1:102" s="3" customFormat="1" ht="20.100000000000001" customHeight="1">
      <c r="A47" s="2"/>
      <c r="B47" s="436" t="s">
        <v>481</v>
      </c>
      <c r="C47" s="437">
        <v>12.098982899999999</v>
      </c>
      <c r="D47" s="437">
        <v>12.098982899999999</v>
      </c>
      <c r="E47" s="437">
        <v>12.098982899999999</v>
      </c>
      <c r="F47" s="437" t="s">
        <v>224</v>
      </c>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row>
    <row r="48" spans="1:102" s="3" customFormat="1" ht="20.100000000000001" customHeight="1">
      <c r="A48" s="2"/>
      <c r="B48" s="438" t="s">
        <v>63</v>
      </c>
      <c r="C48" s="439">
        <v>44.707582299999999</v>
      </c>
      <c r="D48" s="439">
        <v>44.707582299999999</v>
      </c>
      <c r="E48" s="439">
        <v>44.739127699999997</v>
      </c>
      <c r="F48" s="439" t="s">
        <v>224</v>
      </c>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row>
    <row r="49" spans="1:102" s="3" customFormat="1" ht="20.100000000000001" customHeight="1">
      <c r="A49" s="2"/>
      <c r="B49" s="436" t="s">
        <v>64</v>
      </c>
      <c r="C49" s="437">
        <v>91.843330600000002</v>
      </c>
      <c r="D49" s="437">
        <v>91.843330600000002</v>
      </c>
      <c r="E49" s="437">
        <v>91.843330600000002</v>
      </c>
      <c r="F49" s="437" t="s">
        <v>224</v>
      </c>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row>
    <row r="50" spans="1:102" s="3" customFormat="1" ht="20.100000000000001" customHeight="1">
      <c r="A50" s="2"/>
      <c r="B50" s="438" t="s">
        <v>65</v>
      </c>
      <c r="C50" s="439">
        <v>18.160504400000001</v>
      </c>
      <c r="D50" s="439">
        <v>18.160504400000001</v>
      </c>
      <c r="E50" s="439">
        <v>18.253459299999999</v>
      </c>
      <c r="F50" s="439" t="s">
        <v>224</v>
      </c>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row>
    <row r="51" spans="1:102" s="3" customFormat="1" ht="20.100000000000001" customHeight="1">
      <c r="A51" s="2"/>
      <c r="B51" s="436" t="s">
        <v>66</v>
      </c>
      <c r="C51" s="437">
        <v>48.204323700000003</v>
      </c>
      <c r="D51" s="437">
        <v>48.204323700000003</v>
      </c>
      <c r="E51" s="437">
        <v>48.204323700000003</v>
      </c>
      <c r="F51" s="437" t="s">
        <v>224</v>
      </c>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row>
    <row r="52" spans="1:102" s="3" customFormat="1" ht="20.100000000000001" customHeight="1">
      <c r="A52" s="2"/>
      <c r="B52" s="438" t="s">
        <v>67</v>
      </c>
      <c r="C52" s="439">
        <v>13.5661801</v>
      </c>
      <c r="D52" s="439">
        <v>13.5661801</v>
      </c>
      <c r="E52" s="439">
        <v>16.344517700000001</v>
      </c>
      <c r="F52" s="439" t="s">
        <v>224</v>
      </c>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row>
    <row r="53" spans="1:102" s="3" customFormat="1" ht="20.100000000000001" customHeight="1">
      <c r="A53" s="2"/>
      <c r="B53" s="436" t="s">
        <v>228</v>
      </c>
      <c r="C53" s="437">
        <v>102.4809621</v>
      </c>
      <c r="D53" s="437">
        <v>102.4809621</v>
      </c>
      <c r="E53" s="437">
        <v>102.4809621</v>
      </c>
      <c r="F53" s="437" t="s">
        <v>224</v>
      </c>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row>
    <row r="54" spans="1:102" ht="20.100000000000001" customHeight="1">
      <c r="B54" s="438" t="s">
        <v>68</v>
      </c>
      <c r="C54" s="439">
        <v>134.4490826</v>
      </c>
      <c r="D54" s="439">
        <v>134.4490826</v>
      </c>
      <c r="E54" s="439">
        <v>134.4490826</v>
      </c>
      <c r="F54" s="439" t="s">
        <v>224</v>
      </c>
    </row>
    <row r="55" spans="1:102" ht="20.100000000000001" customHeight="1">
      <c r="B55" s="436" t="s">
        <v>69</v>
      </c>
      <c r="C55" s="437">
        <v>14.750588799999999</v>
      </c>
      <c r="D55" s="437">
        <v>14.750588799999999</v>
      </c>
      <c r="E55" s="437">
        <v>14.8893843</v>
      </c>
      <c r="F55" s="437" t="s">
        <v>224</v>
      </c>
    </row>
    <row r="56" spans="1:102" ht="20.100000000000001" customHeight="1">
      <c r="B56" s="438" t="s">
        <v>70</v>
      </c>
      <c r="C56" s="439">
        <v>14.3896531</v>
      </c>
      <c r="D56" s="439">
        <v>13.036779299999999</v>
      </c>
      <c r="E56" s="439">
        <v>19.725005899999999</v>
      </c>
      <c r="F56" s="439" t="s">
        <v>224</v>
      </c>
    </row>
    <row r="57" spans="1:102" ht="20.100000000000001" customHeight="1">
      <c r="B57" s="436" t="s">
        <v>71</v>
      </c>
      <c r="C57" s="437">
        <v>18.862228500000001</v>
      </c>
      <c r="D57" s="437">
        <v>16.990687900000001</v>
      </c>
      <c r="E57" s="437">
        <v>18.863137800000001</v>
      </c>
      <c r="F57" s="437" t="s">
        <v>224</v>
      </c>
    </row>
    <row r="58" spans="1:102" ht="20.100000000000001" customHeight="1">
      <c r="B58" s="438" t="s">
        <v>72</v>
      </c>
      <c r="C58" s="439">
        <v>35.569318099999997</v>
      </c>
      <c r="D58" s="439">
        <v>35.569318099999997</v>
      </c>
      <c r="E58" s="439">
        <v>35.569318099999997</v>
      </c>
      <c r="F58" s="439" t="s">
        <v>224</v>
      </c>
    </row>
    <row r="59" spans="1:102" ht="20.100000000000001" customHeight="1">
      <c r="B59" s="436" t="s">
        <v>73</v>
      </c>
      <c r="C59" s="437">
        <v>14.876914299999999</v>
      </c>
      <c r="D59" s="437">
        <v>14.876914299999999</v>
      </c>
      <c r="E59" s="437">
        <v>14.876914299999999</v>
      </c>
      <c r="F59" s="437" t="s">
        <v>224</v>
      </c>
    </row>
    <row r="60" spans="1:102" ht="20.100000000000001" customHeight="1">
      <c r="B60" s="537" t="s">
        <v>74</v>
      </c>
      <c r="C60" s="538">
        <v>27.358580199999999</v>
      </c>
      <c r="D60" s="538">
        <v>27.358580199999999</v>
      </c>
      <c r="E60" s="538">
        <v>27.358580199999999</v>
      </c>
      <c r="F60" s="538" t="s">
        <v>224</v>
      </c>
    </row>
    <row r="61" spans="1:102" ht="20.100000000000001" customHeight="1">
      <c r="B61" s="463" t="s">
        <v>75</v>
      </c>
      <c r="C61" s="464">
        <v>18.273199999999999</v>
      </c>
      <c r="D61" s="464">
        <v>16.963100000000001</v>
      </c>
      <c r="E61" s="464">
        <v>20.314900000000002</v>
      </c>
      <c r="F61" s="464"/>
    </row>
    <row r="62" spans="1:102" ht="31.5" customHeight="1">
      <c r="B62" s="591" t="s">
        <v>474</v>
      </c>
      <c r="C62" s="591"/>
      <c r="D62" s="591"/>
      <c r="E62" s="591"/>
      <c r="F62" s="591"/>
      <c r="G62" s="22"/>
    </row>
    <row r="63" spans="1:102" ht="16.899999999999999" customHeight="1">
      <c r="B63" s="584" t="s">
        <v>180</v>
      </c>
      <c r="C63" s="584"/>
      <c r="D63" s="584"/>
      <c r="E63" s="584"/>
      <c r="F63" s="584"/>
    </row>
    <row r="64" spans="1:102" ht="18.75" customHeight="1">
      <c r="B64" s="584" t="s">
        <v>181</v>
      </c>
      <c r="C64" s="584"/>
      <c r="D64" s="584"/>
      <c r="E64" s="584"/>
      <c r="F64" s="584"/>
      <c r="G64" s="22"/>
    </row>
    <row r="65" spans="2:7" ht="18.75" customHeight="1">
      <c r="B65" s="584" t="s">
        <v>182</v>
      </c>
      <c r="C65" s="584"/>
      <c r="D65" s="584"/>
      <c r="E65" s="584"/>
      <c r="F65" s="584"/>
      <c r="G65" s="22"/>
    </row>
    <row r="66" spans="2:7" ht="18.75" customHeight="1">
      <c r="B66" s="584" t="s">
        <v>76</v>
      </c>
      <c r="C66" s="584"/>
      <c r="D66" s="584"/>
      <c r="E66" s="584"/>
      <c r="F66" s="584"/>
      <c r="G66" s="22"/>
    </row>
    <row r="67" spans="2:7" ht="15">
      <c r="B67" s="79"/>
      <c r="C67" s="77"/>
      <c r="D67" s="77"/>
      <c r="E67" s="77"/>
      <c r="F67" s="77"/>
    </row>
    <row r="68" spans="2:7" ht="15">
      <c r="B68" s="77"/>
      <c r="C68" s="77"/>
      <c r="D68" s="77"/>
      <c r="E68" s="77"/>
      <c r="F68" s="77"/>
    </row>
    <row r="73" spans="2:7">
      <c r="B73" s="23"/>
    </row>
  </sheetData>
  <sortState xmlns:xlrd2="http://schemas.microsoft.com/office/spreadsheetml/2017/richdata2" ref="B9:F60">
    <sortCondition ref="B9:B60"/>
  </sortState>
  <mergeCells count="10">
    <mergeCell ref="B63:F63"/>
    <mergeCell ref="B64:F64"/>
    <mergeCell ref="B65:F65"/>
    <mergeCell ref="B66:F66"/>
    <mergeCell ref="D1:F1"/>
    <mergeCell ref="B4:F4"/>
    <mergeCell ref="B5:F5"/>
    <mergeCell ref="B6:F6"/>
    <mergeCell ref="B7:F7"/>
    <mergeCell ref="B62:F62"/>
  </mergeCells>
  <printOptions horizontalCentered="1"/>
  <pageMargins left="0" right="0" top="0.19685039370078741" bottom="0.19685039370078741" header="0" footer="0"/>
  <pageSetup scale="54" fitToHeight="2"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A4B7A-98A9-4173-B58B-70AD44E0694D}">
  <sheetPr>
    <tabColor rgb="FF002060"/>
    <pageSetUpPr fitToPage="1"/>
  </sheetPr>
  <dimension ref="A1:P74"/>
  <sheetViews>
    <sheetView showGridLines="0" workbookViewId="0"/>
  </sheetViews>
  <sheetFormatPr baseColWidth="10" defaultColWidth="0" defaultRowHeight="14.85" customHeight="1" zeroHeight="1"/>
  <cols>
    <col min="1" max="1" width="8.7109375" customWidth="1"/>
    <col min="2" max="3" width="9.28515625" customWidth="1"/>
    <col min="4" max="4" width="10.42578125" customWidth="1"/>
    <col min="5" max="5" width="12.5703125" customWidth="1"/>
    <col min="6" max="6" width="10.85546875" bestFit="1" customWidth="1"/>
    <col min="7" max="14" width="9.28515625" customWidth="1"/>
    <col min="15" max="15" width="8.7109375" customWidth="1"/>
    <col min="16" max="16" width="9.28515625" customWidth="1"/>
    <col min="17" max="16384" width="11.5703125" hidden="1"/>
  </cols>
  <sheetData>
    <row r="1" spans="2:15" ht="15"/>
    <row r="2" spans="2:15" ht="15"/>
    <row r="3" spans="2:15" ht="15"/>
    <row r="4" spans="2:15" ht="15"/>
    <row r="5" spans="2:15" ht="15"/>
    <row r="6" spans="2:15" ht="15"/>
    <row r="7" spans="2:15" ht="3" customHeight="1"/>
    <row r="8" spans="2:15" ht="3" customHeight="1"/>
    <row r="9" spans="2:15" ht="3" customHeight="1"/>
    <row r="10" spans="2:15" ht="3.75" customHeight="1"/>
    <row r="11" spans="2:15" ht="21" thickBot="1">
      <c r="B11" s="603" t="s">
        <v>92</v>
      </c>
      <c r="C11" s="603"/>
      <c r="D11" s="603"/>
      <c r="E11" s="603"/>
      <c r="F11" s="603"/>
      <c r="G11" s="603"/>
      <c r="H11" s="603"/>
      <c r="I11" s="603"/>
      <c r="J11" s="603"/>
      <c r="K11" s="603"/>
      <c r="L11" s="603"/>
      <c r="M11" s="603"/>
      <c r="N11" s="603"/>
      <c r="O11" s="603"/>
    </row>
    <row r="12" spans="2:15" ht="18">
      <c r="B12" s="604" t="s">
        <v>93</v>
      </c>
      <c r="C12" s="604"/>
      <c r="D12" s="604"/>
      <c r="E12" s="604"/>
      <c r="F12" s="604"/>
      <c r="G12" s="604"/>
      <c r="H12" s="604"/>
      <c r="I12" s="604"/>
      <c r="J12" s="604"/>
      <c r="K12" s="604"/>
      <c r="L12" s="604"/>
      <c r="M12" s="604"/>
      <c r="N12" s="604"/>
      <c r="O12" s="604"/>
    </row>
    <row r="13" spans="2:15" ht="15"/>
    <row r="14" spans="2:15" ht="14.65" customHeight="1">
      <c r="B14" s="595" t="s">
        <v>239</v>
      </c>
      <c r="C14" s="595"/>
      <c r="D14" s="595"/>
      <c r="E14" s="595"/>
      <c r="F14" s="595"/>
      <c r="G14" s="595"/>
      <c r="H14" s="595"/>
      <c r="I14" s="595"/>
      <c r="J14" s="595"/>
      <c r="K14" s="595"/>
      <c r="L14" s="595"/>
      <c r="M14" s="595"/>
      <c r="N14" s="595"/>
      <c r="O14" s="595"/>
    </row>
    <row r="15" spans="2:15" ht="14.65" customHeight="1">
      <c r="B15" s="595"/>
      <c r="C15" s="595"/>
      <c r="D15" s="595"/>
      <c r="E15" s="595"/>
      <c r="F15" s="595"/>
      <c r="G15" s="595"/>
      <c r="H15" s="595"/>
      <c r="I15" s="595"/>
      <c r="J15" s="595"/>
      <c r="K15" s="595"/>
      <c r="L15" s="595"/>
      <c r="M15" s="595"/>
      <c r="N15" s="595"/>
      <c r="O15" s="595"/>
    </row>
    <row r="16" spans="2:15" ht="14.65" customHeight="1">
      <c r="B16" s="595"/>
      <c r="C16" s="595"/>
      <c r="D16" s="595"/>
      <c r="E16" s="595"/>
      <c r="F16" s="595"/>
      <c r="G16" s="595"/>
      <c r="H16" s="595"/>
      <c r="I16" s="595"/>
      <c r="J16" s="595"/>
      <c r="K16" s="595"/>
      <c r="L16" s="595"/>
      <c r="M16" s="595"/>
      <c r="N16" s="595"/>
      <c r="O16" s="595"/>
    </row>
    <row r="17" spans="2:16" ht="14.65" customHeight="1">
      <c r="B17" s="595"/>
      <c r="C17" s="595"/>
      <c r="D17" s="595"/>
      <c r="E17" s="595"/>
      <c r="F17" s="595"/>
      <c r="G17" s="595"/>
      <c r="H17" s="595"/>
      <c r="I17" s="595"/>
      <c r="J17" s="595"/>
      <c r="K17" s="595"/>
      <c r="L17" s="595"/>
      <c r="M17" s="595"/>
      <c r="N17" s="595"/>
      <c r="O17" s="595"/>
    </row>
    <row r="18" spans="2:16" ht="14.65" customHeight="1">
      <c r="B18" s="595"/>
      <c r="C18" s="595"/>
      <c r="D18" s="595"/>
      <c r="E18" s="595"/>
      <c r="F18" s="595"/>
      <c r="G18" s="595"/>
      <c r="H18" s="595"/>
      <c r="I18" s="595"/>
      <c r="J18" s="595"/>
      <c r="K18" s="595"/>
      <c r="L18" s="595"/>
      <c r="M18" s="595"/>
      <c r="N18" s="595"/>
      <c r="O18" s="595"/>
    </row>
    <row r="19" spans="2:16" ht="14.65" customHeight="1">
      <c r="B19" s="465"/>
      <c r="C19" s="465"/>
      <c r="D19" s="465"/>
      <c r="E19" s="465"/>
      <c r="F19" s="465"/>
      <c r="G19" s="465"/>
      <c r="H19" s="465"/>
      <c r="I19" s="465"/>
      <c r="J19" s="465"/>
      <c r="K19" s="465"/>
      <c r="L19" s="465"/>
      <c r="M19" s="465"/>
    </row>
    <row r="20" spans="2:16" ht="21.6" customHeight="1">
      <c r="B20" s="466" t="s">
        <v>240</v>
      </c>
      <c r="C20" s="605" t="s">
        <v>241</v>
      </c>
      <c r="D20" s="605"/>
      <c r="E20" s="466" t="s">
        <v>242</v>
      </c>
      <c r="F20" s="605" t="s">
        <v>94</v>
      </c>
      <c r="G20" s="605"/>
      <c r="H20" s="605"/>
      <c r="I20" s="605"/>
      <c r="J20" s="605"/>
      <c r="K20" s="605"/>
      <c r="L20" s="605"/>
      <c r="M20" s="605"/>
      <c r="N20" s="605"/>
      <c r="O20" s="605"/>
    </row>
    <row r="21" spans="2:16" ht="16.5">
      <c r="B21" s="467">
        <v>1</v>
      </c>
      <c r="C21" s="601" t="s">
        <v>243</v>
      </c>
      <c r="D21" s="601"/>
      <c r="E21" s="467">
        <v>22</v>
      </c>
      <c r="F21" s="602" t="s">
        <v>244</v>
      </c>
      <c r="G21" s="602"/>
      <c r="H21" s="602"/>
      <c r="I21" s="602"/>
      <c r="J21" s="602"/>
      <c r="K21" s="602"/>
      <c r="L21" s="602"/>
      <c r="M21" s="602"/>
      <c r="N21" s="602"/>
      <c r="O21" s="602"/>
    </row>
    <row r="22" spans="2:16" ht="16.5">
      <c r="B22" s="467">
        <v>2</v>
      </c>
      <c r="C22" s="601" t="s">
        <v>245</v>
      </c>
      <c r="D22" s="601"/>
      <c r="E22" s="467">
        <v>11</v>
      </c>
      <c r="F22" s="602" t="s">
        <v>246</v>
      </c>
      <c r="G22" s="602"/>
      <c r="H22" s="602"/>
      <c r="I22" s="602"/>
      <c r="J22" s="602"/>
      <c r="K22" s="602"/>
      <c r="L22" s="602"/>
      <c r="M22" s="602"/>
      <c r="N22" s="602"/>
      <c r="O22" s="602"/>
    </row>
    <row r="23" spans="2:16" ht="16.5">
      <c r="B23" s="467">
        <v>3</v>
      </c>
      <c r="C23" s="601" t="s">
        <v>247</v>
      </c>
      <c r="D23" s="601"/>
      <c r="E23" s="467">
        <v>4</v>
      </c>
      <c r="F23" s="602" t="s">
        <v>248</v>
      </c>
      <c r="G23" s="602"/>
      <c r="H23" s="602"/>
      <c r="I23" s="602"/>
      <c r="J23" s="602"/>
      <c r="K23" s="602"/>
      <c r="L23" s="602"/>
      <c r="M23" s="602"/>
      <c r="N23" s="602"/>
      <c r="O23" s="602"/>
    </row>
    <row r="24" spans="2:16" ht="16.5">
      <c r="B24" s="467">
        <v>4</v>
      </c>
      <c r="C24" s="601" t="s">
        <v>249</v>
      </c>
      <c r="D24" s="601"/>
      <c r="E24" s="467">
        <v>1</v>
      </c>
      <c r="F24" s="602" t="s">
        <v>250</v>
      </c>
      <c r="G24" s="602"/>
      <c r="H24" s="602"/>
      <c r="I24" s="602"/>
      <c r="J24" s="602"/>
      <c r="K24" s="602"/>
      <c r="L24" s="602"/>
      <c r="M24" s="602"/>
      <c r="N24" s="602"/>
      <c r="O24" s="602"/>
    </row>
    <row r="25" spans="2:16" ht="16.5">
      <c r="B25" s="467">
        <v>5</v>
      </c>
      <c r="C25" s="601" t="s">
        <v>251</v>
      </c>
      <c r="D25" s="601"/>
      <c r="E25" s="467">
        <v>23</v>
      </c>
      <c r="F25" s="602" t="s">
        <v>252</v>
      </c>
      <c r="G25" s="602"/>
      <c r="H25" s="602"/>
      <c r="I25" s="602"/>
      <c r="J25" s="602"/>
      <c r="K25" s="602"/>
      <c r="L25" s="602"/>
      <c r="M25" s="602"/>
      <c r="N25" s="602"/>
      <c r="O25" s="602"/>
    </row>
    <row r="26" spans="2:16" ht="15"/>
    <row r="27" spans="2:16" ht="14.65" customHeight="1">
      <c r="B27" s="595" t="s">
        <v>253</v>
      </c>
      <c r="C27" s="595"/>
      <c r="D27" s="595"/>
      <c r="E27" s="595"/>
      <c r="F27" s="595"/>
      <c r="G27" s="595"/>
      <c r="H27" s="595"/>
      <c r="I27" s="595"/>
      <c r="J27" s="595"/>
      <c r="K27" s="595"/>
      <c r="L27" s="595"/>
      <c r="M27" s="595"/>
      <c r="N27" s="595"/>
      <c r="O27" s="595"/>
    </row>
    <row r="28" spans="2:16" ht="18.600000000000001" customHeight="1">
      <c r="B28" s="595"/>
      <c r="C28" s="595"/>
      <c r="D28" s="595"/>
      <c r="E28" s="595"/>
      <c r="F28" s="595"/>
      <c r="G28" s="595"/>
      <c r="H28" s="595"/>
      <c r="I28" s="595"/>
      <c r="J28" s="595"/>
      <c r="K28" s="595"/>
      <c r="L28" s="595"/>
      <c r="M28" s="595"/>
      <c r="N28" s="595"/>
      <c r="O28" s="595"/>
    </row>
    <row r="29" spans="2:16" ht="14.65" customHeight="1">
      <c r="B29" s="468"/>
      <c r="C29" s="468"/>
      <c r="D29" s="468"/>
      <c r="E29" s="468"/>
      <c r="F29" s="468"/>
      <c r="G29" s="468"/>
      <c r="H29" s="468"/>
      <c r="I29" s="468"/>
      <c r="J29" s="468"/>
      <c r="K29" s="468"/>
      <c r="L29" s="468"/>
      <c r="M29" s="468"/>
    </row>
    <row r="30" spans="2:16" ht="14.65" customHeight="1">
      <c r="B30" s="596" t="s">
        <v>254</v>
      </c>
      <c r="C30" s="596"/>
      <c r="D30" s="596"/>
      <c r="E30" s="596"/>
      <c r="F30" s="596"/>
      <c r="G30" s="596"/>
      <c r="H30" s="596"/>
      <c r="I30" s="596"/>
      <c r="J30" s="596"/>
      <c r="K30" s="596"/>
      <c r="L30" s="596"/>
      <c r="M30" s="596"/>
      <c r="N30" s="596"/>
      <c r="O30" s="596"/>
    </row>
    <row r="31" spans="2:16" ht="3.75" customHeight="1"/>
    <row r="32" spans="2:16" ht="14.65" customHeight="1">
      <c r="B32" s="595" t="s">
        <v>255</v>
      </c>
      <c r="C32" s="595"/>
      <c r="D32" s="595"/>
      <c r="E32" s="595"/>
      <c r="F32" s="595"/>
      <c r="G32" s="595"/>
      <c r="H32" s="595"/>
      <c r="I32" s="595"/>
      <c r="J32" s="595"/>
      <c r="K32" s="595"/>
      <c r="L32" s="595"/>
      <c r="M32" s="595"/>
      <c r="N32" s="595"/>
      <c r="O32" s="595"/>
      <c r="P32" s="469"/>
    </row>
    <row r="33" spans="2:16" ht="14.65" customHeight="1">
      <c r="B33" s="595"/>
      <c r="C33" s="595"/>
      <c r="D33" s="595"/>
      <c r="E33" s="595"/>
      <c r="F33" s="595"/>
      <c r="G33" s="595"/>
      <c r="H33" s="595"/>
      <c r="I33" s="595"/>
      <c r="J33" s="595"/>
      <c r="K33" s="595"/>
      <c r="L33" s="595"/>
      <c r="M33" s="595"/>
      <c r="N33" s="595"/>
      <c r="O33" s="595"/>
      <c r="P33" s="469"/>
    </row>
    <row r="34" spans="2:16" ht="14.65" customHeight="1">
      <c r="B34" s="595"/>
      <c r="C34" s="595"/>
      <c r="D34" s="595"/>
      <c r="E34" s="595"/>
      <c r="F34" s="595"/>
      <c r="G34" s="595"/>
      <c r="H34" s="595"/>
      <c r="I34" s="595"/>
      <c r="J34" s="595"/>
      <c r="K34" s="595"/>
      <c r="L34" s="595"/>
      <c r="M34" s="595"/>
      <c r="N34" s="595"/>
      <c r="O34" s="595"/>
      <c r="P34" s="469"/>
    </row>
    <row r="35" spans="2:16" ht="32.65" customHeight="1">
      <c r="B35" s="595"/>
      <c r="C35" s="595"/>
      <c r="D35" s="595"/>
      <c r="E35" s="595"/>
      <c r="F35" s="595"/>
      <c r="G35" s="595"/>
      <c r="H35" s="595"/>
      <c r="I35" s="595"/>
      <c r="J35" s="595"/>
      <c r="K35" s="595"/>
      <c r="L35" s="595"/>
      <c r="M35" s="595"/>
      <c r="N35" s="595"/>
      <c r="O35" s="595"/>
    </row>
    <row r="36" spans="2:16" ht="15"/>
    <row r="37" spans="2:16" ht="16.5">
      <c r="B37" s="596" t="s">
        <v>256</v>
      </c>
      <c r="C37" s="596"/>
      <c r="D37" s="596"/>
      <c r="E37" s="596"/>
      <c r="F37" s="596"/>
      <c r="G37" s="596"/>
      <c r="H37" s="596"/>
      <c r="I37" s="596"/>
      <c r="J37" s="596"/>
      <c r="K37" s="596"/>
      <c r="L37" s="596"/>
      <c r="M37" s="596"/>
      <c r="N37" s="596"/>
      <c r="O37" s="596"/>
    </row>
    <row r="38" spans="2:16" ht="3.75" customHeight="1"/>
    <row r="39" spans="2:16" ht="17.45" customHeight="1">
      <c r="B39" s="595" t="s">
        <v>257</v>
      </c>
      <c r="C39" s="595"/>
      <c r="D39" s="595"/>
      <c r="E39" s="595"/>
      <c r="F39" s="595"/>
      <c r="G39" s="595"/>
      <c r="H39" s="595"/>
      <c r="I39" s="595"/>
      <c r="J39" s="595"/>
      <c r="K39" s="595"/>
      <c r="L39" s="595"/>
      <c r="M39" s="595"/>
      <c r="N39" s="595"/>
      <c r="O39" s="595"/>
    </row>
    <row r="40" spans="2:16" ht="17.45" customHeight="1">
      <c r="B40" s="595"/>
      <c r="C40" s="595"/>
      <c r="D40" s="595"/>
      <c r="E40" s="595"/>
      <c r="F40" s="595"/>
      <c r="G40" s="595"/>
      <c r="H40" s="595"/>
      <c r="I40" s="595"/>
      <c r="J40" s="595"/>
      <c r="K40" s="595"/>
      <c r="L40" s="595"/>
      <c r="M40" s="595"/>
      <c r="N40" s="595"/>
      <c r="O40" s="595"/>
    </row>
    <row r="41" spans="2:16" ht="35.65" customHeight="1">
      <c r="B41" s="595"/>
      <c r="C41" s="595"/>
      <c r="D41" s="595"/>
      <c r="E41" s="595"/>
      <c r="F41" s="595"/>
      <c r="G41" s="595"/>
      <c r="H41" s="595"/>
      <c r="I41" s="595"/>
      <c r="J41" s="595"/>
      <c r="K41" s="595"/>
      <c r="L41" s="595"/>
      <c r="M41" s="595"/>
      <c r="N41" s="595"/>
      <c r="O41" s="595"/>
    </row>
    <row r="42" spans="2:16" ht="17.45" customHeight="1">
      <c r="B42" s="468"/>
      <c r="C42" s="468"/>
      <c r="D42" s="468"/>
      <c r="E42" s="468"/>
      <c r="F42" s="468"/>
      <c r="G42" s="468"/>
      <c r="H42" s="468"/>
      <c r="I42" s="468"/>
      <c r="J42" s="468"/>
      <c r="K42" s="468"/>
      <c r="L42" s="468"/>
      <c r="M42" s="468"/>
      <c r="N42" s="468"/>
      <c r="O42" s="468"/>
    </row>
    <row r="43" spans="2:16" ht="17.45" customHeight="1">
      <c r="B43" s="596" t="s">
        <v>258</v>
      </c>
      <c r="C43" s="596"/>
      <c r="D43" s="596"/>
      <c r="E43" s="596"/>
      <c r="F43" s="596"/>
      <c r="G43" s="596"/>
      <c r="H43" s="596"/>
      <c r="I43" s="596"/>
      <c r="J43" s="596"/>
      <c r="K43" s="596"/>
      <c r="L43" s="596"/>
      <c r="M43" s="596"/>
      <c r="N43" s="596"/>
      <c r="O43" s="596"/>
    </row>
    <row r="44" spans="2:16" ht="3.75" customHeight="1"/>
    <row r="45" spans="2:16" ht="14.65" customHeight="1">
      <c r="B45" s="595" t="s">
        <v>259</v>
      </c>
      <c r="C45" s="595"/>
      <c r="D45" s="595"/>
      <c r="E45" s="595"/>
      <c r="F45" s="595"/>
      <c r="G45" s="595"/>
      <c r="H45" s="595"/>
      <c r="I45" s="595"/>
      <c r="J45" s="595"/>
      <c r="K45" s="595"/>
      <c r="L45" s="595"/>
      <c r="M45" s="595"/>
      <c r="N45" s="595"/>
      <c r="O45" s="595"/>
    </row>
    <row r="46" spans="2:16" ht="14.65" customHeight="1">
      <c r="B46" s="595"/>
      <c r="C46" s="595"/>
      <c r="D46" s="595"/>
      <c r="E46" s="595"/>
      <c r="F46" s="595"/>
      <c r="G46" s="595"/>
      <c r="H46" s="595"/>
      <c r="I46" s="595"/>
      <c r="J46" s="595"/>
      <c r="K46" s="595"/>
      <c r="L46" s="595"/>
      <c r="M46" s="595"/>
      <c r="N46" s="595"/>
      <c r="O46" s="595"/>
    </row>
    <row r="47" spans="2:16" ht="20.100000000000001" customHeight="1">
      <c r="B47" s="595"/>
      <c r="C47" s="595"/>
      <c r="D47" s="595"/>
      <c r="E47" s="595"/>
      <c r="F47" s="595"/>
      <c r="G47" s="595"/>
      <c r="H47" s="595"/>
      <c r="I47" s="595"/>
      <c r="J47" s="595"/>
      <c r="K47" s="595"/>
      <c r="L47" s="595"/>
      <c r="M47" s="595"/>
      <c r="N47" s="595"/>
      <c r="O47" s="595"/>
    </row>
    <row r="48" spans="2:16" ht="15"/>
    <row r="49" spans="2:15" ht="15"/>
    <row r="50" spans="2:15" ht="16.5">
      <c r="B50" s="597" t="s">
        <v>260</v>
      </c>
      <c r="C50" s="597"/>
      <c r="D50" s="597"/>
      <c r="E50" s="597"/>
      <c r="F50" s="597"/>
      <c r="G50" s="597"/>
      <c r="H50" s="597"/>
      <c r="I50" s="597"/>
      <c r="J50" s="597"/>
      <c r="K50" s="597"/>
      <c r="L50" s="597"/>
      <c r="M50" s="597"/>
      <c r="N50" s="597"/>
      <c r="O50" s="597"/>
    </row>
    <row r="51" spans="2:15" ht="3.75" customHeight="1"/>
    <row r="52" spans="2:15" ht="16.5">
      <c r="B52" s="598" t="s">
        <v>261</v>
      </c>
      <c r="C52" s="598"/>
      <c r="D52" s="598"/>
      <c r="E52" s="598"/>
      <c r="F52" s="598"/>
      <c r="G52" s="598"/>
      <c r="H52" s="598"/>
      <c r="I52" s="598"/>
      <c r="J52" s="598"/>
      <c r="K52" s="598"/>
      <c r="L52" s="598"/>
      <c r="M52" s="598"/>
      <c r="N52" s="598"/>
      <c r="O52" s="598"/>
    </row>
    <row r="53" spans="2:15" ht="15"/>
    <row r="54" spans="2:15" ht="16.5">
      <c r="B54" s="599" t="s">
        <v>149</v>
      </c>
      <c r="C54" s="600"/>
      <c r="D54" s="80" t="s">
        <v>262</v>
      </c>
      <c r="E54" s="80"/>
      <c r="F54" s="80"/>
      <c r="G54" s="80"/>
      <c r="H54" s="80"/>
      <c r="I54" s="80"/>
      <c r="J54" s="80"/>
      <c r="K54" s="80"/>
      <c r="L54" s="80"/>
      <c r="M54" s="80"/>
      <c r="N54" s="80"/>
      <c r="O54" s="80"/>
    </row>
    <row r="55" spans="2:15" ht="9.1999999999999993" customHeight="1">
      <c r="B55" s="80"/>
      <c r="C55" s="80"/>
      <c r="D55" s="80"/>
      <c r="E55" s="80"/>
      <c r="F55" s="80"/>
      <c r="G55" s="80"/>
      <c r="H55" s="80"/>
      <c r="I55" s="80"/>
      <c r="J55" s="80"/>
      <c r="K55" s="80"/>
      <c r="L55" s="80"/>
      <c r="M55" s="80"/>
      <c r="N55" s="80"/>
      <c r="O55" s="80"/>
    </row>
    <row r="56" spans="2:15" ht="16.5">
      <c r="B56" s="592" t="s">
        <v>148</v>
      </c>
      <c r="C56" s="592"/>
      <c r="D56" s="80" t="s">
        <v>263</v>
      </c>
      <c r="E56" s="80"/>
      <c r="F56" s="80"/>
      <c r="G56" s="80"/>
      <c r="H56" s="80"/>
      <c r="I56" s="80"/>
      <c r="J56" s="80"/>
      <c r="K56" s="80"/>
      <c r="L56" s="80"/>
      <c r="M56" s="80"/>
      <c r="N56" s="80"/>
      <c r="O56" s="80"/>
    </row>
    <row r="57" spans="2:15" ht="9.1999999999999993" customHeight="1">
      <c r="B57" s="80"/>
      <c r="C57" s="80"/>
      <c r="D57" s="80"/>
      <c r="E57" s="80"/>
      <c r="F57" s="80"/>
      <c r="G57" s="80"/>
      <c r="H57" s="80"/>
      <c r="I57" s="80"/>
      <c r="J57" s="80"/>
      <c r="K57" s="80"/>
      <c r="L57" s="80"/>
      <c r="M57" s="80"/>
      <c r="N57" s="80"/>
      <c r="O57" s="80"/>
    </row>
    <row r="58" spans="2:15" ht="16.5">
      <c r="B58" s="593" t="s">
        <v>147</v>
      </c>
      <c r="C58" s="593"/>
      <c r="D58" s="80" t="s">
        <v>264</v>
      </c>
      <c r="E58" s="80"/>
      <c r="F58" s="80"/>
      <c r="G58" s="80"/>
      <c r="H58" s="80"/>
      <c r="I58" s="80"/>
      <c r="J58" s="80"/>
      <c r="K58" s="80"/>
      <c r="L58" s="80"/>
      <c r="M58" s="80"/>
      <c r="N58" s="80"/>
      <c r="O58" s="80"/>
    </row>
    <row r="59" spans="2:15" ht="15.75">
      <c r="B59" s="470"/>
      <c r="C59" s="470"/>
      <c r="D59" s="470"/>
      <c r="E59" s="470"/>
      <c r="F59" s="470"/>
      <c r="G59" s="470"/>
      <c r="H59" s="470"/>
      <c r="I59" s="470"/>
      <c r="J59" s="470"/>
      <c r="K59" s="470"/>
      <c r="L59" s="470"/>
      <c r="M59" s="470"/>
      <c r="N59" s="470"/>
      <c r="O59" s="470"/>
    </row>
    <row r="60" spans="2:15" ht="15" customHeight="1">
      <c r="B60" s="594" t="s">
        <v>265</v>
      </c>
      <c r="C60" s="594"/>
      <c r="D60" s="594"/>
      <c r="E60" s="594"/>
      <c r="F60" s="594"/>
      <c r="G60" s="594"/>
      <c r="H60" s="594"/>
      <c r="I60" s="594"/>
      <c r="J60" s="594"/>
      <c r="K60" s="594"/>
      <c r="L60" s="594"/>
      <c r="M60" s="594"/>
      <c r="N60" s="594"/>
      <c r="O60" s="594"/>
    </row>
    <row r="61" spans="2:15" ht="15">
      <c r="B61" s="594"/>
      <c r="C61" s="594"/>
      <c r="D61" s="594"/>
      <c r="E61" s="594"/>
      <c r="F61" s="594"/>
      <c r="G61" s="594"/>
      <c r="H61" s="594"/>
      <c r="I61" s="594"/>
      <c r="J61" s="594"/>
      <c r="K61" s="594"/>
      <c r="L61" s="594"/>
      <c r="M61" s="594"/>
      <c r="N61" s="594"/>
      <c r="O61" s="594"/>
    </row>
    <row r="62" spans="2:15" ht="15"/>
    <row r="65" ht="15" hidden="1"/>
    <row r="66" ht="15" hidden="1"/>
    <row r="67" ht="15" hidden="1"/>
    <row r="68" ht="15" hidden="1"/>
    <row r="69" ht="15" hidden="1"/>
    <row r="70" ht="15" hidden="1"/>
    <row r="71" ht="15" hidden="1"/>
    <row r="72" ht="15" hidden="1"/>
    <row r="73" ht="15" hidden="1"/>
    <row r="74" ht="15" hidden="1"/>
  </sheetData>
  <mergeCells count="28">
    <mergeCell ref="C21:D21"/>
    <mergeCell ref="F21:O21"/>
    <mergeCell ref="B11:O11"/>
    <mergeCell ref="B12:O12"/>
    <mergeCell ref="B14:O18"/>
    <mergeCell ref="C20:D20"/>
    <mergeCell ref="F20:O20"/>
    <mergeCell ref="B37:O37"/>
    <mergeCell ref="C22:D22"/>
    <mergeCell ref="F22:O22"/>
    <mergeCell ref="C23:D23"/>
    <mergeCell ref="F23:O23"/>
    <mergeCell ref="C24:D24"/>
    <mergeCell ref="F24:O24"/>
    <mergeCell ref="C25:D25"/>
    <mergeCell ref="F25:O25"/>
    <mergeCell ref="B27:O28"/>
    <mergeCell ref="B30:O30"/>
    <mergeCell ref="B32:O35"/>
    <mergeCell ref="B56:C56"/>
    <mergeCell ref="B58:C58"/>
    <mergeCell ref="B60:O61"/>
    <mergeCell ref="B39:O41"/>
    <mergeCell ref="B43:O43"/>
    <mergeCell ref="B45:O47"/>
    <mergeCell ref="B50:O50"/>
    <mergeCell ref="B52:O52"/>
    <mergeCell ref="B54:C54"/>
  </mergeCells>
  <pageMargins left="0" right="0" top="0" bottom="0" header="0.31496062992125984" footer="0.31496062992125984"/>
  <pageSetup scale="68"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CF380-53E0-4FBC-A516-23A88E094BFC}">
  <sheetPr>
    <tabColor rgb="FF002060"/>
    <pageSetUpPr fitToPage="1"/>
  </sheetPr>
  <dimension ref="A1:XFC134"/>
  <sheetViews>
    <sheetView showGridLines="0" zoomScaleNormal="100" workbookViewId="0"/>
  </sheetViews>
  <sheetFormatPr baseColWidth="10" defaultColWidth="0" defaultRowHeight="19.350000000000001" customHeight="1" zeroHeight="1"/>
  <cols>
    <col min="1" max="1" width="8.7109375" style="473" customWidth="1"/>
    <col min="2" max="2" width="10.85546875" style="473" customWidth="1"/>
    <col min="3" max="5" width="9.28515625" style="473" customWidth="1"/>
    <col min="6" max="6" width="12.7109375" style="473" customWidth="1"/>
    <col min="7" max="7" width="9.28515625" style="473" customWidth="1"/>
    <col min="8" max="8" width="17.7109375" style="473" customWidth="1"/>
    <col min="9" max="9" width="3.42578125" style="473" customWidth="1"/>
    <col min="10" max="11" width="18.7109375" style="473" customWidth="1"/>
    <col min="12" max="12" width="9.28515625" style="473" customWidth="1"/>
    <col min="13" max="13" width="0" style="80" hidden="1" customWidth="1"/>
    <col min="14" max="16383" width="11.5703125" style="80" hidden="1"/>
    <col min="16384" max="16384" width="3.28515625" style="80" hidden="1" customWidth="1"/>
  </cols>
  <sheetData>
    <row r="1" spans="1:12" ht="16.5">
      <c r="A1" s="80"/>
      <c r="B1" s="80"/>
      <c r="C1" s="80"/>
      <c r="D1" s="80"/>
      <c r="E1" s="80"/>
      <c r="F1" s="80"/>
      <c r="G1" s="80"/>
      <c r="H1" s="80"/>
      <c r="I1" s="80"/>
      <c r="J1" s="80"/>
      <c r="K1" s="80"/>
      <c r="L1" s="80"/>
    </row>
    <row r="2" spans="1:12" ht="16.5">
      <c r="A2" s="80"/>
      <c r="B2" s="80"/>
      <c r="C2" s="80"/>
      <c r="D2" s="80"/>
      <c r="E2" s="80"/>
      <c r="F2" s="80"/>
      <c r="G2" s="80"/>
      <c r="H2" s="80"/>
      <c r="I2" s="80"/>
      <c r="J2" s="80"/>
      <c r="K2" s="80"/>
      <c r="L2" s="80"/>
    </row>
    <row r="3" spans="1:12" ht="16.5">
      <c r="A3" s="80"/>
      <c r="B3" s="80"/>
      <c r="C3" s="80"/>
      <c r="D3" s="80"/>
      <c r="E3" s="80"/>
      <c r="F3" s="80"/>
      <c r="G3" s="80"/>
      <c r="H3" s="80"/>
      <c r="I3" s="80"/>
      <c r="J3" s="80"/>
      <c r="K3" s="80"/>
      <c r="L3" s="80"/>
    </row>
    <row r="4" spans="1:12" ht="16.5">
      <c r="A4" s="80"/>
      <c r="B4" s="80"/>
      <c r="C4" s="80"/>
      <c r="D4" s="80"/>
      <c r="E4" s="80"/>
      <c r="F4" s="80"/>
      <c r="G4" s="80"/>
      <c r="H4" s="80"/>
      <c r="I4" s="80"/>
      <c r="J4" s="80"/>
      <c r="K4" s="80"/>
      <c r="L4" s="80"/>
    </row>
    <row r="5" spans="1:12" ht="16.5">
      <c r="A5" s="80"/>
      <c r="B5" s="80"/>
      <c r="C5" s="80"/>
      <c r="D5" s="80"/>
      <c r="E5" s="80"/>
      <c r="F5" s="80"/>
      <c r="G5" s="80"/>
      <c r="H5" s="80"/>
      <c r="I5" s="80"/>
      <c r="J5" s="80"/>
      <c r="K5" s="80"/>
      <c r="L5" s="80"/>
    </row>
    <row r="6" spans="1:12" ht="22.35" customHeight="1">
      <c r="A6" s="80"/>
      <c r="B6" s="608" t="s">
        <v>92</v>
      </c>
      <c r="C6" s="608"/>
      <c r="D6" s="608"/>
      <c r="E6" s="608"/>
      <c r="F6" s="608"/>
      <c r="G6" s="608"/>
      <c r="H6" s="608"/>
      <c r="I6" s="608"/>
      <c r="J6" s="608"/>
      <c r="K6" s="608"/>
      <c r="L6" s="547"/>
    </row>
    <row r="7" spans="1:12" ht="22.35" customHeight="1">
      <c r="A7" s="80"/>
      <c r="B7" s="608" t="s">
        <v>266</v>
      </c>
      <c r="C7" s="608"/>
      <c r="D7" s="608"/>
      <c r="E7" s="608"/>
      <c r="F7" s="608"/>
      <c r="G7" s="608"/>
      <c r="H7" s="608"/>
      <c r="I7" s="608"/>
      <c r="J7" s="608"/>
      <c r="K7" s="608"/>
      <c r="L7" s="548"/>
    </row>
    <row r="8" spans="1:12" ht="22.35" customHeight="1">
      <c r="A8" s="80"/>
      <c r="B8" s="609" t="s">
        <v>479</v>
      </c>
      <c r="C8" s="609"/>
      <c r="D8" s="609"/>
      <c r="E8" s="609"/>
      <c r="F8" s="609"/>
      <c r="G8" s="609"/>
      <c r="H8" s="609"/>
      <c r="I8" s="609"/>
      <c r="J8" s="609"/>
      <c r="K8" s="609"/>
      <c r="L8" s="548"/>
    </row>
    <row r="9" spans="1:12" ht="14.65" customHeight="1">
      <c r="B9" s="469"/>
      <c r="C9" s="469"/>
      <c r="D9" s="469"/>
      <c r="E9" s="469"/>
      <c r="F9" s="469"/>
      <c r="G9" s="469"/>
      <c r="H9" s="469"/>
      <c r="I9" s="469"/>
      <c r="J9" s="610" t="s">
        <v>480</v>
      </c>
      <c r="K9" s="610"/>
      <c r="L9" s="474"/>
    </row>
    <row r="10" spans="1:12" ht="18" customHeight="1">
      <c r="B10" s="475" t="s">
        <v>267</v>
      </c>
      <c r="C10" s="611" t="s">
        <v>95</v>
      </c>
      <c r="D10" s="611"/>
      <c r="E10" s="611"/>
      <c r="F10" s="611"/>
      <c r="G10" s="611" t="s">
        <v>268</v>
      </c>
      <c r="H10" s="612"/>
      <c r="I10" s="469"/>
      <c r="J10" s="475" t="s">
        <v>269</v>
      </c>
      <c r="K10" s="476" t="s">
        <v>270</v>
      </c>
      <c r="L10" s="474"/>
    </row>
    <row r="11" spans="1:12" ht="15" customHeight="1">
      <c r="B11" s="549">
        <v>1</v>
      </c>
      <c r="C11" s="550" t="s">
        <v>116</v>
      </c>
      <c r="D11" s="551" t="s">
        <v>53</v>
      </c>
      <c r="E11" s="552"/>
      <c r="F11" s="553"/>
      <c r="G11" s="554">
        <v>100</v>
      </c>
      <c r="H11" s="555">
        <v>100</v>
      </c>
      <c r="I11" s="474"/>
      <c r="J11" s="556">
        <v>100</v>
      </c>
      <c r="K11" s="557">
        <v>100</v>
      </c>
      <c r="L11" s="474"/>
    </row>
    <row r="12" spans="1:12" ht="15" customHeight="1">
      <c r="B12" s="558">
        <v>1</v>
      </c>
      <c r="C12" s="559" t="s">
        <v>127</v>
      </c>
      <c r="D12" s="541" t="s">
        <v>48</v>
      </c>
      <c r="E12" s="542"/>
      <c r="F12" s="543"/>
      <c r="G12" s="488">
        <v>100</v>
      </c>
      <c r="H12" s="560">
        <v>100</v>
      </c>
      <c r="I12" s="474"/>
      <c r="J12" s="561">
        <v>100</v>
      </c>
      <c r="K12" s="562">
        <v>100</v>
      </c>
      <c r="L12" s="474"/>
    </row>
    <row r="13" spans="1:12" ht="15" customHeight="1">
      <c r="B13" s="558">
        <v>1</v>
      </c>
      <c r="C13" s="559" t="s">
        <v>145</v>
      </c>
      <c r="D13" s="541" t="s">
        <v>63</v>
      </c>
      <c r="E13" s="542"/>
      <c r="F13" s="543"/>
      <c r="G13" s="488">
        <v>100</v>
      </c>
      <c r="H13" s="560">
        <v>100</v>
      </c>
      <c r="I13" s="474"/>
      <c r="J13" s="561">
        <v>100</v>
      </c>
      <c r="K13" s="562">
        <v>100</v>
      </c>
      <c r="L13" s="474"/>
    </row>
    <row r="14" spans="1:12" ht="15" customHeight="1">
      <c r="B14" s="558">
        <v>1</v>
      </c>
      <c r="C14" s="559" t="s">
        <v>187</v>
      </c>
      <c r="D14" s="541" t="s">
        <v>185</v>
      </c>
      <c r="E14" s="542"/>
      <c r="F14" s="543"/>
      <c r="G14" s="488">
        <v>100</v>
      </c>
      <c r="H14" s="560">
        <v>100</v>
      </c>
      <c r="I14" s="474"/>
      <c r="J14" s="561">
        <v>100</v>
      </c>
      <c r="K14" s="562">
        <v>100</v>
      </c>
      <c r="L14" s="474"/>
    </row>
    <row r="15" spans="1:12" ht="15" customHeight="1">
      <c r="B15" s="558">
        <v>1</v>
      </c>
      <c r="C15" s="559" t="s">
        <v>273</v>
      </c>
      <c r="D15" s="541" t="s">
        <v>234</v>
      </c>
      <c r="E15" s="542"/>
      <c r="F15" s="543"/>
      <c r="G15" s="488">
        <v>100</v>
      </c>
      <c r="H15" s="560">
        <v>100</v>
      </c>
      <c r="I15" s="474"/>
      <c r="J15" s="561">
        <v>100</v>
      </c>
      <c r="K15" s="562">
        <v>100</v>
      </c>
      <c r="L15" s="474"/>
    </row>
    <row r="16" spans="1:12" ht="15" customHeight="1">
      <c r="B16" s="558">
        <v>1</v>
      </c>
      <c r="C16" s="559" t="s">
        <v>232</v>
      </c>
      <c r="D16" s="541" t="s">
        <v>233</v>
      </c>
      <c r="E16" s="542"/>
      <c r="F16" s="543"/>
      <c r="G16" s="488">
        <v>100</v>
      </c>
      <c r="H16" s="560">
        <v>100</v>
      </c>
      <c r="I16" s="474"/>
      <c r="J16" s="561">
        <v>100</v>
      </c>
      <c r="K16" s="562">
        <v>100</v>
      </c>
      <c r="L16" s="474"/>
    </row>
    <row r="17" spans="2:12" ht="15" customHeight="1">
      <c r="B17" s="558">
        <v>7</v>
      </c>
      <c r="C17" s="559" t="s">
        <v>97</v>
      </c>
      <c r="D17" s="541" t="s">
        <v>33</v>
      </c>
      <c r="E17" s="542"/>
      <c r="F17" s="543"/>
      <c r="G17" s="488">
        <v>99.93</v>
      </c>
      <c r="H17" s="560">
        <v>99.93</v>
      </c>
      <c r="I17" s="474"/>
      <c r="J17" s="561">
        <v>99.93</v>
      </c>
      <c r="K17" s="562">
        <v>100</v>
      </c>
      <c r="L17" s="474"/>
    </row>
    <row r="18" spans="2:12" ht="15" customHeight="1">
      <c r="B18" s="558">
        <v>8</v>
      </c>
      <c r="C18" s="559" t="s">
        <v>135</v>
      </c>
      <c r="D18" s="541" t="s">
        <v>54</v>
      </c>
      <c r="E18" s="542"/>
      <c r="F18" s="543"/>
      <c r="G18" s="488">
        <v>99.62</v>
      </c>
      <c r="H18" s="560">
        <v>99.62</v>
      </c>
      <c r="I18" s="474"/>
      <c r="J18" s="561">
        <v>99.62</v>
      </c>
      <c r="K18" s="562">
        <v>100</v>
      </c>
      <c r="L18" s="474"/>
    </row>
    <row r="19" spans="2:12" ht="15" customHeight="1">
      <c r="B19" s="558">
        <v>9</v>
      </c>
      <c r="C19" s="559" t="s">
        <v>119</v>
      </c>
      <c r="D19" s="541" t="s">
        <v>46</v>
      </c>
      <c r="E19" s="542"/>
      <c r="F19" s="543"/>
      <c r="G19" s="488">
        <v>99.56</v>
      </c>
      <c r="H19" s="560">
        <v>99.56</v>
      </c>
      <c r="I19" s="474"/>
      <c r="J19" s="561">
        <v>99.56</v>
      </c>
      <c r="K19" s="562">
        <v>100</v>
      </c>
      <c r="L19" s="474"/>
    </row>
    <row r="20" spans="2:12" ht="15" customHeight="1">
      <c r="B20" s="558">
        <v>10</v>
      </c>
      <c r="C20" s="559" t="s">
        <v>133</v>
      </c>
      <c r="D20" s="541" t="s">
        <v>55</v>
      </c>
      <c r="E20" s="542"/>
      <c r="F20" s="543"/>
      <c r="G20" s="488">
        <v>99.32</v>
      </c>
      <c r="H20" s="560">
        <v>99.32</v>
      </c>
      <c r="I20" s="474"/>
      <c r="J20" s="561">
        <v>99.32</v>
      </c>
      <c r="K20" s="562">
        <v>100</v>
      </c>
      <c r="L20" s="474"/>
    </row>
    <row r="21" spans="2:12" ht="15" customHeight="1">
      <c r="B21" s="558">
        <v>11</v>
      </c>
      <c r="C21" s="559" t="s">
        <v>131</v>
      </c>
      <c r="D21" s="541" t="s">
        <v>42</v>
      </c>
      <c r="E21" s="542"/>
      <c r="F21" s="543"/>
      <c r="G21" s="488">
        <v>99.23</v>
      </c>
      <c r="H21" s="560">
        <v>99.23</v>
      </c>
      <c r="I21" s="474"/>
      <c r="J21" s="561">
        <v>99.23</v>
      </c>
      <c r="K21" s="562">
        <v>100</v>
      </c>
      <c r="L21" s="474"/>
    </row>
    <row r="22" spans="2:12" ht="15" customHeight="1">
      <c r="B22" s="558">
        <v>12</v>
      </c>
      <c r="C22" s="559" t="s">
        <v>120</v>
      </c>
      <c r="D22" s="541" t="s">
        <v>51</v>
      </c>
      <c r="E22" s="542"/>
      <c r="F22" s="543"/>
      <c r="G22" s="488">
        <v>98.97</v>
      </c>
      <c r="H22" s="560">
        <v>98.97</v>
      </c>
      <c r="I22" s="474"/>
      <c r="J22" s="561">
        <v>98.97</v>
      </c>
      <c r="K22" s="562">
        <v>100</v>
      </c>
      <c r="L22" s="474"/>
    </row>
    <row r="23" spans="2:12" ht="15" customHeight="1">
      <c r="B23" s="558">
        <v>13</v>
      </c>
      <c r="C23" s="559" t="s">
        <v>101</v>
      </c>
      <c r="D23" s="541" t="s">
        <v>37</v>
      </c>
      <c r="E23" s="542"/>
      <c r="F23" s="543"/>
      <c r="G23" s="488">
        <v>98.87</v>
      </c>
      <c r="H23" s="560">
        <v>98.87</v>
      </c>
      <c r="I23" s="474"/>
      <c r="J23" s="561">
        <v>98.87</v>
      </c>
      <c r="K23" s="562">
        <v>100</v>
      </c>
      <c r="L23" s="474"/>
    </row>
    <row r="24" spans="2:12" ht="15" customHeight="1">
      <c r="B24" s="558">
        <v>14</v>
      </c>
      <c r="C24" s="559" t="s">
        <v>129</v>
      </c>
      <c r="D24" s="541" t="s">
        <v>74</v>
      </c>
      <c r="E24" s="542"/>
      <c r="F24" s="543"/>
      <c r="G24" s="488">
        <v>98.84</v>
      </c>
      <c r="H24" s="560">
        <v>98.84</v>
      </c>
      <c r="I24" s="474"/>
      <c r="J24" s="561">
        <v>98.84</v>
      </c>
      <c r="K24" s="562">
        <v>100</v>
      </c>
      <c r="L24" s="474"/>
    </row>
    <row r="25" spans="2:12" ht="15" customHeight="1">
      <c r="B25" s="558">
        <v>15</v>
      </c>
      <c r="C25" s="559" t="s">
        <v>114</v>
      </c>
      <c r="D25" s="541" t="s">
        <v>73</v>
      </c>
      <c r="E25" s="542"/>
      <c r="F25" s="543"/>
      <c r="G25" s="488">
        <v>98.7</v>
      </c>
      <c r="H25" s="560">
        <v>98.7</v>
      </c>
      <c r="I25" s="474"/>
      <c r="J25" s="561">
        <v>98.7</v>
      </c>
      <c r="K25" s="562">
        <v>100</v>
      </c>
      <c r="L25" s="477"/>
    </row>
    <row r="26" spans="2:12" ht="15" customHeight="1">
      <c r="B26" s="558">
        <v>16</v>
      </c>
      <c r="C26" s="559" t="s">
        <v>143</v>
      </c>
      <c r="D26" s="541" t="s">
        <v>41</v>
      </c>
      <c r="E26" s="542"/>
      <c r="F26" s="543"/>
      <c r="G26" s="488">
        <v>98.38</v>
      </c>
      <c r="H26" s="560">
        <v>98.38</v>
      </c>
      <c r="I26" s="474"/>
      <c r="J26" s="561">
        <v>98.38</v>
      </c>
      <c r="K26" s="562">
        <v>100</v>
      </c>
    </row>
    <row r="27" spans="2:12" ht="15" customHeight="1">
      <c r="B27" s="558">
        <v>17</v>
      </c>
      <c r="C27" s="559" t="s">
        <v>107</v>
      </c>
      <c r="D27" s="541" t="s">
        <v>45</v>
      </c>
      <c r="E27" s="542"/>
      <c r="F27" s="543"/>
      <c r="G27" s="488">
        <v>98.12</v>
      </c>
      <c r="H27" s="560">
        <v>98.12</v>
      </c>
      <c r="I27" s="474"/>
      <c r="J27" s="561">
        <v>98.12</v>
      </c>
      <c r="K27" s="562">
        <v>100</v>
      </c>
      <c r="L27" s="474"/>
    </row>
    <row r="28" spans="2:12" ht="15" customHeight="1">
      <c r="B28" s="558">
        <v>18</v>
      </c>
      <c r="C28" s="559" t="s">
        <v>110</v>
      </c>
      <c r="D28" s="541" t="s">
        <v>40</v>
      </c>
      <c r="E28" s="542"/>
      <c r="F28" s="543"/>
      <c r="G28" s="488">
        <v>98.04</v>
      </c>
      <c r="H28" s="560">
        <v>98.04</v>
      </c>
      <c r="I28" s="474"/>
      <c r="J28" s="561">
        <v>98.04</v>
      </c>
      <c r="K28" s="562">
        <v>100</v>
      </c>
      <c r="L28" s="474"/>
    </row>
    <row r="29" spans="2:12" ht="15" customHeight="1">
      <c r="B29" s="558">
        <v>19</v>
      </c>
      <c r="C29" s="559" t="s">
        <v>146</v>
      </c>
      <c r="D29" s="541" t="s">
        <v>49</v>
      </c>
      <c r="E29" s="542"/>
      <c r="F29" s="543"/>
      <c r="G29" s="488">
        <v>97.99</v>
      </c>
      <c r="H29" s="560">
        <v>97.99</v>
      </c>
      <c r="I29" s="474"/>
      <c r="J29" s="561">
        <v>97.99</v>
      </c>
      <c r="K29" s="562">
        <v>100</v>
      </c>
      <c r="L29" s="474"/>
    </row>
    <row r="30" spans="2:12" ht="15" customHeight="1">
      <c r="B30" s="558">
        <v>20</v>
      </c>
      <c r="C30" s="559" t="s">
        <v>132</v>
      </c>
      <c r="D30" s="541" t="s">
        <v>68</v>
      </c>
      <c r="E30" s="542"/>
      <c r="F30" s="543"/>
      <c r="G30" s="488">
        <v>97.96</v>
      </c>
      <c r="H30" s="560">
        <v>97.96</v>
      </c>
      <c r="I30" s="474"/>
      <c r="J30" s="561">
        <v>97.96</v>
      </c>
      <c r="K30" s="562">
        <v>100</v>
      </c>
      <c r="L30" s="474"/>
    </row>
    <row r="31" spans="2:12" ht="15" customHeight="1">
      <c r="B31" s="558">
        <v>21</v>
      </c>
      <c r="C31" s="559" t="s">
        <v>109</v>
      </c>
      <c r="D31" s="541" t="s">
        <v>43</v>
      </c>
      <c r="E31" s="542"/>
      <c r="F31" s="543"/>
      <c r="G31" s="488">
        <v>97.93</v>
      </c>
      <c r="H31" s="560">
        <v>97.93</v>
      </c>
      <c r="I31" s="474"/>
      <c r="J31" s="561">
        <v>97.93</v>
      </c>
      <c r="K31" s="562">
        <v>100</v>
      </c>
    </row>
    <row r="32" spans="2:12" ht="15" customHeight="1">
      <c r="B32" s="558">
        <v>22</v>
      </c>
      <c r="C32" s="559" t="s">
        <v>140</v>
      </c>
      <c r="D32" s="541" t="s">
        <v>69</v>
      </c>
      <c r="E32" s="542"/>
      <c r="F32" s="543"/>
      <c r="G32" s="488">
        <v>97.89</v>
      </c>
      <c r="H32" s="560">
        <v>97.89</v>
      </c>
      <c r="I32" s="474"/>
      <c r="J32" s="561">
        <v>97.89</v>
      </c>
      <c r="K32" s="562">
        <v>100</v>
      </c>
    </row>
    <row r="33" spans="2:12" ht="15" customHeight="1">
      <c r="B33" s="558">
        <v>23</v>
      </c>
      <c r="C33" s="559" t="s">
        <v>105</v>
      </c>
      <c r="D33" s="541" t="s">
        <v>44</v>
      </c>
      <c r="E33" s="542"/>
      <c r="F33" s="543"/>
      <c r="G33" s="488">
        <v>97.87</v>
      </c>
      <c r="H33" s="560">
        <v>97.87</v>
      </c>
      <c r="I33" s="474"/>
      <c r="J33" s="561">
        <v>97.87</v>
      </c>
      <c r="K33" s="562">
        <v>100</v>
      </c>
      <c r="L33" s="477"/>
    </row>
    <row r="34" spans="2:12" ht="15" customHeight="1">
      <c r="B34" s="558">
        <v>24</v>
      </c>
      <c r="C34" s="559" t="s">
        <v>139</v>
      </c>
      <c r="D34" s="541" t="s">
        <v>57</v>
      </c>
      <c r="E34" s="542"/>
      <c r="F34" s="543"/>
      <c r="G34" s="488">
        <v>97.72</v>
      </c>
      <c r="H34" s="560">
        <v>97.72</v>
      </c>
      <c r="I34" s="474"/>
      <c r="J34" s="561">
        <v>97.72</v>
      </c>
      <c r="K34" s="562">
        <v>100</v>
      </c>
    </row>
    <row r="35" spans="2:12" ht="15" customHeight="1">
      <c r="B35" s="558">
        <v>25</v>
      </c>
      <c r="C35" s="559" t="s">
        <v>141</v>
      </c>
      <c r="D35" s="541" t="s">
        <v>72</v>
      </c>
      <c r="E35" s="542"/>
      <c r="F35" s="543"/>
      <c r="G35" s="488">
        <v>97.69</v>
      </c>
      <c r="H35" s="560">
        <v>97.69</v>
      </c>
      <c r="I35" s="474"/>
      <c r="J35" s="561">
        <v>97.69</v>
      </c>
      <c r="K35" s="562">
        <v>100</v>
      </c>
      <c r="L35" s="474"/>
    </row>
    <row r="36" spans="2:12" ht="15" customHeight="1">
      <c r="B36" s="558">
        <v>26</v>
      </c>
      <c r="C36" s="559" t="s">
        <v>113</v>
      </c>
      <c r="D36" s="541" t="s">
        <v>65</v>
      </c>
      <c r="E36" s="542"/>
      <c r="F36" s="543"/>
      <c r="G36" s="488">
        <v>97.42</v>
      </c>
      <c r="H36" s="560">
        <v>97.42</v>
      </c>
      <c r="I36" s="474"/>
      <c r="J36" s="561">
        <v>97.42</v>
      </c>
      <c r="K36" s="562">
        <v>100</v>
      </c>
      <c r="L36" s="474"/>
    </row>
    <row r="37" spans="2:12" ht="15" customHeight="1">
      <c r="B37" s="558">
        <v>27</v>
      </c>
      <c r="C37" s="559" t="s">
        <v>122</v>
      </c>
      <c r="D37" s="541" t="s">
        <v>31</v>
      </c>
      <c r="E37" s="542"/>
      <c r="F37" s="543"/>
      <c r="G37" s="488">
        <v>97.19</v>
      </c>
      <c r="H37" s="560">
        <v>97.19</v>
      </c>
      <c r="I37" s="474"/>
      <c r="J37" s="561">
        <v>97.19</v>
      </c>
      <c r="K37" s="562">
        <v>100</v>
      </c>
      <c r="L37" s="474"/>
    </row>
    <row r="38" spans="2:12" ht="15" customHeight="1">
      <c r="B38" s="558">
        <v>28</v>
      </c>
      <c r="C38" s="559" t="s">
        <v>144</v>
      </c>
      <c r="D38" s="541" t="s">
        <v>38</v>
      </c>
      <c r="E38" s="542"/>
      <c r="F38" s="543"/>
      <c r="G38" s="488">
        <v>97.07</v>
      </c>
      <c r="H38" s="560">
        <v>97.07</v>
      </c>
      <c r="I38" s="474"/>
      <c r="J38" s="561">
        <v>97.07</v>
      </c>
      <c r="K38" s="562">
        <v>100</v>
      </c>
      <c r="L38" s="474"/>
    </row>
    <row r="39" spans="2:12" ht="15" customHeight="1">
      <c r="B39" s="558">
        <v>29</v>
      </c>
      <c r="C39" s="559" t="s">
        <v>137</v>
      </c>
      <c r="D39" s="541" t="s">
        <v>138</v>
      </c>
      <c r="E39" s="542"/>
      <c r="F39" s="543"/>
      <c r="G39" s="488">
        <v>97</v>
      </c>
      <c r="H39" s="560">
        <v>97</v>
      </c>
      <c r="I39" s="474"/>
      <c r="J39" s="561">
        <v>97</v>
      </c>
      <c r="K39" s="562">
        <v>100</v>
      </c>
      <c r="L39" s="477"/>
    </row>
    <row r="40" spans="2:12" ht="15" customHeight="1">
      <c r="B40" s="558">
        <v>30</v>
      </c>
      <c r="C40" s="559" t="s">
        <v>104</v>
      </c>
      <c r="D40" s="541" t="s">
        <v>71</v>
      </c>
      <c r="E40" s="542"/>
      <c r="F40" s="543"/>
      <c r="G40" s="488">
        <v>96.67</v>
      </c>
      <c r="H40" s="560">
        <v>96.67</v>
      </c>
      <c r="I40" s="474"/>
      <c r="J40" s="561">
        <v>96.67</v>
      </c>
      <c r="K40" s="562">
        <v>100</v>
      </c>
    </row>
    <row r="41" spans="2:12" ht="15" customHeight="1">
      <c r="B41" s="558">
        <v>31</v>
      </c>
      <c r="C41" s="559" t="s">
        <v>124</v>
      </c>
      <c r="D41" s="541" t="s">
        <v>125</v>
      </c>
      <c r="E41" s="542"/>
      <c r="F41" s="543"/>
      <c r="G41" s="488">
        <v>96.46</v>
      </c>
      <c r="H41" s="560">
        <v>96.46</v>
      </c>
      <c r="I41" s="474"/>
      <c r="J41" s="561">
        <v>96.46</v>
      </c>
      <c r="K41" s="562">
        <v>100</v>
      </c>
      <c r="L41" s="474"/>
    </row>
    <row r="42" spans="2:12" ht="15" customHeight="1">
      <c r="B42" s="558">
        <v>32</v>
      </c>
      <c r="C42" s="559" t="s">
        <v>142</v>
      </c>
      <c r="D42" s="541" t="s">
        <v>64</v>
      </c>
      <c r="E42" s="542"/>
      <c r="F42" s="543"/>
      <c r="G42" s="488">
        <v>96.24</v>
      </c>
      <c r="H42" s="560">
        <v>96.24</v>
      </c>
      <c r="I42" s="474"/>
      <c r="J42" s="561">
        <v>96.24</v>
      </c>
      <c r="K42" s="562">
        <v>100</v>
      </c>
      <c r="L42" s="474"/>
    </row>
    <row r="43" spans="2:12" ht="15" customHeight="1">
      <c r="B43" s="558">
        <v>33</v>
      </c>
      <c r="C43" s="559" t="s">
        <v>117</v>
      </c>
      <c r="D43" s="541" t="s">
        <v>35</v>
      </c>
      <c r="E43" s="542"/>
      <c r="F43" s="543"/>
      <c r="G43" s="488">
        <v>95.96</v>
      </c>
      <c r="H43" s="560">
        <v>95.96</v>
      </c>
      <c r="I43" s="474"/>
      <c r="J43" s="561">
        <v>95.96</v>
      </c>
      <c r="K43" s="562">
        <v>100</v>
      </c>
      <c r="L43" s="474"/>
    </row>
    <row r="44" spans="2:12" ht="15" customHeight="1">
      <c r="B44" s="558">
        <v>34</v>
      </c>
      <c r="C44" s="559" t="s">
        <v>115</v>
      </c>
      <c r="D44" s="541" t="s">
        <v>271</v>
      </c>
      <c r="E44" s="542"/>
      <c r="F44" s="543"/>
      <c r="G44" s="488">
        <v>95.72</v>
      </c>
      <c r="H44" s="560">
        <v>95.72</v>
      </c>
      <c r="I44" s="474"/>
      <c r="J44" s="561">
        <v>95.72</v>
      </c>
      <c r="K44" s="562">
        <v>100</v>
      </c>
    </row>
    <row r="45" spans="2:12" ht="15" customHeight="1">
      <c r="B45" s="558">
        <v>35</v>
      </c>
      <c r="C45" s="559" t="s">
        <v>126</v>
      </c>
      <c r="D45" s="541" t="s">
        <v>272</v>
      </c>
      <c r="E45" s="542"/>
      <c r="F45" s="543"/>
      <c r="G45" s="488">
        <v>95.6</v>
      </c>
      <c r="H45" s="560">
        <v>95.6</v>
      </c>
      <c r="I45" s="474"/>
      <c r="J45" s="561">
        <v>95.6</v>
      </c>
      <c r="K45" s="562">
        <v>100</v>
      </c>
    </row>
    <row r="46" spans="2:12" ht="15" customHeight="1">
      <c r="B46" s="558">
        <v>36</v>
      </c>
      <c r="C46" s="559" t="s">
        <v>112</v>
      </c>
      <c r="D46" s="541" t="s">
        <v>62</v>
      </c>
      <c r="E46" s="542"/>
      <c r="F46" s="543"/>
      <c r="G46" s="488">
        <v>95.45</v>
      </c>
      <c r="H46" s="560">
        <v>95.45</v>
      </c>
      <c r="I46" s="474"/>
      <c r="J46" s="561">
        <v>95.45</v>
      </c>
      <c r="K46" s="562">
        <v>100</v>
      </c>
      <c r="L46" s="478"/>
    </row>
    <row r="47" spans="2:12" ht="15" customHeight="1">
      <c r="B47" s="558">
        <v>37</v>
      </c>
      <c r="C47" s="559" t="s">
        <v>134</v>
      </c>
      <c r="D47" s="541" t="s">
        <v>59</v>
      </c>
      <c r="E47" s="542"/>
      <c r="F47" s="543"/>
      <c r="G47" s="488">
        <v>95.44</v>
      </c>
      <c r="H47" s="560">
        <v>95.44</v>
      </c>
      <c r="I47" s="474"/>
      <c r="J47" s="561">
        <v>95.44</v>
      </c>
      <c r="K47" s="562">
        <v>100</v>
      </c>
    </row>
    <row r="48" spans="2:12" ht="15" customHeight="1">
      <c r="B48" s="558">
        <v>38</v>
      </c>
      <c r="C48" s="559" t="s">
        <v>103</v>
      </c>
      <c r="D48" s="541" t="s">
        <v>34</v>
      </c>
      <c r="E48" s="542"/>
      <c r="F48" s="543"/>
      <c r="G48" s="488">
        <v>95.12</v>
      </c>
      <c r="H48" s="560">
        <v>95.12</v>
      </c>
      <c r="I48" s="474"/>
      <c r="J48" s="561">
        <v>95.12</v>
      </c>
      <c r="K48" s="562">
        <v>100</v>
      </c>
    </row>
    <row r="49" spans="2:12" ht="15" customHeight="1">
      <c r="B49" s="558">
        <v>39</v>
      </c>
      <c r="C49" s="559" t="s">
        <v>100</v>
      </c>
      <c r="D49" s="541" t="s">
        <v>56</v>
      </c>
      <c r="E49" s="542"/>
      <c r="F49" s="543"/>
      <c r="G49" s="488">
        <v>94.42</v>
      </c>
      <c r="H49" s="560">
        <v>94.42</v>
      </c>
      <c r="I49" s="474"/>
      <c r="J49" s="561">
        <v>94.42</v>
      </c>
      <c r="K49" s="562">
        <v>100</v>
      </c>
    </row>
    <row r="50" spans="2:12" ht="15" customHeight="1">
      <c r="B50" s="558">
        <v>40</v>
      </c>
      <c r="C50" s="559" t="s">
        <v>111</v>
      </c>
      <c r="D50" s="541" t="s">
        <v>66</v>
      </c>
      <c r="E50" s="542"/>
      <c r="F50" s="543"/>
      <c r="G50" s="488">
        <v>94.42</v>
      </c>
      <c r="H50" s="560">
        <v>94.42</v>
      </c>
      <c r="I50" s="474"/>
      <c r="J50" s="561">
        <v>94.42</v>
      </c>
      <c r="K50" s="562">
        <v>100</v>
      </c>
    </row>
    <row r="51" spans="2:12" ht="15" customHeight="1">
      <c r="B51" s="558">
        <v>41</v>
      </c>
      <c r="C51" s="559" t="s">
        <v>121</v>
      </c>
      <c r="D51" s="541" t="s">
        <v>67</v>
      </c>
      <c r="E51" s="542"/>
      <c r="F51" s="543"/>
      <c r="G51" s="488">
        <v>94.12</v>
      </c>
      <c r="H51" s="560">
        <v>94.12</v>
      </c>
      <c r="I51" s="474"/>
      <c r="J51" s="561">
        <v>94.12</v>
      </c>
      <c r="K51" s="562">
        <v>100</v>
      </c>
    </row>
    <row r="52" spans="2:12" ht="15" customHeight="1">
      <c r="B52" s="558">
        <v>42</v>
      </c>
      <c r="C52" s="559" t="s">
        <v>108</v>
      </c>
      <c r="D52" s="541" t="s">
        <v>32</v>
      </c>
      <c r="E52" s="542"/>
      <c r="F52" s="543"/>
      <c r="G52" s="488">
        <v>93.36</v>
      </c>
      <c r="H52" s="560">
        <v>93.36</v>
      </c>
      <c r="I52" s="474"/>
      <c r="J52" s="561">
        <v>93.36</v>
      </c>
      <c r="K52" s="562">
        <v>100</v>
      </c>
    </row>
    <row r="53" spans="2:12" ht="15" customHeight="1">
      <c r="B53" s="558">
        <v>43</v>
      </c>
      <c r="C53" s="559" t="s">
        <v>98</v>
      </c>
      <c r="D53" s="541" t="s">
        <v>47</v>
      </c>
      <c r="E53" s="542"/>
      <c r="F53" s="543"/>
      <c r="G53" s="488">
        <v>91.84</v>
      </c>
      <c r="H53" s="560">
        <v>91.84</v>
      </c>
      <c r="I53" s="474"/>
      <c r="J53" s="561">
        <v>91.84</v>
      </c>
      <c r="K53" s="562">
        <v>100</v>
      </c>
    </row>
    <row r="54" spans="2:12" ht="15" customHeight="1">
      <c r="B54" s="558">
        <v>44</v>
      </c>
      <c r="C54" s="559" t="s">
        <v>102</v>
      </c>
      <c r="D54" s="541" t="s">
        <v>58</v>
      </c>
      <c r="E54" s="542"/>
      <c r="F54" s="543"/>
      <c r="G54" s="488">
        <v>90.76</v>
      </c>
      <c r="H54" s="560">
        <v>90.76</v>
      </c>
      <c r="I54" s="474"/>
      <c r="J54" s="561">
        <v>90.76</v>
      </c>
      <c r="K54" s="562">
        <v>100</v>
      </c>
    </row>
    <row r="55" spans="2:12" ht="15" customHeight="1">
      <c r="B55" s="558">
        <v>45</v>
      </c>
      <c r="C55" s="559" t="s">
        <v>130</v>
      </c>
      <c r="D55" s="541" t="s">
        <v>36</v>
      </c>
      <c r="E55" s="542"/>
      <c r="F55" s="543"/>
      <c r="G55" s="488">
        <v>90.56</v>
      </c>
      <c r="H55" s="560">
        <v>90.56</v>
      </c>
      <c r="I55" s="474"/>
      <c r="J55" s="561">
        <v>90.56</v>
      </c>
      <c r="K55" s="562">
        <v>100</v>
      </c>
    </row>
    <row r="56" spans="2:12" ht="15" customHeight="1">
      <c r="B56" s="558">
        <v>46</v>
      </c>
      <c r="C56" s="559" t="s">
        <v>128</v>
      </c>
      <c r="D56" s="541" t="s">
        <v>52</v>
      </c>
      <c r="E56" s="542"/>
      <c r="F56" s="543"/>
      <c r="G56" s="488">
        <v>89.92</v>
      </c>
      <c r="H56" s="560">
        <v>89.92</v>
      </c>
      <c r="I56" s="474"/>
      <c r="J56" s="561">
        <v>89.92</v>
      </c>
      <c r="K56" s="562">
        <v>100</v>
      </c>
    </row>
    <row r="57" spans="2:12" ht="15" customHeight="1">
      <c r="B57" s="558">
        <v>47</v>
      </c>
      <c r="C57" s="559" t="s">
        <v>118</v>
      </c>
      <c r="D57" s="541" t="s">
        <v>481</v>
      </c>
      <c r="E57" s="542"/>
      <c r="F57" s="543"/>
      <c r="G57" s="488">
        <v>88.06</v>
      </c>
      <c r="H57" s="560">
        <v>88.06</v>
      </c>
      <c r="I57" s="474"/>
      <c r="J57" s="561">
        <v>88.06</v>
      </c>
      <c r="K57" s="562">
        <v>100</v>
      </c>
    </row>
    <row r="58" spans="2:12" ht="15" customHeight="1">
      <c r="B58" s="558">
        <v>48</v>
      </c>
      <c r="C58" s="559" t="s">
        <v>106</v>
      </c>
      <c r="D58" s="541" t="s">
        <v>61</v>
      </c>
      <c r="E58" s="542"/>
      <c r="F58" s="543"/>
      <c r="G58" s="488">
        <v>87.47</v>
      </c>
      <c r="H58" s="560">
        <v>87.47</v>
      </c>
      <c r="I58" s="474"/>
      <c r="J58" s="561">
        <v>87.47</v>
      </c>
      <c r="K58" s="562">
        <v>100</v>
      </c>
    </row>
    <row r="59" spans="2:12" ht="15" customHeight="1">
      <c r="B59" s="558">
        <v>49</v>
      </c>
      <c r="C59" s="559" t="s">
        <v>136</v>
      </c>
      <c r="D59" s="541" t="s">
        <v>39</v>
      </c>
      <c r="E59" s="542"/>
      <c r="F59" s="543"/>
      <c r="G59" s="488">
        <v>86.69</v>
      </c>
      <c r="H59" s="560">
        <v>86.69</v>
      </c>
      <c r="I59" s="474"/>
      <c r="J59" s="561">
        <v>86.69</v>
      </c>
      <c r="K59" s="562">
        <v>100</v>
      </c>
    </row>
    <row r="60" spans="2:12" ht="15" customHeight="1">
      <c r="B60" s="558">
        <v>50</v>
      </c>
      <c r="C60" s="559" t="s">
        <v>99</v>
      </c>
      <c r="D60" s="541" t="s">
        <v>70</v>
      </c>
      <c r="E60" s="542"/>
      <c r="F60" s="543"/>
      <c r="G60" s="488">
        <v>85.83</v>
      </c>
      <c r="H60" s="560">
        <v>85.83</v>
      </c>
      <c r="I60" s="474"/>
      <c r="J60" s="561">
        <v>85.83</v>
      </c>
      <c r="K60" s="562">
        <v>100</v>
      </c>
    </row>
    <row r="61" spans="2:12" ht="15" customHeight="1">
      <c r="B61" s="563">
        <v>51</v>
      </c>
      <c r="C61" s="564" t="s">
        <v>123</v>
      </c>
      <c r="D61" s="544" t="s">
        <v>60</v>
      </c>
      <c r="E61" s="545"/>
      <c r="F61" s="546"/>
      <c r="G61" s="494">
        <v>76.38</v>
      </c>
      <c r="H61" s="565">
        <v>76.38</v>
      </c>
      <c r="I61" s="474"/>
      <c r="J61" s="566">
        <v>76.38</v>
      </c>
      <c r="K61" s="567">
        <v>100</v>
      </c>
      <c r="L61" s="470"/>
    </row>
    <row r="62" spans="2:12" ht="16.5">
      <c r="B62" s="479" t="s">
        <v>274</v>
      </c>
      <c r="C62" s="480" t="s">
        <v>274</v>
      </c>
      <c r="D62" s="606" t="s">
        <v>274</v>
      </c>
      <c r="E62" s="607"/>
      <c r="F62" s="607"/>
      <c r="G62" s="568" t="s">
        <v>274</v>
      </c>
      <c r="H62" s="568" t="s">
        <v>274</v>
      </c>
      <c r="I62" s="481"/>
      <c r="J62" s="569" t="s">
        <v>274</v>
      </c>
      <c r="K62" s="569" t="s">
        <v>274</v>
      </c>
    </row>
    <row r="63" spans="2:12" ht="15" hidden="1" customHeight="1">
      <c r="B63" s="479" t="s">
        <v>274</v>
      </c>
      <c r="C63" s="480" t="s">
        <v>274</v>
      </c>
      <c r="D63" s="606" t="s">
        <v>274</v>
      </c>
      <c r="E63" s="607"/>
      <c r="F63" s="607"/>
      <c r="G63" s="568" t="s">
        <v>274</v>
      </c>
      <c r="H63" s="568" t="s">
        <v>274</v>
      </c>
      <c r="I63" s="481"/>
      <c r="J63" s="569" t="s">
        <v>274</v>
      </c>
      <c r="K63" s="569" t="s">
        <v>274</v>
      </c>
    </row>
    <row r="64" spans="2:12" ht="15" hidden="1" customHeight="1">
      <c r="B64" s="479" t="s">
        <v>274</v>
      </c>
      <c r="C64" s="480" t="s">
        <v>274</v>
      </c>
      <c r="D64" s="606" t="s">
        <v>274</v>
      </c>
      <c r="E64" s="607"/>
      <c r="F64" s="607"/>
      <c r="G64" s="568" t="s">
        <v>274</v>
      </c>
      <c r="H64" s="568" t="s">
        <v>274</v>
      </c>
      <c r="I64" s="481"/>
      <c r="J64" s="569" t="s">
        <v>274</v>
      </c>
      <c r="K64" s="569" t="s">
        <v>274</v>
      </c>
    </row>
    <row r="65" spans="2:11" ht="16.5" hidden="1">
      <c r="B65" s="479" t="s">
        <v>274</v>
      </c>
      <c r="C65" s="480" t="s">
        <v>274</v>
      </c>
      <c r="D65" s="606" t="s">
        <v>274</v>
      </c>
      <c r="E65" s="607"/>
      <c r="F65" s="607"/>
      <c r="G65" s="568" t="s">
        <v>274</v>
      </c>
      <c r="H65" s="568" t="s">
        <v>274</v>
      </c>
      <c r="I65" s="481"/>
      <c r="J65" s="569" t="s">
        <v>274</v>
      </c>
      <c r="K65" s="569" t="s">
        <v>274</v>
      </c>
    </row>
    <row r="66" spans="2:11" ht="16.5" hidden="1">
      <c r="B66" s="479" t="s">
        <v>274</v>
      </c>
      <c r="C66" s="480" t="s">
        <v>274</v>
      </c>
      <c r="D66" s="606" t="s">
        <v>274</v>
      </c>
      <c r="E66" s="607"/>
      <c r="F66" s="607"/>
      <c r="G66" s="568" t="s">
        <v>274</v>
      </c>
      <c r="H66" s="568" t="s">
        <v>274</v>
      </c>
      <c r="I66" s="481"/>
      <c r="J66" s="569" t="s">
        <v>274</v>
      </c>
      <c r="K66" s="569" t="s">
        <v>274</v>
      </c>
    </row>
    <row r="67" spans="2:11" ht="16.5" hidden="1">
      <c r="B67" s="479" t="s">
        <v>274</v>
      </c>
      <c r="C67" s="480" t="s">
        <v>274</v>
      </c>
      <c r="D67" s="606" t="s">
        <v>274</v>
      </c>
      <c r="E67" s="607"/>
      <c r="F67" s="607"/>
      <c r="G67" s="568" t="s">
        <v>274</v>
      </c>
      <c r="H67" s="568" t="s">
        <v>274</v>
      </c>
      <c r="I67" s="481"/>
      <c r="J67" s="569" t="s">
        <v>274</v>
      </c>
      <c r="K67" s="569" t="s">
        <v>274</v>
      </c>
    </row>
    <row r="68" spans="2:11" ht="16.5" hidden="1">
      <c r="B68" s="479" t="s">
        <v>274</v>
      </c>
      <c r="C68" s="480" t="s">
        <v>274</v>
      </c>
      <c r="D68" s="606" t="s">
        <v>274</v>
      </c>
      <c r="E68" s="607"/>
      <c r="F68" s="607"/>
      <c r="G68" s="568" t="s">
        <v>274</v>
      </c>
      <c r="H68" s="568" t="s">
        <v>274</v>
      </c>
      <c r="I68" s="481"/>
      <c r="J68" s="569" t="s">
        <v>274</v>
      </c>
      <c r="K68" s="569" t="s">
        <v>274</v>
      </c>
    </row>
    <row r="69" spans="2:11" ht="16.5" hidden="1">
      <c r="B69" s="479" t="s">
        <v>274</v>
      </c>
      <c r="C69" s="480" t="s">
        <v>274</v>
      </c>
      <c r="D69" s="606" t="s">
        <v>274</v>
      </c>
      <c r="E69" s="607"/>
      <c r="F69" s="607"/>
      <c r="G69" s="568" t="s">
        <v>274</v>
      </c>
      <c r="H69" s="568" t="s">
        <v>274</v>
      </c>
      <c r="I69" s="481"/>
      <c r="J69" s="569" t="s">
        <v>274</v>
      </c>
      <c r="K69" s="569" t="s">
        <v>274</v>
      </c>
    </row>
    <row r="70" spans="2:11" ht="16.5" hidden="1">
      <c r="B70" s="479" t="s">
        <v>274</v>
      </c>
      <c r="C70" s="480" t="s">
        <v>274</v>
      </c>
      <c r="D70" s="606" t="s">
        <v>274</v>
      </c>
      <c r="E70" s="607"/>
      <c r="F70" s="607"/>
      <c r="G70" s="568" t="s">
        <v>274</v>
      </c>
      <c r="H70" s="568" t="s">
        <v>274</v>
      </c>
      <c r="I70" s="481"/>
      <c r="J70" s="569" t="s">
        <v>274</v>
      </c>
      <c r="K70" s="569" t="s">
        <v>274</v>
      </c>
    </row>
    <row r="71" spans="2:11" ht="16.5" hidden="1">
      <c r="B71" s="479" t="s">
        <v>274</v>
      </c>
      <c r="C71" s="480" t="s">
        <v>274</v>
      </c>
      <c r="D71" s="606" t="s">
        <v>274</v>
      </c>
      <c r="E71" s="607"/>
      <c r="F71" s="607"/>
      <c r="G71" s="568" t="s">
        <v>274</v>
      </c>
      <c r="H71" s="568" t="s">
        <v>274</v>
      </c>
      <c r="I71" s="481"/>
      <c r="J71" s="569" t="s">
        <v>274</v>
      </c>
      <c r="K71" s="569" t="s">
        <v>274</v>
      </c>
    </row>
    <row r="72" spans="2:11" ht="16.5" hidden="1">
      <c r="B72" s="479" t="s">
        <v>274</v>
      </c>
      <c r="C72" s="480" t="s">
        <v>274</v>
      </c>
      <c r="D72" s="606" t="s">
        <v>274</v>
      </c>
      <c r="E72" s="607"/>
      <c r="F72" s="607"/>
      <c r="G72" s="568" t="s">
        <v>274</v>
      </c>
      <c r="H72" s="568" t="s">
        <v>274</v>
      </c>
      <c r="I72" s="481"/>
      <c r="J72" s="569" t="s">
        <v>274</v>
      </c>
      <c r="K72" s="569" t="s">
        <v>274</v>
      </c>
    </row>
    <row r="73" spans="2:11" ht="16.5" hidden="1">
      <c r="B73" s="479" t="s">
        <v>274</v>
      </c>
      <c r="C73" s="480" t="s">
        <v>274</v>
      </c>
      <c r="D73" s="606" t="s">
        <v>274</v>
      </c>
      <c r="E73" s="607"/>
      <c r="F73" s="607"/>
      <c r="G73" s="568" t="s">
        <v>274</v>
      </c>
      <c r="H73" s="568" t="s">
        <v>274</v>
      </c>
      <c r="I73" s="481"/>
      <c r="J73" s="569" t="s">
        <v>274</v>
      </c>
      <c r="K73" s="569" t="s">
        <v>274</v>
      </c>
    </row>
    <row r="74" spans="2:11" ht="16.5" hidden="1">
      <c r="B74" s="479" t="s">
        <v>274</v>
      </c>
      <c r="C74" s="480" t="s">
        <v>274</v>
      </c>
      <c r="D74" s="606" t="s">
        <v>274</v>
      </c>
      <c r="E74" s="607"/>
      <c r="F74" s="607"/>
      <c r="G74" s="568" t="s">
        <v>274</v>
      </c>
      <c r="H74" s="568" t="s">
        <v>274</v>
      </c>
      <c r="I74" s="481"/>
      <c r="J74" s="569" t="s">
        <v>274</v>
      </c>
      <c r="K74" s="569" t="s">
        <v>274</v>
      </c>
    </row>
    <row r="75" spans="2:11" ht="16.5" hidden="1">
      <c r="B75" s="479" t="s">
        <v>274</v>
      </c>
      <c r="C75" s="480" t="s">
        <v>274</v>
      </c>
      <c r="D75" s="606" t="s">
        <v>274</v>
      </c>
      <c r="E75" s="607"/>
      <c r="F75" s="607"/>
      <c r="G75" s="568" t="s">
        <v>274</v>
      </c>
      <c r="H75" s="568" t="s">
        <v>274</v>
      </c>
      <c r="I75" s="481"/>
      <c r="J75" s="569" t="s">
        <v>274</v>
      </c>
      <c r="K75" s="569" t="s">
        <v>274</v>
      </c>
    </row>
    <row r="76" spans="2:11" ht="16.5" hidden="1">
      <c r="B76" s="479" t="s">
        <v>274</v>
      </c>
      <c r="C76" s="480" t="s">
        <v>274</v>
      </c>
      <c r="D76" s="606" t="s">
        <v>274</v>
      </c>
      <c r="E76" s="607"/>
      <c r="F76" s="607"/>
      <c r="G76" s="568" t="s">
        <v>274</v>
      </c>
      <c r="H76" s="568" t="s">
        <v>274</v>
      </c>
      <c r="I76" s="481"/>
      <c r="J76" s="569" t="s">
        <v>274</v>
      </c>
      <c r="K76" s="569" t="s">
        <v>274</v>
      </c>
    </row>
    <row r="77" spans="2:11" ht="16.5" hidden="1">
      <c r="B77" s="479" t="s">
        <v>274</v>
      </c>
      <c r="C77" s="480" t="s">
        <v>274</v>
      </c>
      <c r="D77" s="606" t="s">
        <v>274</v>
      </c>
      <c r="E77" s="607"/>
      <c r="F77" s="607"/>
      <c r="G77" s="568" t="s">
        <v>274</v>
      </c>
      <c r="H77" s="568" t="s">
        <v>274</v>
      </c>
      <c r="I77" s="481"/>
      <c r="J77" s="569" t="s">
        <v>274</v>
      </c>
      <c r="K77" s="569" t="s">
        <v>274</v>
      </c>
    </row>
    <row r="78" spans="2:11" ht="16.5" hidden="1">
      <c r="B78" s="479" t="s">
        <v>274</v>
      </c>
      <c r="C78" s="480" t="s">
        <v>274</v>
      </c>
      <c r="D78" s="606" t="s">
        <v>274</v>
      </c>
      <c r="E78" s="607"/>
      <c r="F78" s="607"/>
      <c r="G78" s="568" t="s">
        <v>274</v>
      </c>
      <c r="H78" s="568" t="s">
        <v>274</v>
      </c>
      <c r="I78" s="481"/>
      <c r="J78" s="569" t="s">
        <v>274</v>
      </c>
      <c r="K78" s="569" t="s">
        <v>274</v>
      </c>
    </row>
    <row r="79" spans="2:11" ht="16.5" hidden="1">
      <c r="B79" s="479" t="s">
        <v>274</v>
      </c>
      <c r="C79" s="480" t="s">
        <v>274</v>
      </c>
      <c r="D79" s="606" t="s">
        <v>274</v>
      </c>
      <c r="E79" s="607"/>
      <c r="F79" s="607"/>
      <c r="G79" s="568" t="s">
        <v>274</v>
      </c>
      <c r="H79" s="568" t="s">
        <v>274</v>
      </c>
      <c r="I79" s="481"/>
      <c r="J79" s="569" t="s">
        <v>274</v>
      </c>
      <c r="K79" s="569" t="s">
        <v>274</v>
      </c>
    </row>
    <row r="80" spans="2:11" ht="16.5" hidden="1">
      <c r="B80" s="479" t="s">
        <v>274</v>
      </c>
      <c r="C80" s="480" t="s">
        <v>274</v>
      </c>
      <c r="D80" s="606" t="s">
        <v>274</v>
      </c>
      <c r="E80" s="607"/>
      <c r="F80" s="607"/>
      <c r="G80" s="568" t="s">
        <v>274</v>
      </c>
      <c r="H80" s="568" t="s">
        <v>274</v>
      </c>
      <c r="I80" s="481"/>
      <c r="J80" s="569" t="s">
        <v>274</v>
      </c>
      <c r="K80" s="569" t="s">
        <v>274</v>
      </c>
    </row>
    <row r="81" spans="2:11" ht="16.5" hidden="1">
      <c r="B81" s="479" t="s">
        <v>274</v>
      </c>
      <c r="C81" s="480" t="s">
        <v>274</v>
      </c>
      <c r="D81" s="606" t="s">
        <v>274</v>
      </c>
      <c r="E81" s="607"/>
      <c r="F81" s="607"/>
      <c r="G81" s="568" t="s">
        <v>274</v>
      </c>
      <c r="H81" s="568" t="s">
        <v>274</v>
      </c>
      <c r="I81" s="481"/>
      <c r="J81" s="569" t="s">
        <v>274</v>
      </c>
      <c r="K81" s="569" t="s">
        <v>274</v>
      </c>
    </row>
    <row r="82" spans="2:11" ht="16.5" hidden="1">
      <c r="B82" s="479" t="s">
        <v>274</v>
      </c>
      <c r="C82" s="480" t="s">
        <v>274</v>
      </c>
      <c r="D82" s="606" t="s">
        <v>274</v>
      </c>
      <c r="E82" s="607"/>
      <c r="F82" s="607"/>
      <c r="G82" s="568" t="s">
        <v>274</v>
      </c>
      <c r="H82" s="568" t="s">
        <v>274</v>
      </c>
      <c r="I82" s="481"/>
      <c r="J82" s="569" t="s">
        <v>274</v>
      </c>
      <c r="K82" s="569" t="s">
        <v>274</v>
      </c>
    </row>
    <row r="83" spans="2:11" ht="16.5" hidden="1">
      <c r="B83" s="479" t="s">
        <v>274</v>
      </c>
      <c r="C83" s="480" t="s">
        <v>274</v>
      </c>
      <c r="D83" s="606" t="s">
        <v>274</v>
      </c>
      <c r="E83" s="607"/>
      <c r="F83" s="607"/>
      <c r="G83" s="568" t="s">
        <v>274</v>
      </c>
      <c r="H83" s="568" t="s">
        <v>274</v>
      </c>
      <c r="I83" s="481"/>
      <c r="J83" s="569" t="s">
        <v>274</v>
      </c>
      <c r="K83" s="569" t="s">
        <v>274</v>
      </c>
    </row>
    <row r="84" spans="2:11" ht="16.5" hidden="1">
      <c r="B84" s="479" t="s">
        <v>274</v>
      </c>
      <c r="C84" s="480" t="s">
        <v>274</v>
      </c>
      <c r="D84" s="606" t="s">
        <v>274</v>
      </c>
      <c r="E84" s="607"/>
      <c r="F84" s="607"/>
      <c r="G84" s="568" t="s">
        <v>274</v>
      </c>
      <c r="H84" s="568" t="s">
        <v>274</v>
      </c>
      <c r="I84" s="481"/>
      <c r="J84" s="569" t="s">
        <v>274</v>
      </c>
      <c r="K84" s="569" t="s">
        <v>274</v>
      </c>
    </row>
    <row r="85" spans="2:11" ht="16.5" hidden="1">
      <c r="B85" s="479" t="s">
        <v>274</v>
      </c>
      <c r="C85" s="480" t="s">
        <v>274</v>
      </c>
      <c r="D85" s="606" t="s">
        <v>274</v>
      </c>
      <c r="E85" s="607"/>
      <c r="F85" s="607"/>
      <c r="G85" s="568" t="s">
        <v>274</v>
      </c>
      <c r="H85" s="568" t="s">
        <v>274</v>
      </c>
      <c r="I85" s="481"/>
      <c r="J85" s="569" t="s">
        <v>274</v>
      </c>
      <c r="K85" s="569" t="s">
        <v>274</v>
      </c>
    </row>
    <row r="86" spans="2:11" ht="16.5" hidden="1">
      <c r="B86" s="479" t="s">
        <v>274</v>
      </c>
      <c r="C86" s="480" t="s">
        <v>274</v>
      </c>
      <c r="D86" s="606" t="s">
        <v>274</v>
      </c>
      <c r="E86" s="607"/>
      <c r="F86" s="607"/>
      <c r="G86" s="568" t="s">
        <v>274</v>
      </c>
      <c r="H86" s="568" t="s">
        <v>274</v>
      </c>
      <c r="I86" s="481"/>
      <c r="J86" s="569" t="s">
        <v>274</v>
      </c>
      <c r="K86" s="569" t="s">
        <v>274</v>
      </c>
    </row>
    <row r="87" spans="2:11" ht="16.5" hidden="1">
      <c r="B87" s="479" t="s">
        <v>274</v>
      </c>
      <c r="C87" s="480" t="s">
        <v>274</v>
      </c>
      <c r="D87" s="606" t="s">
        <v>274</v>
      </c>
      <c r="E87" s="607"/>
      <c r="F87" s="607"/>
      <c r="G87" s="568" t="s">
        <v>274</v>
      </c>
      <c r="H87" s="568" t="s">
        <v>274</v>
      </c>
      <c r="I87" s="481"/>
      <c r="J87" s="569" t="s">
        <v>274</v>
      </c>
      <c r="K87" s="569" t="s">
        <v>274</v>
      </c>
    </row>
    <row r="88" spans="2:11" ht="16.5" hidden="1">
      <c r="B88" s="479" t="s">
        <v>274</v>
      </c>
      <c r="C88" s="480" t="s">
        <v>274</v>
      </c>
      <c r="D88" s="606" t="s">
        <v>274</v>
      </c>
      <c r="E88" s="607"/>
      <c r="F88" s="607"/>
      <c r="G88" s="568" t="s">
        <v>274</v>
      </c>
      <c r="H88" s="568" t="s">
        <v>274</v>
      </c>
      <c r="I88" s="481"/>
      <c r="J88" s="569" t="s">
        <v>274</v>
      </c>
      <c r="K88" s="569" t="s">
        <v>274</v>
      </c>
    </row>
    <row r="89" spans="2:11" ht="16.5" hidden="1">
      <c r="B89" s="479" t="s">
        <v>274</v>
      </c>
      <c r="C89" s="480" t="s">
        <v>274</v>
      </c>
      <c r="D89" s="606" t="s">
        <v>274</v>
      </c>
      <c r="E89" s="607"/>
      <c r="F89" s="607"/>
      <c r="G89" s="568" t="s">
        <v>274</v>
      </c>
      <c r="H89" s="568" t="s">
        <v>274</v>
      </c>
      <c r="I89" s="481"/>
      <c r="J89" s="569" t="s">
        <v>274</v>
      </c>
      <c r="K89" s="569" t="s">
        <v>274</v>
      </c>
    </row>
    <row r="90" spans="2:11" ht="16.5" hidden="1">
      <c r="B90" s="479" t="s">
        <v>274</v>
      </c>
      <c r="C90" s="480" t="s">
        <v>274</v>
      </c>
      <c r="D90" s="606" t="s">
        <v>274</v>
      </c>
      <c r="E90" s="607"/>
      <c r="F90" s="607"/>
      <c r="G90" s="568" t="s">
        <v>274</v>
      </c>
      <c r="H90" s="568" t="s">
        <v>274</v>
      </c>
      <c r="I90" s="481"/>
      <c r="J90" s="569" t="s">
        <v>274</v>
      </c>
      <c r="K90" s="569" t="s">
        <v>274</v>
      </c>
    </row>
    <row r="91" spans="2:11" ht="16.5" hidden="1">
      <c r="B91" s="479" t="s">
        <v>274</v>
      </c>
      <c r="C91" s="480" t="s">
        <v>274</v>
      </c>
      <c r="D91" s="606" t="s">
        <v>274</v>
      </c>
      <c r="E91" s="607"/>
      <c r="F91" s="607"/>
      <c r="G91" s="568" t="s">
        <v>274</v>
      </c>
      <c r="H91" s="568" t="s">
        <v>274</v>
      </c>
      <c r="I91" s="481"/>
      <c r="J91" s="569" t="s">
        <v>274</v>
      </c>
      <c r="K91" s="569" t="s">
        <v>274</v>
      </c>
    </row>
    <row r="92" spans="2:11" ht="16.5" hidden="1">
      <c r="B92" s="479" t="s">
        <v>274</v>
      </c>
      <c r="C92" s="480" t="s">
        <v>274</v>
      </c>
      <c r="D92" s="606" t="s">
        <v>274</v>
      </c>
      <c r="E92" s="607"/>
      <c r="F92" s="607"/>
      <c r="G92" s="568" t="s">
        <v>274</v>
      </c>
      <c r="H92" s="568" t="s">
        <v>274</v>
      </c>
      <c r="I92" s="481"/>
      <c r="J92" s="569" t="s">
        <v>274</v>
      </c>
      <c r="K92" s="569" t="s">
        <v>274</v>
      </c>
    </row>
    <row r="93" spans="2:11" ht="16.5" hidden="1">
      <c r="B93" s="479" t="s">
        <v>274</v>
      </c>
      <c r="C93" s="480" t="s">
        <v>274</v>
      </c>
      <c r="D93" s="606" t="s">
        <v>274</v>
      </c>
      <c r="E93" s="607"/>
      <c r="F93" s="607"/>
      <c r="G93" s="568" t="s">
        <v>274</v>
      </c>
      <c r="H93" s="568" t="s">
        <v>274</v>
      </c>
      <c r="I93" s="481"/>
      <c r="J93" s="569" t="s">
        <v>274</v>
      </c>
      <c r="K93" s="569" t="s">
        <v>274</v>
      </c>
    </row>
    <row r="94" spans="2:11" ht="16.5" hidden="1">
      <c r="B94" s="479" t="s">
        <v>274</v>
      </c>
      <c r="C94" s="480" t="s">
        <v>274</v>
      </c>
      <c r="D94" s="606" t="s">
        <v>274</v>
      </c>
      <c r="E94" s="607"/>
      <c r="F94" s="607"/>
      <c r="G94" s="568" t="s">
        <v>274</v>
      </c>
      <c r="H94" s="568" t="s">
        <v>274</v>
      </c>
      <c r="I94" s="481"/>
      <c r="J94" s="569" t="s">
        <v>274</v>
      </c>
      <c r="K94" s="569" t="s">
        <v>274</v>
      </c>
    </row>
    <row r="95" spans="2:11" ht="16.5" hidden="1">
      <c r="B95" s="479" t="s">
        <v>274</v>
      </c>
      <c r="C95" s="480" t="s">
        <v>274</v>
      </c>
      <c r="D95" s="606" t="s">
        <v>274</v>
      </c>
      <c r="E95" s="607"/>
      <c r="F95" s="607"/>
      <c r="G95" s="568" t="s">
        <v>274</v>
      </c>
      <c r="H95" s="568" t="s">
        <v>274</v>
      </c>
      <c r="I95" s="481"/>
      <c r="J95" s="569" t="s">
        <v>274</v>
      </c>
      <c r="K95" s="569" t="s">
        <v>274</v>
      </c>
    </row>
    <row r="96" spans="2:11" ht="16.5" hidden="1">
      <c r="B96" s="479" t="s">
        <v>274</v>
      </c>
      <c r="C96" s="480" t="s">
        <v>274</v>
      </c>
      <c r="D96" s="606" t="s">
        <v>274</v>
      </c>
      <c r="E96" s="607"/>
      <c r="F96" s="607"/>
      <c r="G96" s="568" t="s">
        <v>274</v>
      </c>
      <c r="H96" s="568" t="s">
        <v>274</v>
      </c>
      <c r="I96" s="481"/>
      <c r="J96" s="569" t="s">
        <v>274</v>
      </c>
      <c r="K96" s="569" t="s">
        <v>274</v>
      </c>
    </row>
    <row r="97" spans="2:11" ht="16.5" hidden="1">
      <c r="B97" s="479" t="s">
        <v>274</v>
      </c>
      <c r="C97" s="480" t="s">
        <v>274</v>
      </c>
      <c r="D97" s="606" t="s">
        <v>274</v>
      </c>
      <c r="E97" s="607"/>
      <c r="F97" s="607"/>
      <c r="G97" s="568" t="s">
        <v>274</v>
      </c>
      <c r="H97" s="568" t="s">
        <v>274</v>
      </c>
      <c r="I97" s="481"/>
      <c r="J97" s="569" t="s">
        <v>274</v>
      </c>
      <c r="K97" s="569" t="s">
        <v>274</v>
      </c>
    </row>
    <row r="98" spans="2:11" ht="16.5" hidden="1">
      <c r="B98" s="479" t="s">
        <v>274</v>
      </c>
      <c r="C98" s="480" t="s">
        <v>274</v>
      </c>
      <c r="D98" s="606" t="s">
        <v>274</v>
      </c>
      <c r="E98" s="607"/>
      <c r="F98" s="607"/>
      <c r="G98" s="568" t="s">
        <v>274</v>
      </c>
      <c r="H98" s="568" t="s">
        <v>274</v>
      </c>
      <c r="I98" s="481"/>
      <c r="J98" s="569" t="s">
        <v>274</v>
      </c>
      <c r="K98" s="569" t="s">
        <v>274</v>
      </c>
    </row>
    <row r="99" spans="2:11" ht="16.5" hidden="1">
      <c r="B99" s="479" t="s">
        <v>274</v>
      </c>
      <c r="C99" s="480" t="s">
        <v>274</v>
      </c>
      <c r="D99" s="606" t="s">
        <v>274</v>
      </c>
      <c r="E99" s="607"/>
      <c r="F99" s="607"/>
      <c r="G99" s="568" t="s">
        <v>274</v>
      </c>
      <c r="H99" s="568" t="s">
        <v>274</v>
      </c>
      <c r="I99" s="481"/>
      <c r="J99" s="569" t="s">
        <v>274</v>
      </c>
      <c r="K99" s="569" t="s">
        <v>274</v>
      </c>
    </row>
    <row r="100" spans="2:11" ht="16.5" hidden="1">
      <c r="B100" s="479" t="s">
        <v>274</v>
      </c>
      <c r="C100" s="480" t="s">
        <v>274</v>
      </c>
      <c r="D100" s="606" t="s">
        <v>274</v>
      </c>
      <c r="E100" s="607"/>
      <c r="F100" s="607"/>
      <c r="G100" s="568" t="s">
        <v>274</v>
      </c>
      <c r="H100" s="568" t="s">
        <v>274</v>
      </c>
      <c r="I100" s="481"/>
      <c r="J100" s="569" t="s">
        <v>274</v>
      </c>
      <c r="K100" s="569" t="s">
        <v>274</v>
      </c>
    </row>
    <row r="101" spans="2:11" ht="16.5" hidden="1">
      <c r="B101" s="479" t="str">
        <f>_xlfn.XLOOKUP(C101,[1]Calificación!D:D,[1]Calificación!A:A,"",0,1)</f>
        <v/>
      </c>
      <c r="C101" s="480" t="str">
        <f>IF([1]Calificación!D89=0,"",[1]Calificación!D89)</f>
        <v/>
      </c>
      <c r="D101" s="606" t="str">
        <f>IFERROR(VLOOKUP(C101,[1]Calificación!$D$1:$X$52,2,0),"")</f>
        <v/>
      </c>
      <c r="E101" s="607"/>
      <c r="F101" s="607"/>
      <c r="G101" s="568" t="str">
        <f>IFERROR(VLOOKUP(C101,[1]Calificación!$D$1:$X$52,5,0),"")</f>
        <v/>
      </c>
      <c r="H101" s="568" t="str">
        <f>IFERROR(VLOOKUP(C101,[1]Calificación!$D$1:$X$52,6,0),"")</f>
        <v/>
      </c>
      <c r="I101" s="481"/>
      <c r="J101" s="569" t="str">
        <f>IFERROR(VLOOKUP(C101,[1]Calificación!$D$1:$X$52,3,0),"")</f>
        <v/>
      </c>
      <c r="K101" s="569" t="str">
        <f>IFERROR(VLOOKUP(C101,[1]Calificación!$D$1:$X$52,4,0),"")</f>
        <v/>
      </c>
    </row>
    <row r="102" spans="2:11" ht="16.5" hidden="1">
      <c r="B102" s="479" t="str">
        <f>_xlfn.XLOOKUP(C102,[1]Calificación!D:D,[1]Calificación!A:A,"",0,1)</f>
        <v/>
      </c>
      <c r="C102" s="480" t="str">
        <f>IF([1]Calificación!D90=0,"",[1]Calificación!D90)</f>
        <v/>
      </c>
      <c r="D102" s="606" t="str">
        <f>IFERROR(VLOOKUP(C102,[1]Calificación!$D$1:$X$52,2,0),"")</f>
        <v/>
      </c>
      <c r="E102" s="607"/>
      <c r="F102" s="607"/>
      <c r="G102" s="568" t="str">
        <f>IFERROR(VLOOKUP(C102,[1]Calificación!$D$1:$X$52,5,0),"")</f>
        <v/>
      </c>
      <c r="H102" s="568" t="str">
        <f>IFERROR(VLOOKUP(C102,[1]Calificación!$D$1:$X$52,6,0),"")</f>
        <v/>
      </c>
      <c r="I102" s="481"/>
      <c r="J102" s="569" t="str">
        <f>IFERROR(VLOOKUP(C102,[1]Calificación!$D$1:$X$52,3,0),"")</f>
        <v/>
      </c>
      <c r="K102" s="569" t="str">
        <f>IFERROR(VLOOKUP(C102,[1]Calificación!$D$1:$X$52,4,0),"")</f>
        <v/>
      </c>
    </row>
    <row r="103" spans="2:11" ht="16.5" hidden="1">
      <c r="B103" s="479" t="str">
        <f>_xlfn.XLOOKUP(C103,[1]Calificación!D:D,[1]Calificación!A:A,"",0,1)</f>
        <v/>
      </c>
      <c r="C103" s="480" t="str">
        <f>IF([1]Calificación!D91=0,"",[1]Calificación!D91)</f>
        <v/>
      </c>
      <c r="D103" s="606" t="str">
        <f>IFERROR(VLOOKUP(C103,[1]Calificación!$D$1:$X$52,2,0),"")</f>
        <v/>
      </c>
      <c r="E103" s="607"/>
      <c r="F103" s="607"/>
      <c r="G103" s="568" t="str">
        <f>IFERROR(VLOOKUP(C103,[1]Calificación!$D$1:$X$52,5,0),"")</f>
        <v/>
      </c>
      <c r="H103" s="568" t="str">
        <f>IFERROR(VLOOKUP(C103,[1]Calificación!$D$1:$X$52,6,0),"")</f>
        <v/>
      </c>
      <c r="I103" s="481"/>
      <c r="J103" s="569" t="str">
        <f>IFERROR(VLOOKUP(C103,[1]Calificación!$D$1:$X$52,3,0),"")</f>
        <v/>
      </c>
      <c r="K103" s="569" t="str">
        <f>IFERROR(VLOOKUP(C103,[1]Calificación!$D$1:$X$52,4,0),"")</f>
        <v/>
      </c>
    </row>
    <row r="104" spans="2:11" ht="16.5" hidden="1">
      <c r="B104" s="479" t="str">
        <f>_xlfn.XLOOKUP(C104,[1]Calificación!D:D,[1]Calificación!A:A,"",0,1)</f>
        <v/>
      </c>
      <c r="C104" s="480" t="str">
        <f>IF([1]Calificación!D92=0,"",[1]Calificación!D92)</f>
        <v/>
      </c>
      <c r="D104" s="606" t="str">
        <f>IFERROR(VLOOKUP(C104,[1]Calificación!$D$1:$X$52,2,0),"")</f>
        <v/>
      </c>
      <c r="E104" s="607"/>
      <c r="F104" s="607"/>
      <c r="G104" s="568" t="str">
        <f>IFERROR(VLOOKUP(C104,[1]Calificación!$D$1:$X$52,5,0),"")</f>
        <v/>
      </c>
      <c r="H104" s="568" t="str">
        <f>IFERROR(VLOOKUP(C104,[1]Calificación!$D$1:$X$52,6,0),"")</f>
        <v/>
      </c>
      <c r="I104" s="481"/>
      <c r="J104" s="569" t="str">
        <f>IFERROR(VLOOKUP(C104,[1]Calificación!$D$1:$X$52,3,0),"")</f>
        <v/>
      </c>
      <c r="K104" s="569" t="str">
        <f>IFERROR(VLOOKUP(C104,[1]Calificación!$D$1:$X$52,4,0),"")</f>
        <v/>
      </c>
    </row>
    <row r="105" spans="2:11" ht="16.5" hidden="1">
      <c r="B105" s="479" t="str">
        <f>_xlfn.XLOOKUP(C105,[1]Calificación!D:D,[1]Calificación!A:A,"",0,1)</f>
        <v/>
      </c>
      <c r="C105" s="480" t="str">
        <f>IF([1]Calificación!D93=0,"",[1]Calificación!D93)</f>
        <v/>
      </c>
      <c r="D105" s="606" t="str">
        <f>IFERROR(VLOOKUP(C105,[1]Calificación!$D$1:$X$52,2,0),"")</f>
        <v/>
      </c>
      <c r="E105" s="607"/>
      <c r="F105" s="607"/>
      <c r="G105" s="568" t="str">
        <f>IFERROR(VLOOKUP(C105,[1]Calificación!$D$1:$X$52,5,0),"")</f>
        <v/>
      </c>
      <c r="H105" s="568" t="str">
        <f>IFERROR(VLOOKUP(C105,[1]Calificación!$D$1:$X$52,6,0),"")</f>
        <v/>
      </c>
      <c r="I105" s="481"/>
      <c r="J105" s="569" t="str">
        <f>IFERROR(VLOOKUP(C105,[1]Calificación!$D$1:$X$52,3,0),"")</f>
        <v/>
      </c>
      <c r="K105" s="569" t="str">
        <f>IFERROR(VLOOKUP(C105,[1]Calificación!$D$1:$X$52,4,0),"")</f>
        <v/>
      </c>
    </row>
    <row r="106" spans="2:11" ht="16.5" hidden="1">
      <c r="B106" s="479" t="str">
        <f>_xlfn.XLOOKUP(C106,[1]Calificación!D:D,[1]Calificación!A:A,"",0,1)</f>
        <v/>
      </c>
      <c r="C106" s="480" t="str">
        <f>IF([1]Calificación!D94=0,"",[1]Calificación!D94)</f>
        <v/>
      </c>
      <c r="D106" s="606" t="str">
        <f>IFERROR(VLOOKUP(C106,[1]Calificación!$D$1:$X$52,2,0),"")</f>
        <v/>
      </c>
      <c r="E106" s="607"/>
      <c r="F106" s="607"/>
      <c r="G106" s="568" t="str">
        <f>IFERROR(VLOOKUP(C106,[1]Calificación!$D$1:$X$52,5,0),"")</f>
        <v/>
      </c>
      <c r="H106" s="568" t="str">
        <f>IFERROR(VLOOKUP(C106,[1]Calificación!$D$1:$X$52,6,0),"")</f>
        <v/>
      </c>
      <c r="I106" s="481"/>
      <c r="J106" s="569" t="str">
        <f>IFERROR(VLOOKUP(C106,[1]Calificación!$D$1:$X$52,3,0),"")</f>
        <v/>
      </c>
      <c r="K106" s="569" t="str">
        <f>IFERROR(VLOOKUP(C106,[1]Calificación!$D$1:$X$52,4,0),"")</f>
        <v/>
      </c>
    </row>
    <row r="107" spans="2:11" ht="16.5" hidden="1">
      <c r="B107" s="479" t="str">
        <f>_xlfn.XLOOKUP(C107,[1]Calificación!D:D,[1]Calificación!A:A,"",0,1)</f>
        <v/>
      </c>
      <c r="C107" s="480" t="str">
        <f>IF([1]Calificación!D95=0,"",[1]Calificación!D95)</f>
        <v/>
      </c>
      <c r="D107" s="606" t="str">
        <f>IFERROR(VLOOKUP(C107,[1]Calificación!$D$1:$X$52,2,0),"")</f>
        <v/>
      </c>
      <c r="E107" s="607"/>
      <c r="F107" s="607"/>
      <c r="G107" s="568" t="str">
        <f>IFERROR(VLOOKUP(C107,[1]Calificación!$D$1:$X$52,5,0),"")</f>
        <v/>
      </c>
      <c r="H107" s="568" t="str">
        <f>IFERROR(VLOOKUP(C107,[1]Calificación!$D$1:$X$52,6,0),"")</f>
        <v/>
      </c>
      <c r="I107" s="481"/>
      <c r="J107" s="569" t="str">
        <f>IFERROR(VLOOKUP(C107,[1]Calificación!$D$1:$X$52,3,0),"")</f>
        <v/>
      </c>
      <c r="K107" s="569" t="str">
        <f>IFERROR(VLOOKUP(C107,[1]Calificación!$D$1:$X$52,4,0),"")</f>
        <v/>
      </c>
    </row>
    <row r="108" spans="2:11" ht="16.5" hidden="1">
      <c r="B108" s="479" t="str">
        <f>_xlfn.XLOOKUP(C108,[1]Calificación!D:D,[1]Calificación!A:A,"",0,1)</f>
        <v/>
      </c>
      <c r="C108" s="480" t="str">
        <f>IF([1]Calificación!D96=0,"",[1]Calificación!D96)</f>
        <v/>
      </c>
      <c r="D108" s="606" t="str">
        <f>IFERROR(VLOOKUP(C108,[1]Calificación!$D$1:$X$52,2,0),"")</f>
        <v/>
      </c>
      <c r="E108" s="607"/>
      <c r="F108" s="607"/>
      <c r="G108" s="568" t="str">
        <f>IFERROR(VLOOKUP(C108,[1]Calificación!$D$1:$X$52,5,0),"")</f>
        <v/>
      </c>
      <c r="H108" s="568" t="str">
        <f>IFERROR(VLOOKUP(C108,[1]Calificación!$D$1:$X$52,6,0),"")</f>
        <v/>
      </c>
      <c r="I108" s="481"/>
      <c r="J108" s="569" t="str">
        <f>IFERROR(VLOOKUP(C108,[1]Calificación!$D$1:$X$52,3,0),"")</f>
        <v/>
      </c>
      <c r="K108" s="569" t="str">
        <f>IFERROR(VLOOKUP(C108,[1]Calificación!$D$1:$X$52,4,0),"")</f>
        <v/>
      </c>
    </row>
    <row r="109" spans="2:11" ht="16.5" hidden="1">
      <c r="B109" s="479" t="str">
        <f>_xlfn.XLOOKUP(C109,[1]Calificación!D:D,[1]Calificación!A:A,"",0,1)</f>
        <v/>
      </c>
      <c r="C109" s="480" t="str">
        <f>IF([1]Calificación!D97=0,"",[1]Calificación!D97)</f>
        <v/>
      </c>
      <c r="D109" s="606" t="str">
        <f>IFERROR(VLOOKUP(C109,[1]Calificación!$D$1:$X$52,2,0),"")</f>
        <v/>
      </c>
      <c r="E109" s="607"/>
      <c r="F109" s="607"/>
      <c r="G109" s="568" t="str">
        <f>IFERROR(VLOOKUP(C109,[1]Calificación!$D$1:$X$52,5,0),"")</f>
        <v/>
      </c>
      <c r="H109" s="568" t="str">
        <f>IFERROR(VLOOKUP(C109,[1]Calificación!$D$1:$X$52,6,0),"")</f>
        <v/>
      </c>
      <c r="I109" s="481"/>
      <c r="J109" s="569" t="str">
        <f>IFERROR(VLOOKUP(C109,[1]Calificación!$D$1:$X$52,3,0),"")</f>
        <v/>
      </c>
      <c r="K109" s="569" t="str">
        <f>IFERROR(VLOOKUP(C109,[1]Calificación!$D$1:$X$52,4,0),"")</f>
        <v/>
      </c>
    </row>
    <row r="110" spans="2:11" ht="16.5" hidden="1">
      <c r="B110" s="479" t="str">
        <f>_xlfn.XLOOKUP(C110,[1]Calificación!D:D,[1]Calificación!A:A,"",0,1)</f>
        <v/>
      </c>
      <c r="C110" s="480" t="str">
        <f>IF([1]Calificación!D98=0,"",[1]Calificación!D98)</f>
        <v/>
      </c>
      <c r="D110" s="606" t="str">
        <f>IFERROR(VLOOKUP(C110,[1]Calificación!$D$1:$X$52,2,0),"")</f>
        <v/>
      </c>
      <c r="E110" s="607"/>
      <c r="F110" s="607"/>
      <c r="G110" s="568" t="str">
        <f>IFERROR(VLOOKUP(C110,[1]Calificación!$D$1:$X$52,5,0),"")</f>
        <v/>
      </c>
      <c r="H110" s="568" t="str">
        <f>IFERROR(VLOOKUP(C110,[1]Calificación!$D$1:$X$52,6,0),"")</f>
        <v/>
      </c>
      <c r="I110" s="481"/>
      <c r="J110" s="569" t="str">
        <f>IFERROR(VLOOKUP(C110,[1]Calificación!$D$1:$X$52,3,0),"")</f>
        <v/>
      </c>
      <c r="K110" s="569" t="str">
        <f>IFERROR(VLOOKUP(C110,[1]Calificación!$D$1:$X$52,4,0),"")</f>
        <v/>
      </c>
    </row>
    <row r="111" spans="2:11" ht="16.5" hidden="1">
      <c r="B111" s="479" t="str">
        <f>_xlfn.XLOOKUP(C111,[1]Calificación!D:D,[1]Calificación!A:A,"",0,1)</f>
        <v/>
      </c>
      <c r="C111" s="480" t="str">
        <f>IF([1]Calificación!D99=0,"",[1]Calificación!D99)</f>
        <v/>
      </c>
      <c r="D111" s="606" t="str">
        <f>IFERROR(VLOOKUP(C111,[1]Calificación!$D$1:$X$52,2,0),"")</f>
        <v/>
      </c>
      <c r="E111" s="607"/>
      <c r="F111" s="607"/>
      <c r="G111" s="568" t="str">
        <f>IFERROR(VLOOKUP(C111,[1]Calificación!$D$1:$X$52,5,0),"")</f>
        <v/>
      </c>
      <c r="H111" s="568" t="str">
        <f>IFERROR(VLOOKUP(C111,[1]Calificación!$D$1:$X$52,6,0),"")</f>
        <v/>
      </c>
      <c r="I111" s="481"/>
      <c r="J111" s="569" t="str">
        <f>IFERROR(VLOOKUP(C111,[1]Calificación!$D$1:$X$52,3,0),"")</f>
        <v/>
      </c>
      <c r="K111" s="569" t="str">
        <f>IFERROR(VLOOKUP(C111,[1]Calificación!$D$1:$X$52,4,0),"")</f>
        <v/>
      </c>
    </row>
    <row r="112" spans="2:11" ht="16.5" hidden="1">
      <c r="B112" s="479" t="str">
        <f>_xlfn.XLOOKUP(C112,[1]Calificación!D:D,[1]Calificación!A:A,"",0,1)</f>
        <v/>
      </c>
      <c r="C112" s="480" t="str">
        <f>IF([1]Calificación!D100=0,"",[1]Calificación!D100)</f>
        <v/>
      </c>
      <c r="D112" s="606" t="str">
        <f>IFERROR(VLOOKUP(C112,[1]Calificación!$D$1:$X$52,2,0),"")</f>
        <v/>
      </c>
      <c r="E112" s="607"/>
      <c r="F112" s="607"/>
      <c r="G112" s="568" t="str">
        <f>IFERROR(VLOOKUP(C112,[1]Calificación!$D$1:$X$52,5,0),"")</f>
        <v/>
      </c>
      <c r="H112" s="568" t="str">
        <f>IFERROR(VLOOKUP(C112,[1]Calificación!$D$1:$X$52,6,0),"")</f>
        <v/>
      </c>
      <c r="I112" s="481"/>
      <c r="J112" s="569" t="str">
        <f>IFERROR(VLOOKUP(C112,[1]Calificación!$D$1:$X$52,3,0),"")</f>
        <v/>
      </c>
      <c r="K112" s="569" t="str">
        <f>IFERROR(VLOOKUP(C112,[1]Calificación!$D$1:$X$52,4,0),"")</f>
        <v/>
      </c>
    </row>
    <row r="113" spans="2:11" ht="16.5" hidden="1">
      <c r="B113" s="479" t="str">
        <f>_xlfn.XLOOKUP(C113,[1]Calificación!D:D,[1]Calificación!A:A,"",0,1)</f>
        <v/>
      </c>
      <c r="C113" s="480" t="str">
        <f>IF([1]Calificación!D101=0,"",[1]Calificación!D101)</f>
        <v/>
      </c>
      <c r="D113" s="606" t="str">
        <f>IFERROR(VLOOKUP(C113,[1]Calificación!$D$1:$X$52,2,0),"")</f>
        <v/>
      </c>
      <c r="E113" s="607"/>
      <c r="F113" s="607"/>
      <c r="G113" s="568" t="str">
        <f>IFERROR(VLOOKUP(C113,[1]Calificación!$D$1:$X$52,5,0),"")</f>
        <v/>
      </c>
      <c r="H113" s="568" t="str">
        <f>IFERROR(VLOOKUP(C113,[1]Calificación!$D$1:$X$52,6,0),"")</f>
        <v/>
      </c>
      <c r="I113" s="481"/>
      <c r="J113" s="569" t="str">
        <f>IFERROR(VLOOKUP(C113,[1]Calificación!$D$1:$X$52,3,0),"")</f>
        <v/>
      </c>
      <c r="K113" s="569" t="str">
        <f>IFERROR(VLOOKUP(C113,[1]Calificación!$D$1:$X$52,4,0),"")</f>
        <v/>
      </c>
    </row>
    <row r="114" spans="2:11" ht="16.5" hidden="1">
      <c r="B114" s="479" t="str">
        <f>_xlfn.XLOOKUP(C114,[1]Calificación!D:D,[1]Calificación!A:A,"",0,1)</f>
        <v/>
      </c>
      <c r="C114" s="480" t="str">
        <f>IF([1]Calificación!D102=0,"",[1]Calificación!D102)</f>
        <v/>
      </c>
      <c r="D114" s="606" t="str">
        <f>IFERROR(VLOOKUP(C114,[1]Calificación!$D$1:$X$52,2,0),"")</f>
        <v/>
      </c>
      <c r="E114" s="607"/>
      <c r="F114" s="607"/>
      <c r="G114" s="568" t="str">
        <f>IFERROR(VLOOKUP(C114,[1]Calificación!$D$1:$X$52,5,0),"")</f>
        <v/>
      </c>
      <c r="H114" s="568" t="str">
        <f>IFERROR(VLOOKUP(C114,[1]Calificación!$D$1:$X$52,6,0),"")</f>
        <v/>
      </c>
      <c r="I114" s="481"/>
      <c r="J114" s="569" t="str">
        <f>IFERROR(VLOOKUP(C114,[1]Calificación!$D$1:$X$52,3,0),"")</f>
        <v/>
      </c>
      <c r="K114" s="569" t="str">
        <f>IFERROR(VLOOKUP(C114,[1]Calificación!$D$1:$X$52,4,0),"")</f>
        <v/>
      </c>
    </row>
    <row r="115" spans="2:11" ht="16.5" hidden="1">
      <c r="B115" s="479" t="str">
        <f>_xlfn.XLOOKUP(C115,[1]Calificación!D:D,[1]Calificación!A:A,"",0,1)</f>
        <v/>
      </c>
      <c r="C115" s="480" t="str">
        <f>IF([1]Calificación!D103=0,"",[1]Calificación!D103)</f>
        <v/>
      </c>
      <c r="D115" s="606" t="str">
        <f>IFERROR(VLOOKUP(C115,[1]Calificación!$D$1:$X$52,2,0),"")</f>
        <v/>
      </c>
      <c r="E115" s="607"/>
      <c r="F115" s="607"/>
      <c r="G115" s="568" t="str">
        <f>IFERROR(VLOOKUP(C115,[1]Calificación!$D$1:$X$52,5,0),"")</f>
        <v/>
      </c>
      <c r="H115" s="568" t="str">
        <f>IFERROR(VLOOKUP(C115,[1]Calificación!$D$1:$X$52,6,0),"")</f>
        <v/>
      </c>
      <c r="I115" s="481"/>
      <c r="J115" s="569" t="str">
        <f>IFERROR(VLOOKUP(C115,[1]Calificación!$D$1:$X$52,3,0),"")</f>
        <v/>
      </c>
      <c r="K115" s="569" t="str">
        <f>IFERROR(VLOOKUP(C115,[1]Calificación!$D$1:$X$52,4,0),"")</f>
        <v/>
      </c>
    </row>
    <row r="116" spans="2:11" ht="16.5" hidden="1">
      <c r="B116" s="479" t="str">
        <f>_xlfn.XLOOKUP(C116,[1]Calificación!D:D,[1]Calificación!A:A,"",0,1)</f>
        <v/>
      </c>
      <c r="C116" s="480" t="str">
        <f>IF([1]Calificación!D104=0,"",[1]Calificación!D104)</f>
        <v/>
      </c>
      <c r="D116" s="606" t="str">
        <f>IFERROR(VLOOKUP(C116,[1]Calificación!$D$1:$X$52,2,0),"")</f>
        <v/>
      </c>
      <c r="E116" s="607"/>
      <c r="F116" s="607"/>
      <c r="G116" s="568" t="str">
        <f>IFERROR(VLOOKUP(C116,[1]Calificación!$D$1:$X$52,5,0),"")</f>
        <v/>
      </c>
      <c r="H116" s="568" t="str">
        <f>IFERROR(VLOOKUP(C116,[1]Calificación!$D$1:$X$52,6,0),"")</f>
        <v/>
      </c>
      <c r="I116" s="481"/>
      <c r="J116" s="569" t="str">
        <f>IFERROR(VLOOKUP(C116,[1]Calificación!$D$1:$X$52,3,0),"")</f>
        <v/>
      </c>
      <c r="K116" s="569" t="str">
        <f>IFERROR(VLOOKUP(C116,[1]Calificación!$D$1:$X$52,4,0),"")</f>
        <v/>
      </c>
    </row>
    <row r="117" spans="2:11" ht="16.5" hidden="1">
      <c r="B117" s="479" t="str">
        <f>_xlfn.XLOOKUP(C117,[1]Calificación!D:D,[1]Calificación!A:A,"",0,1)</f>
        <v/>
      </c>
      <c r="C117" s="480" t="str">
        <f>IF([1]Calificación!D105=0,"",[1]Calificación!D105)</f>
        <v/>
      </c>
      <c r="D117" s="606" t="str">
        <f>IFERROR(VLOOKUP(C117,[1]Calificación!$D$1:$X$52,2,0),"")</f>
        <v/>
      </c>
      <c r="E117" s="607"/>
      <c r="F117" s="607"/>
      <c r="G117" s="568" t="str">
        <f>IFERROR(VLOOKUP(C117,[1]Calificación!$D$1:$X$52,5,0),"")</f>
        <v/>
      </c>
      <c r="H117" s="568" t="str">
        <f>IFERROR(VLOOKUP(C117,[1]Calificación!$D$1:$X$52,6,0),"")</f>
        <v/>
      </c>
      <c r="I117" s="481"/>
      <c r="J117" s="569" t="str">
        <f>IFERROR(VLOOKUP(C117,[1]Calificación!$D$1:$X$52,3,0),"")</f>
        <v/>
      </c>
      <c r="K117" s="569" t="str">
        <f>IFERROR(VLOOKUP(C117,[1]Calificación!$D$1:$X$52,4,0),"")</f>
        <v/>
      </c>
    </row>
    <row r="118" spans="2:11" ht="16.5" hidden="1">
      <c r="B118" s="479" t="str">
        <f>_xlfn.XLOOKUP(C118,[1]Calificación!D:D,[1]Calificación!A:A,"",0,1)</f>
        <v/>
      </c>
      <c r="C118" s="480" t="str">
        <f>IF([1]Calificación!D106=0,"",[1]Calificación!D106)</f>
        <v/>
      </c>
      <c r="D118" s="606" t="str">
        <f>IFERROR(VLOOKUP(C118,[1]Calificación!$D$1:$X$52,2,0),"")</f>
        <v/>
      </c>
      <c r="E118" s="607"/>
      <c r="F118" s="607"/>
      <c r="G118" s="568" t="str">
        <f>IFERROR(VLOOKUP(C118,[1]Calificación!$D$1:$X$52,5,0),"")</f>
        <v/>
      </c>
      <c r="H118" s="568" t="str">
        <f>IFERROR(VLOOKUP(C118,[1]Calificación!$D$1:$X$52,6,0),"")</f>
        <v/>
      </c>
      <c r="I118" s="481"/>
      <c r="J118" s="569" t="str">
        <f>IFERROR(VLOOKUP(C118,[1]Calificación!$D$1:$X$52,3,0),"")</f>
        <v/>
      </c>
      <c r="K118" s="569" t="str">
        <f>IFERROR(VLOOKUP(C118,[1]Calificación!$D$1:$X$52,4,0),"")</f>
        <v/>
      </c>
    </row>
    <row r="119" spans="2:11" ht="16.5" hidden="1">
      <c r="B119" s="479" t="str">
        <f>_xlfn.XLOOKUP(C119,[1]Calificación!D:D,[1]Calificación!A:A,"",0,1)</f>
        <v/>
      </c>
      <c r="C119" s="480" t="str">
        <f>IF([1]Calificación!D107=0,"",[1]Calificación!D107)</f>
        <v/>
      </c>
      <c r="D119" s="606" t="str">
        <f>IFERROR(VLOOKUP(C119,[1]Calificación!$D$1:$X$52,2,0),"")</f>
        <v/>
      </c>
      <c r="E119" s="607"/>
      <c r="F119" s="607"/>
      <c r="G119" s="568" t="str">
        <f>IFERROR(VLOOKUP(C119,[1]Calificación!$D$1:$X$52,5,0),"")</f>
        <v/>
      </c>
      <c r="H119" s="568" t="str">
        <f>IFERROR(VLOOKUP(C119,[1]Calificación!$D$1:$X$52,6,0),"")</f>
        <v/>
      </c>
      <c r="I119" s="481"/>
      <c r="J119" s="569" t="str">
        <f>IFERROR(VLOOKUP(C119,[1]Calificación!$D$1:$X$52,3,0),"")</f>
        <v/>
      </c>
      <c r="K119" s="569" t="str">
        <f>IFERROR(VLOOKUP(C119,[1]Calificación!$D$1:$X$52,4,0),"")</f>
        <v/>
      </c>
    </row>
    <row r="120" spans="2:11" ht="16.5" hidden="1">
      <c r="B120" s="479" t="str">
        <f>_xlfn.XLOOKUP(C120,[1]Calificación!D:D,[1]Calificación!A:A,"",0,1)</f>
        <v/>
      </c>
      <c r="C120" s="480" t="str">
        <f>IF([1]Calificación!D108=0,"",[1]Calificación!D108)</f>
        <v/>
      </c>
      <c r="D120" s="606" t="str">
        <f>IFERROR(VLOOKUP(C120,[1]Calificación!$D$1:$X$52,2,0),"")</f>
        <v/>
      </c>
      <c r="E120" s="607"/>
      <c r="F120" s="607"/>
      <c r="G120" s="568" t="str">
        <f>IFERROR(VLOOKUP(C120,[1]Calificación!$D$1:$X$52,5,0),"")</f>
        <v/>
      </c>
      <c r="H120" s="568" t="str">
        <f>IFERROR(VLOOKUP(C120,[1]Calificación!$D$1:$X$52,6,0),"")</f>
        <v/>
      </c>
      <c r="I120" s="481"/>
      <c r="J120" s="569" t="str">
        <f>IFERROR(VLOOKUP(C120,[1]Calificación!$D$1:$X$52,3,0),"")</f>
        <v/>
      </c>
      <c r="K120" s="569" t="str">
        <f>IFERROR(VLOOKUP(C120,[1]Calificación!$D$1:$X$52,4,0),"")</f>
        <v/>
      </c>
    </row>
    <row r="121" spans="2:11" ht="16.5" hidden="1">
      <c r="B121" s="479" t="str">
        <f>_xlfn.XLOOKUP(C121,[1]Calificación!D:D,[1]Calificación!A:A,"",0,1)</f>
        <v/>
      </c>
      <c r="C121" s="480" t="str">
        <f>IF([1]Calificación!D109=0,"",[1]Calificación!D109)</f>
        <v/>
      </c>
      <c r="D121" s="606" t="str">
        <f>IFERROR(VLOOKUP(C121,[1]Calificación!$D$1:$X$52,2,0),"")</f>
        <v/>
      </c>
      <c r="E121" s="607"/>
      <c r="F121" s="607"/>
      <c r="G121" s="568" t="str">
        <f>IFERROR(VLOOKUP(C121,[1]Calificación!$D$1:$X$52,5,0),"")</f>
        <v/>
      </c>
      <c r="H121" s="568" t="str">
        <f>IFERROR(VLOOKUP(C121,[1]Calificación!$D$1:$X$52,6,0),"")</f>
        <v/>
      </c>
      <c r="I121" s="481"/>
      <c r="J121" s="569" t="str">
        <f>IFERROR(VLOOKUP(C121,[1]Calificación!$D$1:$X$52,3,0),"")</f>
        <v/>
      </c>
      <c r="K121" s="569" t="str">
        <f>IFERROR(VLOOKUP(C121,[1]Calificación!$D$1:$X$52,4,0),"")</f>
        <v/>
      </c>
    </row>
    <row r="122" spans="2:11" ht="16.5" hidden="1">
      <c r="B122" s="479" t="str">
        <f>_xlfn.XLOOKUP(C122,[1]Calificación!D:D,[1]Calificación!A:A,"",0,1)</f>
        <v/>
      </c>
      <c r="C122" s="480" t="str">
        <f>IF([1]Calificación!D110=0,"",[1]Calificación!D110)</f>
        <v/>
      </c>
      <c r="D122" s="606" t="str">
        <f>IFERROR(VLOOKUP(C122,[1]Calificación!$D$1:$X$52,2,0),"")</f>
        <v/>
      </c>
      <c r="E122" s="607"/>
      <c r="F122" s="607"/>
      <c r="G122" s="568" t="str">
        <f>IFERROR(VLOOKUP(C122,[1]Calificación!$D$1:$X$52,5,0),"")</f>
        <v/>
      </c>
      <c r="H122" s="568" t="str">
        <f>IFERROR(VLOOKUP(C122,[1]Calificación!$D$1:$X$52,6,0),"")</f>
        <v/>
      </c>
      <c r="I122" s="481"/>
      <c r="J122" s="569" t="str">
        <f>IFERROR(VLOOKUP(C122,[1]Calificación!$D$1:$X$52,3,0),"")</f>
        <v/>
      </c>
      <c r="K122" s="569" t="str">
        <f>IFERROR(VLOOKUP(C122,[1]Calificación!$D$1:$X$52,4,0),"")</f>
        <v/>
      </c>
    </row>
    <row r="123" spans="2:11" ht="16.5" hidden="1">
      <c r="B123" s="479" t="str">
        <f>_xlfn.XLOOKUP(C123,[1]Calificación!D:D,[1]Calificación!A:A,"",0,1)</f>
        <v/>
      </c>
      <c r="C123" s="480" t="str">
        <f>IF([1]Calificación!D111=0,"",[1]Calificación!D111)</f>
        <v/>
      </c>
      <c r="D123" s="606" t="str">
        <f>IFERROR(VLOOKUP(C123,[1]Calificación!$D$1:$X$52,2,0),"")</f>
        <v/>
      </c>
      <c r="E123" s="607"/>
      <c r="F123" s="607"/>
      <c r="G123" s="568" t="str">
        <f>IFERROR(VLOOKUP(C123,[1]Calificación!$D$1:$X$52,5,0),"")</f>
        <v/>
      </c>
      <c r="H123" s="568" t="str">
        <f>IFERROR(VLOOKUP(C123,[1]Calificación!$D$1:$X$52,6,0),"")</f>
        <v/>
      </c>
      <c r="I123" s="481"/>
      <c r="J123" s="569" t="str">
        <f>IFERROR(VLOOKUP(C123,[1]Calificación!$D$1:$X$52,3,0),"")</f>
        <v/>
      </c>
      <c r="K123" s="569" t="str">
        <f>IFERROR(VLOOKUP(C123,[1]Calificación!$D$1:$X$52,4,0),"")</f>
        <v/>
      </c>
    </row>
    <row r="124" spans="2:11" ht="16.5" hidden="1">
      <c r="B124" s="479" t="str">
        <f>_xlfn.XLOOKUP(C124,[1]Calificación!D:D,[1]Calificación!A:A,"",0,1)</f>
        <v/>
      </c>
      <c r="C124" s="480" t="str">
        <f>IF([1]Calificación!D112=0,"",[1]Calificación!D112)</f>
        <v/>
      </c>
      <c r="D124" s="606" t="str">
        <f>IFERROR(VLOOKUP(C124,[1]Calificación!$D$1:$X$52,2,0),"")</f>
        <v/>
      </c>
      <c r="E124" s="607"/>
      <c r="F124" s="607"/>
      <c r="G124" s="568" t="str">
        <f>IFERROR(VLOOKUP(C124,[1]Calificación!$D$1:$X$52,5,0),"")</f>
        <v/>
      </c>
      <c r="H124" s="568" t="str">
        <f>IFERROR(VLOOKUP(C124,[1]Calificación!$D$1:$X$52,6,0),"")</f>
        <v/>
      </c>
      <c r="I124" s="481"/>
      <c r="J124" s="569" t="str">
        <f>IFERROR(VLOOKUP(C124,[1]Calificación!$D$1:$X$52,3,0),"")</f>
        <v/>
      </c>
      <c r="K124" s="569" t="str">
        <f>IFERROR(VLOOKUP(C124,[1]Calificación!$D$1:$X$52,4,0),"")</f>
        <v/>
      </c>
    </row>
    <row r="125" spans="2:11" ht="16.5" hidden="1">
      <c r="B125" s="479" t="str">
        <f>_xlfn.XLOOKUP(C125,[1]Calificación!D:D,[1]Calificación!A:A,"",0,1)</f>
        <v/>
      </c>
      <c r="C125" s="480" t="str">
        <f>IF([1]Calificación!D113=0,"",[1]Calificación!D113)</f>
        <v/>
      </c>
      <c r="D125" s="606" t="str">
        <f>IFERROR(VLOOKUP(C125,[1]Calificación!$D$1:$X$52,2,0),"")</f>
        <v/>
      </c>
      <c r="E125" s="607"/>
      <c r="F125" s="607"/>
      <c r="G125" s="568" t="str">
        <f>IFERROR(VLOOKUP(C125,[1]Calificación!$D$1:$X$52,5,0),"")</f>
        <v/>
      </c>
      <c r="H125" s="568" t="str">
        <f>IFERROR(VLOOKUP(C125,[1]Calificación!$D$1:$X$52,6,0),"")</f>
        <v/>
      </c>
      <c r="I125" s="481"/>
      <c r="J125" s="569" t="str">
        <f>IFERROR(VLOOKUP(C125,[1]Calificación!$D$1:$X$52,3,0),"")</f>
        <v/>
      </c>
      <c r="K125" s="569" t="str">
        <f>IFERROR(VLOOKUP(C125,[1]Calificación!$D$1:$X$52,4,0),"")</f>
        <v/>
      </c>
    </row>
    <row r="126" spans="2:11" ht="16.5" hidden="1">
      <c r="B126" s="479" t="str">
        <f>_xlfn.XLOOKUP(C126,[1]Calificación!D:D,[1]Calificación!A:A,"",0,1)</f>
        <v/>
      </c>
      <c r="C126" s="480" t="str">
        <f>IF([1]Calificación!D114=0,"",[1]Calificación!D114)</f>
        <v/>
      </c>
      <c r="D126" s="606" t="str">
        <f>IFERROR(VLOOKUP(C126,[1]Calificación!$D$1:$X$52,2,0),"")</f>
        <v/>
      </c>
      <c r="E126" s="607"/>
      <c r="F126" s="607"/>
      <c r="G126" s="568" t="str">
        <f>IFERROR(VLOOKUP(C126,[1]Calificación!$D$1:$X$52,5,0),"")</f>
        <v/>
      </c>
      <c r="H126" s="568" t="str">
        <f>IFERROR(VLOOKUP(C126,[1]Calificación!$D$1:$X$52,6,0),"")</f>
        <v/>
      </c>
      <c r="I126" s="481"/>
      <c r="J126" s="569" t="str">
        <f>IFERROR(VLOOKUP(C126,[1]Calificación!$D$1:$X$52,3,0),"")</f>
        <v/>
      </c>
      <c r="K126" s="569" t="str">
        <f>IFERROR(VLOOKUP(C126,[1]Calificación!$D$1:$X$52,4,0),"")</f>
        <v/>
      </c>
    </row>
    <row r="127" spans="2:11" ht="16.5" hidden="1">
      <c r="B127" s="479" t="str">
        <f>_xlfn.XLOOKUP(C127,[1]Calificación!D:D,[1]Calificación!A:A,"",0,1)</f>
        <v/>
      </c>
      <c r="C127" s="480" t="str">
        <f>IF([1]Calificación!D115=0,"",[1]Calificación!D115)</f>
        <v/>
      </c>
      <c r="D127" s="606" t="str">
        <f>IFERROR(VLOOKUP(C127,[1]Calificación!$D$1:$X$52,2,0),"")</f>
        <v/>
      </c>
      <c r="E127" s="607"/>
      <c r="F127" s="607"/>
      <c r="G127" s="568" t="str">
        <f>IFERROR(VLOOKUP(C127,[1]Calificación!$D$1:$X$52,5,0),"")</f>
        <v/>
      </c>
      <c r="H127" s="568" t="str">
        <f>IFERROR(VLOOKUP(C127,[1]Calificación!$D$1:$X$52,6,0),"")</f>
        <v/>
      </c>
      <c r="I127" s="481"/>
      <c r="J127" s="569" t="str">
        <f>IFERROR(VLOOKUP(C127,[1]Calificación!$D$1:$X$52,3,0),"")</f>
        <v/>
      </c>
      <c r="K127" s="569" t="str">
        <f>IFERROR(VLOOKUP(C127,[1]Calificación!$D$1:$X$52,4,0),"")</f>
        <v/>
      </c>
    </row>
    <row r="128" spans="2:11" ht="16.5" hidden="1">
      <c r="B128" s="479" t="str">
        <f>_xlfn.XLOOKUP(C128,[1]Calificación!D:D,[1]Calificación!A:A,"",0,1)</f>
        <v/>
      </c>
      <c r="C128" s="480" t="str">
        <f>IF([1]Calificación!D116=0,"",[1]Calificación!D116)</f>
        <v/>
      </c>
      <c r="D128" s="606" t="str">
        <f>IFERROR(VLOOKUP(C128,[1]Calificación!$D$1:$X$52,2,0),"")</f>
        <v/>
      </c>
      <c r="E128" s="607"/>
      <c r="F128" s="607"/>
      <c r="G128" s="568" t="str">
        <f>IFERROR(VLOOKUP(C128,[1]Calificación!$D$1:$X$52,5,0),"")</f>
        <v/>
      </c>
      <c r="H128" s="568" t="str">
        <f>IFERROR(VLOOKUP(C128,[1]Calificación!$D$1:$X$52,6,0),"")</f>
        <v/>
      </c>
      <c r="I128" s="481"/>
      <c r="J128" s="569" t="str">
        <f>IFERROR(VLOOKUP(C128,[1]Calificación!$D$1:$X$52,3,0),"")</f>
        <v/>
      </c>
      <c r="K128" s="569" t="str">
        <f>IFERROR(VLOOKUP(C128,[1]Calificación!$D$1:$X$52,4,0),"")</f>
        <v/>
      </c>
    </row>
    <row r="129" spans="2:11" ht="16.5" hidden="1">
      <c r="B129" s="479" t="str">
        <f>_xlfn.XLOOKUP(C129,[1]Calificación!D:D,[1]Calificación!A:A,"",0,1)</f>
        <v/>
      </c>
      <c r="C129" s="480" t="str">
        <f>IF([1]Calificación!D117=0,"",[1]Calificación!D117)</f>
        <v/>
      </c>
      <c r="D129" s="606" t="str">
        <f>IFERROR(VLOOKUP(C129,[1]Calificación!$D$1:$X$52,2,0),"")</f>
        <v/>
      </c>
      <c r="E129" s="607"/>
      <c r="F129" s="607"/>
      <c r="G129" s="568" t="str">
        <f>IFERROR(VLOOKUP(C129,[1]Calificación!$D$1:$X$52,5,0),"")</f>
        <v/>
      </c>
      <c r="H129" s="568" t="str">
        <f>IFERROR(VLOOKUP(C129,[1]Calificación!$D$1:$X$52,6,0),"")</f>
        <v/>
      </c>
      <c r="I129" s="481"/>
      <c r="J129" s="569" t="str">
        <f>IFERROR(VLOOKUP(C129,[1]Calificación!$D$1:$X$52,3,0),"")</f>
        <v/>
      </c>
      <c r="K129" s="569" t="str">
        <f>IFERROR(VLOOKUP(C129,[1]Calificación!$D$1:$X$52,4,0),"")</f>
        <v/>
      </c>
    </row>
    <row r="130" spans="2:11" ht="16.5" hidden="1">
      <c r="B130" s="479" t="str">
        <f>_xlfn.XLOOKUP(C130,[1]Calificación!D:D,[1]Calificación!A:A,"",0,1)</f>
        <v/>
      </c>
      <c r="C130" s="480" t="str">
        <f>IF([1]Calificación!D118=0,"",[1]Calificación!D118)</f>
        <v/>
      </c>
      <c r="D130" s="606" t="str">
        <f>IFERROR(VLOOKUP(C130,[1]Calificación!$D$1:$X$52,2,0),"")</f>
        <v/>
      </c>
      <c r="E130" s="607"/>
      <c r="F130" s="607"/>
      <c r="G130" s="568" t="str">
        <f>IFERROR(VLOOKUP(C130,[1]Calificación!$D$1:$X$52,5,0),"")</f>
        <v/>
      </c>
      <c r="H130" s="568" t="str">
        <f>IFERROR(VLOOKUP(C130,[1]Calificación!$D$1:$X$52,6,0),"")</f>
        <v/>
      </c>
      <c r="I130" s="481"/>
      <c r="J130" s="569" t="str">
        <f>IFERROR(VLOOKUP(C130,[1]Calificación!$D$1:$X$52,3,0),"")</f>
        <v/>
      </c>
      <c r="K130" s="569" t="str">
        <f>IFERROR(VLOOKUP(C130,[1]Calificación!$D$1:$X$52,4,0),"")</f>
        <v/>
      </c>
    </row>
    <row r="131" spans="2:11" ht="16.5" hidden="1">
      <c r="B131" s="479" t="str">
        <f>_xlfn.XLOOKUP(C131,[1]Calificación!D:D,[1]Calificación!A:A,"",0,1)</f>
        <v/>
      </c>
      <c r="C131" s="480" t="str">
        <f>IF([1]Calificación!D119=0,"",[1]Calificación!D119)</f>
        <v/>
      </c>
      <c r="D131" s="606" t="str">
        <f>IFERROR(VLOOKUP(C131,[1]Calificación!$D$1:$X$52,2,0),"")</f>
        <v/>
      </c>
      <c r="E131" s="607"/>
      <c r="F131" s="607"/>
      <c r="G131" s="568" t="str">
        <f>IFERROR(VLOOKUP(C131,[1]Calificación!$D$1:$X$52,5,0),"")</f>
        <v/>
      </c>
      <c r="H131" s="568" t="str">
        <f>IFERROR(VLOOKUP(C131,[1]Calificación!$D$1:$X$52,6,0),"")</f>
        <v/>
      </c>
      <c r="I131" s="481"/>
      <c r="J131" s="569" t="str">
        <f>IFERROR(VLOOKUP(C131,[1]Calificación!$D$1:$X$52,3,0),"")</f>
        <v/>
      </c>
      <c r="K131" s="569" t="str">
        <f>IFERROR(VLOOKUP(C131,[1]Calificación!$D$1:$X$52,4,0),"")</f>
        <v/>
      </c>
    </row>
    <row r="132" spans="2:11" ht="16.5" hidden="1">
      <c r="B132" s="481"/>
      <c r="C132" s="481"/>
      <c r="D132" s="481"/>
      <c r="E132" s="481"/>
      <c r="F132" s="481"/>
      <c r="G132" s="481"/>
      <c r="H132" s="481"/>
      <c r="I132" s="481"/>
      <c r="J132" s="481"/>
      <c r="K132" s="481"/>
    </row>
    <row r="133" spans="2:11" ht="16.5"/>
    <row r="134" spans="2:11" ht="16.5"/>
  </sheetData>
  <dataConsolidate/>
  <mergeCells count="76">
    <mergeCell ref="B6:K6"/>
    <mergeCell ref="B7:K7"/>
    <mergeCell ref="B8:K8"/>
    <mergeCell ref="J9:K9"/>
    <mergeCell ref="C10:F10"/>
    <mergeCell ref="G10:H10"/>
    <mergeCell ref="D73:F73"/>
    <mergeCell ref="D62:F62"/>
    <mergeCell ref="D63:F63"/>
    <mergeCell ref="D64:F64"/>
    <mergeCell ref="D65:F65"/>
    <mergeCell ref="D66:F66"/>
    <mergeCell ref="D67:F67"/>
    <mergeCell ref="D68:F68"/>
    <mergeCell ref="D69:F69"/>
    <mergeCell ref="D70:F70"/>
    <mergeCell ref="D71:F71"/>
    <mergeCell ref="D72:F72"/>
    <mergeCell ref="D85:F85"/>
    <mergeCell ref="D74:F74"/>
    <mergeCell ref="D75:F75"/>
    <mergeCell ref="D76:F76"/>
    <mergeCell ref="D77:F77"/>
    <mergeCell ref="D78:F78"/>
    <mergeCell ref="D79:F79"/>
    <mergeCell ref="D80:F80"/>
    <mergeCell ref="D81:F81"/>
    <mergeCell ref="D82:F82"/>
    <mergeCell ref="D83:F83"/>
    <mergeCell ref="D84:F84"/>
    <mergeCell ref="D97:F97"/>
    <mergeCell ref="D86:F86"/>
    <mergeCell ref="D87:F87"/>
    <mergeCell ref="D88:F88"/>
    <mergeCell ref="D89:F89"/>
    <mergeCell ref="D90:F90"/>
    <mergeCell ref="D91:F91"/>
    <mergeCell ref="D92:F92"/>
    <mergeCell ref="D93:F93"/>
    <mergeCell ref="D94:F94"/>
    <mergeCell ref="D95:F95"/>
    <mergeCell ref="D96:F96"/>
    <mergeCell ref="D109:F109"/>
    <mergeCell ref="D98:F98"/>
    <mergeCell ref="D99:F99"/>
    <mergeCell ref="D100:F100"/>
    <mergeCell ref="D101:F101"/>
    <mergeCell ref="D102:F102"/>
    <mergeCell ref="D103:F103"/>
    <mergeCell ref="D104:F104"/>
    <mergeCell ref="D105:F105"/>
    <mergeCell ref="D106:F106"/>
    <mergeCell ref="D107:F107"/>
    <mergeCell ref="D108:F108"/>
    <mergeCell ref="D121:F121"/>
    <mergeCell ref="D110:F110"/>
    <mergeCell ref="D111:F111"/>
    <mergeCell ref="D112:F112"/>
    <mergeCell ref="D113:F113"/>
    <mergeCell ref="D114:F114"/>
    <mergeCell ref="D115:F115"/>
    <mergeCell ref="D116:F116"/>
    <mergeCell ref="D117:F117"/>
    <mergeCell ref="D118:F118"/>
    <mergeCell ref="D119:F119"/>
    <mergeCell ref="D120:F120"/>
    <mergeCell ref="D128:F128"/>
    <mergeCell ref="D129:F129"/>
    <mergeCell ref="D130:F130"/>
    <mergeCell ref="D131:F131"/>
    <mergeCell ref="D122:F122"/>
    <mergeCell ref="D123:F123"/>
    <mergeCell ref="D124:F124"/>
    <mergeCell ref="D125:F125"/>
    <mergeCell ref="D126:F126"/>
    <mergeCell ref="D127:F127"/>
  </mergeCells>
  <conditionalFormatting sqref="H11:H48">
    <cfRule type="dataBar" priority="3">
      <dataBar showValue="0">
        <cfvo type="num" val="0"/>
        <cfvo type="num" val="100"/>
        <color rgb="FF008066"/>
      </dataBar>
      <extLst>
        <ext xmlns:x14="http://schemas.microsoft.com/office/spreadsheetml/2009/9/main" uri="{B025F937-C7B1-47D3-B67F-A62EFF666E3E}">
          <x14:id>{608B0008-B282-477C-930F-315B0A0A3B56}</x14:id>
        </ext>
      </extLst>
    </cfRule>
  </conditionalFormatting>
  <conditionalFormatting sqref="H49:H55">
    <cfRule type="dataBar" priority="2">
      <dataBar showValue="0">
        <cfvo type="num" val="0"/>
        <cfvo type="num" val="100"/>
        <color rgb="FFFFC107"/>
      </dataBar>
      <extLst>
        <ext xmlns:x14="http://schemas.microsoft.com/office/spreadsheetml/2009/9/main" uri="{B025F937-C7B1-47D3-B67F-A62EFF666E3E}">
          <x14:id>{7ABF1514-679D-4212-94F7-ED452FC4E98D}</x14:id>
        </ext>
      </extLst>
    </cfRule>
  </conditionalFormatting>
  <conditionalFormatting sqref="H56:H61">
    <cfRule type="dataBar" priority="1">
      <dataBar showValue="0">
        <cfvo type="num" val="0"/>
        <cfvo type="num" val="100"/>
        <color rgb="FFB30039"/>
      </dataBar>
      <extLst>
        <ext xmlns:x14="http://schemas.microsoft.com/office/spreadsheetml/2009/9/main" uri="{B025F937-C7B1-47D3-B67F-A62EFF666E3E}">
          <x14:id>{A0F54366-F332-4EE4-A9D8-DCAF793E3E84}</x14:id>
        </ext>
      </extLst>
    </cfRule>
  </conditionalFormatting>
  <pageMargins left="0" right="0" top="0" bottom="0" header="0.31496062992125984" footer="0.31496062992125984"/>
  <pageSetup scale="73" orientation="portrait" r:id="rId1"/>
  <drawing r:id="rId2"/>
  <extLst>
    <ext xmlns:x14="http://schemas.microsoft.com/office/spreadsheetml/2009/9/main" uri="{78C0D931-6437-407d-A8EE-F0AAD7539E65}">
      <x14:conditionalFormattings>
        <x14:conditionalFormatting xmlns:xm="http://schemas.microsoft.com/office/excel/2006/main">
          <x14:cfRule type="dataBar" id="{608B0008-B282-477C-930F-315B0A0A3B56}">
            <x14:dataBar minLength="0" maxLength="100" gradient="0" negativeBarColorSameAsPositive="1" axisPosition="none">
              <x14:cfvo type="num">
                <xm:f>0</xm:f>
              </x14:cfvo>
              <x14:cfvo type="num">
                <xm:f>100</xm:f>
              </x14:cfvo>
            </x14:dataBar>
          </x14:cfRule>
          <xm:sqref>H11:H48</xm:sqref>
        </x14:conditionalFormatting>
        <x14:conditionalFormatting xmlns:xm="http://schemas.microsoft.com/office/excel/2006/main">
          <x14:cfRule type="dataBar" id="{7ABF1514-679D-4212-94F7-ED452FC4E98D}">
            <x14:dataBar minLength="0" maxLength="100" gradient="0" negativeBarColorSameAsPositive="1" axisPosition="none">
              <x14:cfvo type="num">
                <xm:f>0</xm:f>
              </x14:cfvo>
              <x14:cfvo type="num">
                <xm:f>100</xm:f>
              </x14:cfvo>
            </x14:dataBar>
          </x14:cfRule>
          <xm:sqref>H49:H55</xm:sqref>
        </x14:conditionalFormatting>
        <x14:conditionalFormatting xmlns:xm="http://schemas.microsoft.com/office/excel/2006/main">
          <x14:cfRule type="dataBar" id="{A0F54366-F332-4EE4-A9D8-DCAF793E3E84}">
            <x14:dataBar minLength="0" maxLength="100" gradient="0" negativeBarColorSameAsPositive="1" axisPosition="none">
              <x14:cfvo type="num">
                <xm:f>0</xm:f>
              </x14:cfvo>
              <x14:cfvo type="num">
                <xm:f>100</xm:f>
              </x14:cfvo>
            </x14:dataBar>
          </x14:cfRule>
          <xm:sqref>H56:H61</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2C152-5F7E-4833-88DA-B05372188939}">
  <sheetPr>
    <tabColor rgb="FF002060"/>
    <pageSetUpPr fitToPage="1"/>
  </sheetPr>
  <dimension ref="A1:XEY79"/>
  <sheetViews>
    <sheetView showGridLines="0" zoomScale="115" zoomScaleNormal="115" workbookViewId="0"/>
  </sheetViews>
  <sheetFormatPr baseColWidth="10" defaultColWidth="0" defaultRowHeight="16.350000000000001" customHeight="1" zeroHeight="1"/>
  <cols>
    <col min="1" max="1" width="8.7109375" style="473" customWidth="1"/>
    <col min="2" max="2" width="9.28515625" style="473" customWidth="1"/>
    <col min="3" max="3" width="9.28515625" style="504" customWidth="1"/>
    <col min="4" max="5" width="9.28515625" style="473" customWidth="1"/>
    <col min="6" max="6" width="13.140625" style="473" customWidth="1"/>
    <col min="7" max="7" width="9.28515625" style="473" customWidth="1"/>
    <col min="8" max="8" width="17.7109375" style="473" customWidth="1"/>
    <col min="9" max="10" width="1.85546875" style="473" customWidth="1"/>
    <col min="11" max="12" width="18.7109375" style="505" customWidth="1"/>
    <col min="13" max="13" width="9.28515625" style="473" customWidth="1"/>
    <col min="14" max="14" width="9.28515625" style="473" hidden="1"/>
    <col min="15" max="19" width="11.5703125" hidden="1"/>
    <col min="20" max="20" width="19.140625" hidden="1"/>
    <col min="21" max="16379" width="11.5703125" hidden="1"/>
    <col min="16380" max="16384" width="1.140625" hidden="1"/>
  </cols>
  <sheetData>
    <row r="1" spans="1:15" ht="15">
      <c r="A1"/>
      <c r="B1"/>
      <c r="C1" s="482"/>
      <c r="D1"/>
      <c r="E1"/>
      <c r="F1"/>
      <c r="G1"/>
      <c r="H1"/>
      <c r="I1"/>
      <c r="J1"/>
      <c r="K1"/>
      <c r="L1"/>
      <c r="M1"/>
      <c r="N1"/>
    </row>
    <row r="2" spans="1:15" ht="15">
      <c r="A2"/>
      <c r="B2"/>
      <c r="C2" s="482"/>
      <c r="D2"/>
      <c r="E2"/>
      <c r="F2"/>
      <c r="G2"/>
      <c r="H2"/>
      <c r="I2"/>
      <c r="J2"/>
      <c r="K2"/>
      <c r="L2"/>
      <c r="M2"/>
      <c r="N2"/>
    </row>
    <row r="3" spans="1:15" ht="15">
      <c r="A3"/>
      <c r="B3"/>
      <c r="C3" s="482"/>
      <c r="D3"/>
      <c r="E3"/>
      <c r="F3"/>
      <c r="G3"/>
      <c r="H3"/>
      <c r="I3"/>
      <c r="J3"/>
      <c r="K3"/>
      <c r="L3"/>
      <c r="M3"/>
      <c r="N3"/>
    </row>
    <row r="4" spans="1:15" ht="15">
      <c r="A4"/>
      <c r="B4"/>
      <c r="C4" s="482"/>
      <c r="D4"/>
      <c r="E4"/>
      <c r="F4"/>
      <c r="G4"/>
      <c r="H4"/>
      <c r="I4"/>
      <c r="J4"/>
      <c r="K4"/>
      <c r="L4"/>
      <c r="M4"/>
      <c r="N4"/>
    </row>
    <row r="5" spans="1:15" ht="15">
      <c r="A5"/>
      <c r="B5"/>
      <c r="C5" s="482"/>
      <c r="D5"/>
      <c r="E5"/>
      <c r="F5"/>
      <c r="G5"/>
      <c r="H5"/>
      <c r="I5"/>
      <c r="J5"/>
      <c r="K5"/>
      <c r="L5"/>
      <c r="M5"/>
      <c r="N5"/>
    </row>
    <row r="6" spans="1:15" ht="15">
      <c r="A6"/>
      <c r="B6"/>
      <c r="C6" s="482"/>
      <c r="D6"/>
      <c r="E6"/>
      <c r="F6"/>
      <c r="G6"/>
      <c r="H6"/>
      <c r="I6"/>
      <c r="J6"/>
      <c r="K6"/>
      <c r="L6"/>
      <c r="M6"/>
      <c r="N6"/>
    </row>
    <row r="7" spans="1:15" ht="20.85" customHeight="1">
      <c r="A7"/>
      <c r="B7" s="604" t="s">
        <v>92</v>
      </c>
      <c r="C7" s="604"/>
      <c r="D7" s="604"/>
      <c r="E7" s="604"/>
      <c r="F7" s="604"/>
      <c r="G7" s="604"/>
      <c r="H7" s="604"/>
      <c r="I7" s="604"/>
      <c r="J7" s="604"/>
      <c r="K7" s="604"/>
      <c r="L7" s="604"/>
      <c r="M7" s="471"/>
      <c r="N7" s="471"/>
    </row>
    <row r="8" spans="1:15" ht="20.45" customHeight="1">
      <c r="A8"/>
      <c r="B8" s="604" t="s">
        <v>266</v>
      </c>
      <c r="C8" s="604"/>
      <c r="D8" s="604"/>
      <c r="E8" s="604"/>
      <c r="F8" s="604"/>
      <c r="G8" s="604"/>
      <c r="H8" s="604"/>
      <c r="I8" s="604"/>
      <c r="J8" s="604"/>
      <c r="K8" s="604"/>
      <c r="L8" s="604"/>
      <c r="M8" s="472"/>
      <c r="N8" s="472"/>
    </row>
    <row r="9" spans="1:15" ht="20.85" customHeight="1">
      <c r="A9"/>
      <c r="B9" s="655" t="s">
        <v>479</v>
      </c>
      <c r="C9" s="604"/>
      <c r="D9" s="604"/>
      <c r="E9" s="604"/>
      <c r="F9" s="604"/>
      <c r="G9" s="604"/>
      <c r="H9" s="604"/>
      <c r="I9" s="604"/>
      <c r="J9" s="604"/>
      <c r="K9" s="604"/>
      <c r="L9" s="604"/>
      <c r="M9" s="472"/>
      <c r="N9" s="472"/>
    </row>
    <row r="10" spans="1:15" ht="12.2" customHeight="1">
      <c r="B10" s="474"/>
      <c r="C10" s="483"/>
      <c r="D10" s="474"/>
      <c r="E10" s="474"/>
      <c r="F10" s="474"/>
      <c r="G10" s="474"/>
      <c r="H10" s="474"/>
      <c r="I10" s="474"/>
      <c r="J10" s="474"/>
      <c r="K10" s="610" t="s">
        <v>480</v>
      </c>
      <c r="L10" s="610"/>
      <c r="M10" s="474"/>
      <c r="N10" s="474"/>
    </row>
    <row r="11" spans="1:15" ht="18" customHeight="1">
      <c r="B11" s="484" t="s">
        <v>267</v>
      </c>
      <c r="C11" s="656" t="s">
        <v>95</v>
      </c>
      <c r="D11" s="656"/>
      <c r="E11" s="656"/>
      <c r="F11" s="656"/>
      <c r="G11" s="656" t="s">
        <v>268</v>
      </c>
      <c r="H11" s="657"/>
      <c r="I11" s="474"/>
      <c r="J11" s="474"/>
      <c r="K11" s="484" t="s">
        <v>269</v>
      </c>
      <c r="L11" s="485" t="s">
        <v>270</v>
      </c>
      <c r="M11" s="474"/>
      <c r="N11" s="474"/>
    </row>
    <row r="12" spans="1:15" ht="13.9" customHeight="1">
      <c r="B12" s="650" t="s">
        <v>275</v>
      </c>
      <c r="C12" s="651"/>
      <c r="D12" s="651"/>
      <c r="E12" s="651"/>
      <c r="F12" s="651"/>
      <c r="G12" s="651"/>
      <c r="H12" s="652"/>
      <c r="K12" s="653"/>
      <c r="L12" s="654"/>
    </row>
    <row r="13" spans="1:15" ht="12.2" customHeight="1">
      <c r="B13" s="570">
        <v>1</v>
      </c>
      <c r="C13" s="571" t="s">
        <v>97</v>
      </c>
      <c r="D13" s="626" t="s">
        <v>33</v>
      </c>
      <c r="E13" s="626"/>
      <c r="F13" s="626"/>
      <c r="G13" s="500">
        <v>99.93</v>
      </c>
      <c r="H13" s="501">
        <v>99.93</v>
      </c>
      <c r="I13" s="474"/>
      <c r="J13" s="474"/>
      <c r="K13" s="502">
        <v>99.93</v>
      </c>
      <c r="L13" s="503">
        <v>100</v>
      </c>
      <c r="M13" s="474"/>
      <c r="N13" s="474"/>
      <c r="O13" t="s">
        <v>276</v>
      </c>
    </row>
    <row r="14" spans="1:15" ht="12.2" customHeight="1">
      <c r="B14" s="486">
        <v>2</v>
      </c>
      <c r="C14" s="572" t="s">
        <v>109</v>
      </c>
      <c r="D14" s="613" t="s">
        <v>43</v>
      </c>
      <c r="E14" s="613"/>
      <c r="F14" s="613"/>
      <c r="G14" s="488">
        <v>97.93</v>
      </c>
      <c r="H14" s="489">
        <v>97.93</v>
      </c>
      <c r="I14" s="474"/>
      <c r="J14" s="474"/>
      <c r="K14" s="490">
        <v>97.93</v>
      </c>
      <c r="L14" s="491">
        <v>100</v>
      </c>
      <c r="M14" s="474"/>
      <c r="N14" s="474"/>
      <c r="O14" t="s">
        <v>276</v>
      </c>
    </row>
    <row r="15" spans="1:15" ht="12.2" customHeight="1">
      <c r="B15" s="486">
        <v>3</v>
      </c>
      <c r="C15" s="572" t="s">
        <v>104</v>
      </c>
      <c r="D15" s="613" t="s">
        <v>71</v>
      </c>
      <c r="E15" s="613"/>
      <c r="F15" s="613"/>
      <c r="G15" s="488">
        <v>96.67</v>
      </c>
      <c r="H15" s="489">
        <v>96.67</v>
      </c>
      <c r="I15" s="474"/>
      <c r="J15" s="474"/>
      <c r="K15" s="490">
        <v>96.67</v>
      </c>
      <c r="L15" s="491">
        <v>100</v>
      </c>
      <c r="M15" s="474"/>
      <c r="N15" s="474"/>
      <c r="O15" t="s">
        <v>276</v>
      </c>
    </row>
    <row r="16" spans="1:15" ht="12.2" customHeight="1">
      <c r="B16" s="486">
        <v>4</v>
      </c>
      <c r="C16" s="572" t="s">
        <v>100</v>
      </c>
      <c r="D16" s="613" t="s">
        <v>56</v>
      </c>
      <c r="E16" s="613"/>
      <c r="F16" s="613"/>
      <c r="G16" s="488">
        <v>94.42</v>
      </c>
      <c r="H16" s="489">
        <v>94.42</v>
      </c>
      <c r="I16" s="474"/>
      <c r="J16" s="474"/>
      <c r="K16" s="490">
        <v>94.42</v>
      </c>
      <c r="L16" s="491">
        <v>100</v>
      </c>
      <c r="M16" s="474"/>
      <c r="N16" s="474"/>
      <c r="O16" t="s">
        <v>276</v>
      </c>
    </row>
    <row r="17" spans="2:20" ht="12.2" customHeight="1">
      <c r="B17" s="486">
        <v>5</v>
      </c>
      <c r="C17" s="572" t="s">
        <v>98</v>
      </c>
      <c r="D17" s="613" t="s">
        <v>47</v>
      </c>
      <c r="E17" s="613"/>
      <c r="F17" s="613"/>
      <c r="G17" s="488">
        <v>91.84</v>
      </c>
      <c r="H17" s="489">
        <v>91.84</v>
      </c>
      <c r="I17" s="474"/>
      <c r="J17" s="474"/>
      <c r="K17" s="490">
        <v>91.84</v>
      </c>
      <c r="L17" s="491">
        <v>100</v>
      </c>
      <c r="M17" s="474"/>
      <c r="N17" s="474"/>
      <c r="O17" t="s">
        <v>276</v>
      </c>
    </row>
    <row r="18" spans="2:20" ht="12.2" customHeight="1">
      <c r="B18" s="486">
        <v>6</v>
      </c>
      <c r="C18" s="572" t="s">
        <v>102</v>
      </c>
      <c r="D18" s="613" t="s">
        <v>58</v>
      </c>
      <c r="E18" s="613"/>
      <c r="F18" s="613"/>
      <c r="G18" s="488">
        <v>90.76</v>
      </c>
      <c r="H18" s="489">
        <v>90.76</v>
      </c>
      <c r="I18" s="474"/>
      <c r="J18" s="474"/>
      <c r="K18" s="490">
        <v>90.76</v>
      </c>
      <c r="L18" s="491">
        <v>100</v>
      </c>
      <c r="M18" s="474"/>
      <c r="N18" s="474"/>
      <c r="O18" t="s">
        <v>276</v>
      </c>
    </row>
    <row r="19" spans="2:20" ht="12.2" customHeight="1">
      <c r="B19" s="492">
        <v>7</v>
      </c>
      <c r="C19" s="573" t="s">
        <v>99</v>
      </c>
      <c r="D19" s="614" t="s">
        <v>70</v>
      </c>
      <c r="E19" s="614"/>
      <c r="F19" s="614"/>
      <c r="G19" s="494">
        <v>85.83</v>
      </c>
      <c r="H19" s="495">
        <v>85.83</v>
      </c>
      <c r="I19" s="474"/>
      <c r="J19" s="474"/>
      <c r="K19" s="496">
        <v>85.83</v>
      </c>
      <c r="L19" s="497">
        <v>100</v>
      </c>
      <c r="M19" s="474"/>
      <c r="N19" s="474"/>
      <c r="O19" t="s">
        <v>276</v>
      </c>
    </row>
    <row r="20" spans="2:20" s="473" customFormat="1" ht="4.3499999999999996" customHeight="1">
      <c r="B20" s="644"/>
      <c r="C20" s="644"/>
      <c r="D20" s="644"/>
      <c r="E20" s="644"/>
      <c r="F20" s="644"/>
      <c r="G20" s="644"/>
      <c r="H20" s="644"/>
      <c r="K20" s="620"/>
      <c r="L20" s="620"/>
    </row>
    <row r="21" spans="2:20" ht="13.9" customHeight="1">
      <c r="B21" s="645" t="s">
        <v>277</v>
      </c>
      <c r="C21" s="646"/>
      <c r="D21" s="646"/>
      <c r="E21" s="646"/>
      <c r="F21" s="646"/>
      <c r="G21" s="646"/>
      <c r="H21" s="647"/>
      <c r="K21" s="648"/>
      <c r="L21" s="649"/>
      <c r="M21" s="474"/>
      <c r="N21" s="474"/>
    </row>
    <row r="22" spans="2:20" ht="12.2" customHeight="1">
      <c r="B22" s="486">
        <v>1</v>
      </c>
      <c r="C22" s="487" t="s">
        <v>113</v>
      </c>
      <c r="D22" s="632" t="s">
        <v>65</v>
      </c>
      <c r="E22" s="633"/>
      <c r="F22" s="634"/>
      <c r="G22" s="488">
        <v>97.42</v>
      </c>
      <c r="H22" s="489">
        <v>97.42</v>
      </c>
      <c r="K22" s="490">
        <v>97.42</v>
      </c>
      <c r="L22" s="491">
        <v>100</v>
      </c>
      <c r="M22" s="474"/>
      <c r="N22" s="474"/>
      <c r="O22" t="s">
        <v>278</v>
      </c>
    </row>
    <row r="23" spans="2:20" ht="12.2" customHeight="1">
      <c r="B23" s="486">
        <v>2</v>
      </c>
      <c r="C23" s="487" t="s">
        <v>130</v>
      </c>
      <c r="D23" s="632" t="s">
        <v>36</v>
      </c>
      <c r="E23" s="633"/>
      <c r="F23" s="634"/>
      <c r="G23" s="488">
        <v>90.56</v>
      </c>
      <c r="H23" s="489">
        <v>90.56</v>
      </c>
      <c r="K23" s="490">
        <v>90.56</v>
      </c>
      <c r="L23" s="491">
        <v>100</v>
      </c>
      <c r="M23" s="474"/>
      <c r="N23" s="474"/>
      <c r="O23" t="s">
        <v>278</v>
      </c>
    </row>
    <row r="24" spans="2:20" ht="12.2" customHeight="1">
      <c r="B24" s="492">
        <v>3</v>
      </c>
      <c r="C24" s="493" t="s">
        <v>123</v>
      </c>
      <c r="D24" s="635" t="s">
        <v>60</v>
      </c>
      <c r="E24" s="636"/>
      <c r="F24" s="637"/>
      <c r="G24" s="494">
        <v>76.38</v>
      </c>
      <c r="H24" s="495">
        <v>76.38</v>
      </c>
      <c r="K24" s="496">
        <v>76.38</v>
      </c>
      <c r="L24" s="497">
        <v>100</v>
      </c>
      <c r="M24" s="474"/>
      <c r="N24" s="474"/>
      <c r="O24" t="s">
        <v>278</v>
      </c>
    </row>
    <row r="25" spans="2:20" s="473" customFormat="1" ht="4.3499999999999996" customHeight="1">
      <c r="B25" s="638"/>
      <c r="C25" s="638"/>
      <c r="D25" s="638"/>
      <c r="E25" s="638"/>
      <c r="F25" s="638"/>
      <c r="G25" s="638"/>
      <c r="H25" s="638"/>
      <c r="K25" s="620"/>
      <c r="L25" s="620"/>
      <c r="T25"/>
    </row>
    <row r="26" spans="2:20" ht="12.2" customHeight="1">
      <c r="B26" s="639" t="s">
        <v>279</v>
      </c>
      <c r="C26" s="640"/>
      <c r="D26" s="640"/>
      <c r="E26" s="640"/>
      <c r="F26" s="640"/>
      <c r="G26" s="640"/>
      <c r="H26" s="641"/>
      <c r="K26" s="642"/>
      <c r="L26" s="643"/>
    </row>
    <row r="27" spans="2:20" s="473" customFormat="1" ht="15.75">
      <c r="B27" s="498">
        <v>1</v>
      </c>
      <c r="C27" s="499" t="s">
        <v>116</v>
      </c>
      <c r="D27" s="626" t="s">
        <v>53</v>
      </c>
      <c r="E27" s="626"/>
      <c r="F27" s="626"/>
      <c r="G27" s="500">
        <v>100</v>
      </c>
      <c r="H27" s="501">
        <v>100</v>
      </c>
      <c r="K27" s="502">
        <v>100</v>
      </c>
      <c r="L27" s="503">
        <v>100</v>
      </c>
      <c r="O27" s="473" t="s">
        <v>280</v>
      </c>
      <c r="T27"/>
    </row>
    <row r="28" spans="2:20" ht="13.9" customHeight="1">
      <c r="B28" s="486">
        <v>1</v>
      </c>
      <c r="C28" s="487" t="s">
        <v>127</v>
      </c>
      <c r="D28" s="613" t="s">
        <v>48</v>
      </c>
      <c r="E28" s="613"/>
      <c r="F28" s="613"/>
      <c r="G28" s="488">
        <v>100</v>
      </c>
      <c r="H28" s="489">
        <v>100</v>
      </c>
      <c r="K28" s="490">
        <v>100</v>
      </c>
      <c r="L28" s="491">
        <v>100</v>
      </c>
      <c r="M28" s="474"/>
      <c r="N28" s="474"/>
      <c r="O28" s="473" t="s">
        <v>280</v>
      </c>
      <c r="P28" s="473"/>
      <c r="Q28" s="473"/>
      <c r="R28" s="473"/>
    </row>
    <row r="29" spans="2:20" ht="12.2" customHeight="1">
      <c r="B29" s="486">
        <v>3</v>
      </c>
      <c r="C29" s="487" t="s">
        <v>119</v>
      </c>
      <c r="D29" s="613" t="s">
        <v>46</v>
      </c>
      <c r="E29" s="613"/>
      <c r="F29" s="613"/>
      <c r="G29" s="488">
        <v>99.56</v>
      </c>
      <c r="H29" s="489">
        <v>99.56</v>
      </c>
      <c r="K29" s="490">
        <v>99.56</v>
      </c>
      <c r="L29" s="491">
        <v>100</v>
      </c>
      <c r="M29" s="474"/>
      <c r="N29" s="474"/>
      <c r="O29" s="473" t="s">
        <v>280</v>
      </c>
      <c r="P29" s="473"/>
      <c r="Q29" s="473"/>
      <c r="R29" s="473"/>
    </row>
    <row r="30" spans="2:20" ht="12.2" customHeight="1">
      <c r="B30" s="486">
        <v>4</v>
      </c>
      <c r="C30" s="487" t="s">
        <v>110</v>
      </c>
      <c r="D30" s="613" t="s">
        <v>40</v>
      </c>
      <c r="E30" s="613"/>
      <c r="F30" s="613"/>
      <c r="G30" s="488">
        <v>98.04</v>
      </c>
      <c r="H30" s="489">
        <v>98.04</v>
      </c>
      <c r="K30" s="490">
        <v>98.04</v>
      </c>
      <c r="L30" s="491">
        <v>100</v>
      </c>
      <c r="M30" s="474"/>
      <c r="N30" s="474"/>
      <c r="O30" s="473" t="s">
        <v>280</v>
      </c>
      <c r="P30" s="473"/>
      <c r="Q30" s="473"/>
      <c r="R30" s="473"/>
    </row>
    <row r="31" spans="2:20" ht="12.2" customHeight="1">
      <c r="B31" s="486">
        <v>5</v>
      </c>
      <c r="C31" s="487" t="s">
        <v>146</v>
      </c>
      <c r="D31" s="613" t="s">
        <v>49</v>
      </c>
      <c r="E31" s="613"/>
      <c r="F31" s="613"/>
      <c r="G31" s="488">
        <v>97.99</v>
      </c>
      <c r="H31" s="489">
        <v>97.99</v>
      </c>
      <c r="K31" s="490">
        <v>97.99</v>
      </c>
      <c r="L31" s="491">
        <v>100</v>
      </c>
      <c r="O31" s="473" t="s">
        <v>280</v>
      </c>
      <c r="P31" s="473"/>
      <c r="Q31" s="473"/>
      <c r="R31" s="473"/>
    </row>
    <row r="32" spans="2:20" ht="12.2" customHeight="1">
      <c r="B32" s="486">
        <v>6</v>
      </c>
      <c r="C32" s="487" t="s">
        <v>132</v>
      </c>
      <c r="D32" s="613" t="s">
        <v>68</v>
      </c>
      <c r="E32" s="613"/>
      <c r="F32" s="613"/>
      <c r="G32" s="488">
        <v>97.96</v>
      </c>
      <c r="H32" s="489">
        <v>97.96</v>
      </c>
      <c r="K32" s="490">
        <v>97.96</v>
      </c>
      <c r="L32" s="491">
        <v>100</v>
      </c>
      <c r="O32" s="473" t="s">
        <v>280</v>
      </c>
      <c r="P32" s="473"/>
      <c r="Q32" s="473"/>
      <c r="R32" s="473"/>
    </row>
    <row r="33" spans="2:20" s="473" customFormat="1" ht="15.75">
      <c r="B33" s="486">
        <v>7</v>
      </c>
      <c r="C33" s="487" t="s">
        <v>144</v>
      </c>
      <c r="D33" s="613" t="s">
        <v>38</v>
      </c>
      <c r="E33" s="613"/>
      <c r="F33" s="613"/>
      <c r="G33" s="488">
        <v>97.07</v>
      </c>
      <c r="H33" s="489">
        <v>97.07</v>
      </c>
      <c r="K33" s="490">
        <v>97.07</v>
      </c>
      <c r="L33" s="491">
        <v>100</v>
      </c>
      <c r="O33" s="473" t="s">
        <v>280</v>
      </c>
      <c r="T33"/>
    </row>
    <row r="34" spans="2:20" ht="12.2" customHeight="1">
      <c r="B34" s="486">
        <v>8</v>
      </c>
      <c r="C34" s="487" t="s">
        <v>115</v>
      </c>
      <c r="D34" s="613" t="s">
        <v>271</v>
      </c>
      <c r="E34" s="613"/>
      <c r="F34" s="613"/>
      <c r="G34" s="488">
        <v>95.72</v>
      </c>
      <c r="H34" s="489">
        <v>95.72</v>
      </c>
      <c r="K34" s="490">
        <v>95.72</v>
      </c>
      <c r="L34" s="491">
        <v>100</v>
      </c>
      <c r="O34" s="473" t="s">
        <v>280</v>
      </c>
      <c r="P34" s="473"/>
      <c r="Q34" s="473"/>
      <c r="R34" s="473"/>
    </row>
    <row r="35" spans="2:20" ht="12.2" customHeight="1">
      <c r="B35" s="486">
        <v>9</v>
      </c>
      <c r="C35" s="487" t="s">
        <v>112</v>
      </c>
      <c r="D35" s="613" t="s">
        <v>62</v>
      </c>
      <c r="E35" s="613"/>
      <c r="F35" s="613"/>
      <c r="G35" s="488">
        <v>95.45</v>
      </c>
      <c r="H35" s="489">
        <v>95.45</v>
      </c>
      <c r="K35" s="490">
        <v>95.45</v>
      </c>
      <c r="L35" s="491">
        <v>100</v>
      </c>
      <c r="M35" s="474"/>
      <c r="N35" s="474"/>
      <c r="O35" s="473" t="s">
        <v>280</v>
      </c>
      <c r="P35" s="473"/>
      <c r="Q35" s="473"/>
      <c r="R35" s="473"/>
    </row>
    <row r="36" spans="2:20" ht="12.2" customHeight="1">
      <c r="B36" s="486">
        <v>10</v>
      </c>
      <c r="C36" s="487" t="s">
        <v>111</v>
      </c>
      <c r="D36" s="613" t="s">
        <v>66</v>
      </c>
      <c r="E36" s="613"/>
      <c r="F36" s="613"/>
      <c r="G36" s="488">
        <v>94.42</v>
      </c>
      <c r="H36" s="489">
        <v>94.42</v>
      </c>
      <c r="K36" s="490">
        <v>94.42</v>
      </c>
      <c r="L36" s="491">
        <v>100</v>
      </c>
      <c r="M36" s="474"/>
      <c r="N36" s="474"/>
      <c r="O36" s="473" t="s">
        <v>280</v>
      </c>
      <c r="P36" s="473"/>
      <c r="Q36" s="473"/>
      <c r="R36" s="473"/>
    </row>
    <row r="37" spans="2:20" ht="12.2" customHeight="1">
      <c r="B37" s="486">
        <v>11</v>
      </c>
      <c r="C37" s="487" t="s">
        <v>108</v>
      </c>
      <c r="D37" s="613" t="s">
        <v>32</v>
      </c>
      <c r="E37" s="613"/>
      <c r="F37" s="613"/>
      <c r="G37" s="488">
        <v>93.36</v>
      </c>
      <c r="H37" s="489">
        <v>93.36</v>
      </c>
      <c r="K37" s="490">
        <v>93.36</v>
      </c>
      <c r="L37" s="491">
        <v>100</v>
      </c>
      <c r="M37" s="474"/>
      <c r="N37" s="474"/>
      <c r="O37" s="473" t="s">
        <v>280</v>
      </c>
      <c r="P37" s="473"/>
      <c r="Q37" s="473"/>
      <c r="R37" s="473"/>
    </row>
    <row r="38" spans="2:20" ht="12.2" customHeight="1">
      <c r="B38" s="492">
        <v>12</v>
      </c>
      <c r="C38" s="493" t="s">
        <v>106</v>
      </c>
      <c r="D38" s="614" t="s">
        <v>61</v>
      </c>
      <c r="E38" s="614"/>
      <c r="F38" s="614"/>
      <c r="G38" s="494">
        <v>87.47</v>
      </c>
      <c r="H38" s="495">
        <v>87.47</v>
      </c>
      <c r="K38" s="496">
        <v>87.47</v>
      </c>
      <c r="L38" s="497">
        <v>100</v>
      </c>
      <c r="M38" s="474"/>
      <c r="N38" s="474"/>
      <c r="O38" s="473" t="s">
        <v>280</v>
      </c>
      <c r="P38" s="473"/>
      <c r="Q38" s="473"/>
      <c r="R38" s="473"/>
    </row>
    <row r="39" spans="2:20" s="473" customFormat="1" ht="4.3499999999999996" customHeight="1">
      <c r="B39" s="620"/>
      <c r="C39" s="620"/>
      <c r="D39" s="620"/>
      <c r="E39" s="620"/>
      <c r="F39" s="620"/>
      <c r="G39" s="620"/>
      <c r="H39" s="620"/>
      <c r="K39" s="620"/>
      <c r="L39" s="620"/>
      <c r="T39"/>
    </row>
    <row r="40" spans="2:20" ht="12.2" customHeight="1">
      <c r="B40" s="627" t="s">
        <v>281</v>
      </c>
      <c r="C40" s="628"/>
      <c r="D40" s="628"/>
      <c r="E40" s="628"/>
      <c r="F40" s="628"/>
      <c r="G40" s="628"/>
      <c r="H40" s="629"/>
      <c r="I40" s="474"/>
      <c r="J40" s="474"/>
      <c r="K40" s="630"/>
      <c r="L40" s="631"/>
      <c r="M40" s="477"/>
      <c r="N40" s="477"/>
    </row>
    <row r="41" spans="2:20" ht="12.2" customHeight="1">
      <c r="B41" s="486">
        <v>1</v>
      </c>
      <c r="C41" s="487" t="s">
        <v>101</v>
      </c>
      <c r="D41" s="613" t="s">
        <v>37</v>
      </c>
      <c r="E41" s="613"/>
      <c r="F41" s="613"/>
      <c r="G41" s="488">
        <v>98.87</v>
      </c>
      <c r="H41" s="489">
        <v>98.87</v>
      </c>
      <c r="I41" s="474"/>
      <c r="J41" s="474"/>
      <c r="K41" s="490">
        <v>98.87</v>
      </c>
      <c r="L41" s="491">
        <v>100</v>
      </c>
      <c r="O41" t="s">
        <v>282</v>
      </c>
    </row>
    <row r="42" spans="2:20" ht="12.2" customHeight="1">
      <c r="B42" s="486">
        <v>2</v>
      </c>
      <c r="C42" s="487" t="s">
        <v>114</v>
      </c>
      <c r="D42" s="613" t="s">
        <v>73</v>
      </c>
      <c r="E42" s="613"/>
      <c r="F42" s="613"/>
      <c r="G42" s="488">
        <v>98.7</v>
      </c>
      <c r="H42" s="489">
        <v>98.7</v>
      </c>
      <c r="I42" s="474"/>
      <c r="J42" s="474"/>
      <c r="K42" s="490">
        <v>98.7</v>
      </c>
      <c r="L42" s="491">
        <v>100</v>
      </c>
      <c r="M42" s="474"/>
      <c r="N42" s="474"/>
      <c r="O42" t="s">
        <v>282</v>
      </c>
    </row>
    <row r="43" spans="2:20" ht="12.2" customHeight="1">
      <c r="B43" s="486">
        <v>3</v>
      </c>
      <c r="C43" s="487" t="s">
        <v>140</v>
      </c>
      <c r="D43" s="613" t="s">
        <v>69</v>
      </c>
      <c r="E43" s="613"/>
      <c r="F43" s="613"/>
      <c r="G43" s="488">
        <v>97.89</v>
      </c>
      <c r="H43" s="489">
        <v>97.89</v>
      </c>
      <c r="I43" s="474"/>
      <c r="J43" s="474"/>
      <c r="K43" s="490">
        <v>97.89</v>
      </c>
      <c r="L43" s="491">
        <v>100</v>
      </c>
      <c r="M43" s="474"/>
      <c r="N43" s="474"/>
      <c r="O43" t="s">
        <v>282</v>
      </c>
    </row>
    <row r="44" spans="2:20" ht="13.9" customHeight="1">
      <c r="B44" s="486">
        <v>4</v>
      </c>
      <c r="C44" s="487" t="s">
        <v>105</v>
      </c>
      <c r="D44" s="613" t="s">
        <v>44</v>
      </c>
      <c r="E44" s="613"/>
      <c r="F44" s="613"/>
      <c r="G44" s="488">
        <v>97.87</v>
      </c>
      <c r="H44" s="489">
        <v>97.87</v>
      </c>
      <c r="I44" s="477"/>
      <c r="J44" s="477"/>
      <c r="K44" s="490">
        <v>97.87</v>
      </c>
      <c r="L44" s="491">
        <v>100</v>
      </c>
      <c r="O44" t="s">
        <v>282</v>
      </c>
    </row>
    <row r="45" spans="2:20" ht="12.2" customHeight="1">
      <c r="B45" s="486">
        <v>5</v>
      </c>
      <c r="C45" s="487" t="s">
        <v>103</v>
      </c>
      <c r="D45" s="613" t="s">
        <v>34</v>
      </c>
      <c r="E45" s="613"/>
      <c r="F45" s="613"/>
      <c r="G45" s="488">
        <v>95.12</v>
      </c>
      <c r="H45" s="489">
        <v>95.12</v>
      </c>
      <c r="K45" s="490">
        <v>95.12</v>
      </c>
      <c r="L45" s="491">
        <v>100</v>
      </c>
      <c r="O45" t="s">
        <v>282</v>
      </c>
    </row>
    <row r="46" spans="2:20" ht="12.2" customHeight="1">
      <c r="B46" s="492">
        <v>6</v>
      </c>
      <c r="C46" s="493" t="s">
        <v>121</v>
      </c>
      <c r="D46" s="614" t="s">
        <v>67</v>
      </c>
      <c r="E46" s="614"/>
      <c r="F46" s="614"/>
      <c r="G46" s="494">
        <v>94.12</v>
      </c>
      <c r="H46" s="495">
        <v>94.12</v>
      </c>
      <c r="K46" s="496">
        <v>94.12</v>
      </c>
      <c r="L46" s="497">
        <v>100</v>
      </c>
      <c r="O46" t="s">
        <v>282</v>
      </c>
    </row>
    <row r="47" spans="2:20" s="473" customFormat="1" ht="4.3499999999999996" customHeight="1">
      <c r="B47" s="620"/>
      <c r="C47" s="620"/>
      <c r="D47" s="620"/>
      <c r="E47" s="620"/>
      <c r="F47" s="620"/>
      <c r="G47" s="620"/>
      <c r="H47" s="620"/>
      <c r="K47" s="620"/>
      <c r="L47" s="620"/>
    </row>
    <row r="48" spans="2:20" ht="12.2" customHeight="1">
      <c r="B48" s="621" t="s">
        <v>283</v>
      </c>
      <c r="C48" s="622"/>
      <c r="D48" s="622"/>
      <c r="E48" s="622"/>
      <c r="F48" s="622"/>
      <c r="G48" s="622"/>
      <c r="H48" s="623"/>
      <c r="I48" s="474"/>
      <c r="J48" s="474"/>
      <c r="K48" s="624"/>
      <c r="L48" s="625"/>
    </row>
    <row r="49" spans="2:15" ht="12.2" customHeight="1">
      <c r="B49" s="498">
        <v>1</v>
      </c>
      <c r="C49" s="499" t="s">
        <v>145</v>
      </c>
      <c r="D49" s="626" t="s">
        <v>63</v>
      </c>
      <c r="E49" s="626"/>
      <c r="F49" s="626"/>
      <c r="G49" s="500">
        <v>100</v>
      </c>
      <c r="H49" s="501">
        <v>100</v>
      </c>
      <c r="I49" s="474"/>
      <c r="J49" s="474"/>
      <c r="K49" s="502">
        <v>100</v>
      </c>
      <c r="L49" s="503">
        <v>100</v>
      </c>
      <c r="O49" t="s">
        <v>284</v>
      </c>
    </row>
    <row r="50" spans="2:15" ht="12.2" customHeight="1">
      <c r="B50" s="486">
        <v>2</v>
      </c>
      <c r="C50" s="487" t="s">
        <v>135</v>
      </c>
      <c r="D50" s="613" t="s">
        <v>54</v>
      </c>
      <c r="E50" s="613"/>
      <c r="F50" s="613"/>
      <c r="G50" s="488">
        <v>99.62</v>
      </c>
      <c r="H50" s="489">
        <v>99.62</v>
      </c>
      <c r="I50" s="474"/>
      <c r="J50" s="474"/>
      <c r="K50" s="490">
        <v>99.62</v>
      </c>
      <c r="L50" s="491">
        <v>100</v>
      </c>
      <c r="O50" t="s">
        <v>284</v>
      </c>
    </row>
    <row r="51" spans="2:15" ht="12.2" customHeight="1">
      <c r="B51" s="486">
        <v>3</v>
      </c>
      <c r="C51" s="487" t="s">
        <v>131</v>
      </c>
      <c r="D51" s="613" t="s">
        <v>42</v>
      </c>
      <c r="E51" s="613"/>
      <c r="F51" s="613"/>
      <c r="G51" s="488">
        <v>99.23</v>
      </c>
      <c r="H51" s="489">
        <v>99.23</v>
      </c>
      <c r="K51" s="490">
        <v>99.23</v>
      </c>
      <c r="L51" s="491">
        <v>100</v>
      </c>
      <c r="O51" t="s">
        <v>284</v>
      </c>
    </row>
    <row r="52" spans="2:15" ht="12.2" customHeight="1">
      <c r="B52" s="486">
        <v>4</v>
      </c>
      <c r="C52" s="487" t="s">
        <v>143</v>
      </c>
      <c r="D52" s="613" t="s">
        <v>41</v>
      </c>
      <c r="E52" s="613"/>
      <c r="F52" s="613"/>
      <c r="G52" s="488">
        <v>98.38</v>
      </c>
      <c r="H52" s="489">
        <v>98.38</v>
      </c>
      <c r="K52" s="490">
        <v>98.38</v>
      </c>
      <c r="L52" s="491">
        <v>100</v>
      </c>
      <c r="O52" t="s">
        <v>284</v>
      </c>
    </row>
    <row r="53" spans="2:15" ht="12.2" customHeight="1">
      <c r="B53" s="486">
        <v>5</v>
      </c>
      <c r="C53" s="487" t="s">
        <v>107</v>
      </c>
      <c r="D53" s="613" t="s">
        <v>45</v>
      </c>
      <c r="E53" s="613"/>
      <c r="F53" s="613"/>
      <c r="G53" s="488">
        <v>98.12</v>
      </c>
      <c r="H53" s="489">
        <v>98.12</v>
      </c>
      <c r="I53" s="477"/>
      <c r="J53" s="477"/>
      <c r="K53" s="490">
        <v>98.12</v>
      </c>
      <c r="L53" s="491">
        <v>100</v>
      </c>
      <c r="O53" t="s">
        <v>284</v>
      </c>
    </row>
    <row r="54" spans="2:15" ht="12.2" customHeight="1">
      <c r="B54" s="486">
        <v>6</v>
      </c>
      <c r="C54" s="487" t="s">
        <v>139</v>
      </c>
      <c r="D54" s="613" t="s">
        <v>57</v>
      </c>
      <c r="E54" s="613"/>
      <c r="F54" s="613"/>
      <c r="G54" s="488">
        <v>97.72</v>
      </c>
      <c r="H54" s="489">
        <v>97.72</v>
      </c>
      <c r="K54" s="490">
        <v>97.72</v>
      </c>
      <c r="L54" s="491">
        <v>100</v>
      </c>
      <c r="O54" t="s">
        <v>284</v>
      </c>
    </row>
    <row r="55" spans="2:15" ht="15.75">
      <c r="B55" s="486">
        <v>7</v>
      </c>
      <c r="C55" s="487" t="s">
        <v>141</v>
      </c>
      <c r="D55" s="613" t="s">
        <v>72</v>
      </c>
      <c r="E55" s="613"/>
      <c r="F55" s="613"/>
      <c r="G55" s="488">
        <v>97.69</v>
      </c>
      <c r="H55" s="489">
        <v>97.69</v>
      </c>
      <c r="I55" s="474"/>
      <c r="J55" s="474"/>
      <c r="K55" s="490">
        <v>97.69</v>
      </c>
      <c r="L55" s="491">
        <v>100</v>
      </c>
      <c r="O55" t="s">
        <v>284</v>
      </c>
    </row>
    <row r="56" spans="2:15" ht="12.2" customHeight="1">
      <c r="B56" s="486">
        <v>8</v>
      </c>
      <c r="C56" s="487" t="s">
        <v>122</v>
      </c>
      <c r="D56" s="613" t="s">
        <v>31</v>
      </c>
      <c r="E56" s="613"/>
      <c r="F56" s="613"/>
      <c r="G56" s="488">
        <v>97.19</v>
      </c>
      <c r="H56" s="489">
        <v>97.19</v>
      </c>
      <c r="I56" s="474"/>
      <c r="J56" s="474"/>
      <c r="K56" s="490">
        <v>97.19</v>
      </c>
      <c r="L56" s="491">
        <v>100</v>
      </c>
      <c r="O56" t="s">
        <v>284</v>
      </c>
    </row>
    <row r="57" spans="2:15" ht="12.2" customHeight="1">
      <c r="B57" s="486">
        <v>9</v>
      </c>
      <c r="C57" s="487" t="s">
        <v>137</v>
      </c>
      <c r="D57" s="613" t="s">
        <v>138</v>
      </c>
      <c r="E57" s="613"/>
      <c r="F57" s="613"/>
      <c r="G57" s="488">
        <v>97</v>
      </c>
      <c r="H57" s="489">
        <v>97</v>
      </c>
      <c r="I57" s="474"/>
      <c r="J57" s="474"/>
      <c r="K57" s="490">
        <v>97</v>
      </c>
      <c r="L57" s="491">
        <v>100</v>
      </c>
      <c r="O57" t="s">
        <v>284</v>
      </c>
    </row>
    <row r="58" spans="2:15" ht="12.2" customHeight="1">
      <c r="B58" s="486">
        <v>10</v>
      </c>
      <c r="C58" s="487" t="s">
        <v>142</v>
      </c>
      <c r="D58" s="613" t="s">
        <v>64</v>
      </c>
      <c r="E58" s="613"/>
      <c r="F58" s="613"/>
      <c r="G58" s="488">
        <v>96.24</v>
      </c>
      <c r="H58" s="489">
        <v>96.24</v>
      </c>
      <c r="I58" s="474"/>
      <c r="J58" s="474"/>
      <c r="K58" s="490">
        <v>96.24</v>
      </c>
      <c r="L58" s="491">
        <v>100</v>
      </c>
      <c r="O58" t="s">
        <v>284</v>
      </c>
    </row>
    <row r="59" spans="2:15" ht="12.2" customHeight="1">
      <c r="B59" s="486">
        <v>11</v>
      </c>
      <c r="C59" s="487" t="s">
        <v>126</v>
      </c>
      <c r="D59" s="613" t="s">
        <v>272</v>
      </c>
      <c r="E59" s="613"/>
      <c r="F59" s="613"/>
      <c r="G59" s="488">
        <v>95.6</v>
      </c>
      <c r="H59" s="489">
        <v>95.6</v>
      </c>
      <c r="I59" s="477"/>
      <c r="J59" s="477"/>
      <c r="K59" s="490">
        <v>95.6</v>
      </c>
      <c r="L59" s="491">
        <v>100</v>
      </c>
      <c r="O59" t="s">
        <v>284</v>
      </c>
    </row>
    <row r="60" spans="2:15" ht="12.2" customHeight="1">
      <c r="B60" s="486">
        <v>12</v>
      </c>
      <c r="C60" s="487" t="s">
        <v>134</v>
      </c>
      <c r="D60" s="613" t="s">
        <v>59</v>
      </c>
      <c r="E60" s="613"/>
      <c r="F60" s="613"/>
      <c r="G60" s="488">
        <v>95.44</v>
      </c>
      <c r="H60" s="489">
        <v>95.44</v>
      </c>
      <c r="K60" s="490">
        <v>95.44</v>
      </c>
      <c r="L60" s="491">
        <v>100</v>
      </c>
      <c r="O60" t="s">
        <v>284</v>
      </c>
    </row>
    <row r="61" spans="2:15" ht="12.2" customHeight="1">
      <c r="B61" s="486">
        <v>13</v>
      </c>
      <c r="C61" s="487" t="s">
        <v>118</v>
      </c>
      <c r="D61" s="613" t="s">
        <v>481</v>
      </c>
      <c r="E61" s="613"/>
      <c r="F61" s="613"/>
      <c r="G61" s="488">
        <v>88.06</v>
      </c>
      <c r="H61" s="489">
        <v>88.06</v>
      </c>
      <c r="I61" s="474"/>
      <c r="J61" s="474"/>
      <c r="K61" s="490">
        <v>88.06</v>
      </c>
      <c r="L61" s="491">
        <v>100</v>
      </c>
      <c r="O61" t="s">
        <v>284</v>
      </c>
    </row>
    <row r="62" spans="2:15" ht="12.2" customHeight="1">
      <c r="B62" s="492">
        <v>14</v>
      </c>
      <c r="C62" s="493" t="s">
        <v>136</v>
      </c>
      <c r="D62" s="614" t="s">
        <v>39</v>
      </c>
      <c r="E62" s="614"/>
      <c r="F62" s="614"/>
      <c r="G62" s="494">
        <v>86.69</v>
      </c>
      <c r="H62" s="495">
        <v>86.69</v>
      </c>
      <c r="I62" s="474"/>
      <c r="J62" s="474"/>
      <c r="K62" s="496">
        <v>86.69</v>
      </c>
      <c r="L62" s="497">
        <v>100</v>
      </c>
      <c r="O62" t="s">
        <v>284</v>
      </c>
    </row>
    <row r="63" spans="2:15" s="473" customFormat="1" ht="4.3499999999999996" customHeight="1">
      <c r="B63" s="620"/>
      <c r="C63" s="620"/>
      <c r="D63" s="620"/>
      <c r="E63" s="620"/>
      <c r="F63" s="620"/>
      <c r="G63" s="620"/>
      <c r="H63" s="620"/>
      <c r="K63" s="620"/>
      <c r="L63" s="620"/>
    </row>
    <row r="64" spans="2:15" ht="12.2" customHeight="1">
      <c r="B64" s="615" t="s">
        <v>285</v>
      </c>
      <c r="C64" s="616"/>
      <c r="D64" s="616"/>
      <c r="E64" s="616"/>
      <c r="F64" s="616"/>
      <c r="G64" s="616"/>
      <c r="H64" s="617"/>
      <c r="K64" s="618"/>
      <c r="L64" s="619"/>
    </row>
    <row r="65" spans="2:15" ht="12.2" customHeight="1">
      <c r="B65" s="486">
        <v>1</v>
      </c>
      <c r="C65" s="487" t="s">
        <v>187</v>
      </c>
      <c r="D65" s="613" t="s">
        <v>185</v>
      </c>
      <c r="E65" s="613"/>
      <c r="F65" s="613"/>
      <c r="G65" s="488">
        <v>100</v>
      </c>
      <c r="H65" s="489">
        <v>100</v>
      </c>
      <c r="K65" s="490">
        <v>100</v>
      </c>
      <c r="L65" s="491">
        <v>100</v>
      </c>
      <c r="O65" t="s">
        <v>286</v>
      </c>
    </row>
    <row r="66" spans="2:15" ht="12.2" customHeight="1">
      <c r="B66" s="486">
        <v>1</v>
      </c>
      <c r="C66" s="487" t="s">
        <v>273</v>
      </c>
      <c r="D66" s="613" t="s">
        <v>234</v>
      </c>
      <c r="E66" s="613"/>
      <c r="F66" s="613"/>
      <c r="G66" s="488">
        <v>100</v>
      </c>
      <c r="H66" s="489">
        <v>100</v>
      </c>
      <c r="I66" s="478"/>
      <c r="J66" s="478"/>
      <c r="K66" s="490">
        <v>100</v>
      </c>
      <c r="L66" s="491">
        <v>100</v>
      </c>
      <c r="O66" t="s">
        <v>286</v>
      </c>
    </row>
    <row r="67" spans="2:15" ht="12.2" customHeight="1">
      <c r="B67" s="486">
        <v>1</v>
      </c>
      <c r="C67" s="487" t="s">
        <v>232</v>
      </c>
      <c r="D67" s="613" t="s">
        <v>233</v>
      </c>
      <c r="E67" s="613"/>
      <c r="F67" s="613"/>
      <c r="G67" s="488">
        <v>100</v>
      </c>
      <c r="H67" s="489">
        <v>100</v>
      </c>
      <c r="K67" s="490">
        <v>100</v>
      </c>
      <c r="L67" s="491">
        <v>100</v>
      </c>
      <c r="O67" t="s">
        <v>286</v>
      </c>
    </row>
    <row r="68" spans="2:15" ht="12.2" customHeight="1">
      <c r="B68" s="486">
        <v>4</v>
      </c>
      <c r="C68" s="487" t="s">
        <v>133</v>
      </c>
      <c r="D68" s="613" t="s">
        <v>55</v>
      </c>
      <c r="E68" s="613"/>
      <c r="F68" s="613"/>
      <c r="G68" s="488">
        <v>99.32</v>
      </c>
      <c r="H68" s="489">
        <v>99.32</v>
      </c>
      <c r="K68" s="490">
        <v>99.32</v>
      </c>
      <c r="L68" s="491">
        <v>100</v>
      </c>
      <c r="O68" t="s">
        <v>286</v>
      </c>
    </row>
    <row r="69" spans="2:15" ht="12.2" customHeight="1">
      <c r="B69" s="486">
        <v>5</v>
      </c>
      <c r="C69" s="487" t="s">
        <v>120</v>
      </c>
      <c r="D69" s="613" t="s">
        <v>51</v>
      </c>
      <c r="E69" s="613"/>
      <c r="F69" s="613"/>
      <c r="G69" s="488">
        <v>98.97</v>
      </c>
      <c r="H69" s="489">
        <v>98.97</v>
      </c>
      <c r="K69" s="490">
        <v>98.97</v>
      </c>
      <c r="L69" s="491">
        <v>100</v>
      </c>
      <c r="O69" t="s">
        <v>286</v>
      </c>
    </row>
    <row r="70" spans="2:15" ht="12.2" customHeight="1">
      <c r="B70" s="486">
        <v>6</v>
      </c>
      <c r="C70" s="487" t="s">
        <v>129</v>
      </c>
      <c r="D70" s="613" t="s">
        <v>74</v>
      </c>
      <c r="E70" s="613"/>
      <c r="F70" s="613"/>
      <c r="G70" s="488">
        <v>98.84</v>
      </c>
      <c r="H70" s="489">
        <v>98.84</v>
      </c>
      <c r="K70" s="490">
        <v>98.84</v>
      </c>
      <c r="L70" s="491">
        <v>100</v>
      </c>
      <c r="O70" t="s">
        <v>286</v>
      </c>
    </row>
    <row r="71" spans="2:15" ht="12.2" customHeight="1">
      <c r="B71" s="486">
        <v>7</v>
      </c>
      <c r="C71" s="487" t="s">
        <v>124</v>
      </c>
      <c r="D71" s="613" t="s">
        <v>125</v>
      </c>
      <c r="E71" s="613"/>
      <c r="F71" s="613"/>
      <c r="G71" s="488">
        <v>96.46</v>
      </c>
      <c r="H71" s="489">
        <v>96.46</v>
      </c>
      <c r="K71" s="490">
        <v>96.46</v>
      </c>
      <c r="L71" s="491">
        <v>100</v>
      </c>
      <c r="O71" t="s">
        <v>286</v>
      </c>
    </row>
    <row r="72" spans="2:15" ht="12.2" customHeight="1">
      <c r="B72" s="486">
        <v>8</v>
      </c>
      <c r="C72" s="487" t="s">
        <v>117</v>
      </c>
      <c r="D72" s="613" t="s">
        <v>35</v>
      </c>
      <c r="E72" s="613"/>
      <c r="F72" s="613"/>
      <c r="G72" s="488">
        <v>95.96</v>
      </c>
      <c r="H72" s="489">
        <v>95.96</v>
      </c>
      <c r="K72" s="490">
        <v>95.96</v>
      </c>
      <c r="L72" s="491">
        <v>100</v>
      </c>
      <c r="O72" t="s">
        <v>286</v>
      </c>
    </row>
    <row r="73" spans="2:15" ht="12.2" customHeight="1">
      <c r="B73" s="492">
        <v>9</v>
      </c>
      <c r="C73" s="493" t="s">
        <v>128</v>
      </c>
      <c r="D73" s="614" t="s">
        <v>52</v>
      </c>
      <c r="E73" s="614"/>
      <c r="F73" s="614"/>
      <c r="G73" s="494">
        <v>89.92</v>
      </c>
      <c r="H73" s="495">
        <v>89.92</v>
      </c>
      <c r="K73" s="496">
        <v>89.92</v>
      </c>
      <c r="L73" s="497">
        <v>100</v>
      </c>
      <c r="O73" t="s">
        <v>286</v>
      </c>
    </row>
    <row r="74" spans="2:15" ht="15.75"/>
    <row r="75" spans="2:15" ht="15.75"/>
    <row r="76" spans="2:15" ht="15.75"/>
    <row r="77" spans="2:15" ht="15.75"/>
    <row r="78" spans="2:15" ht="15.75"/>
    <row r="79" spans="2:15" ht="15.75"/>
  </sheetData>
  <mergeCells count="79">
    <mergeCell ref="D16:F16"/>
    <mergeCell ref="B7:L7"/>
    <mergeCell ref="B8:L8"/>
    <mergeCell ref="B9:L9"/>
    <mergeCell ref="K10:L10"/>
    <mergeCell ref="C11:F11"/>
    <mergeCell ref="G11:H11"/>
    <mergeCell ref="B12:H12"/>
    <mergeCell ref="K12:L12"/>
    <mergeCell ref="D13:F13"/>
    <mergeCell ref="D14:F14"/>
    <mergeCell ref="D15:F15"/>
    <mergeCell ref="B26:H26"/>
    <mergeCell ref="K26:L26"/>
    <mergeCell ref="D17:F17"/>
    <mergeCell ref="D18:F18"/>
    <mergeCell ref="D19:F19"/>
    <mergeCell ref="B20:H20"/>
    <mergeCell ref="K20:L20"/>
    <mergeCell ref="B21:H21"/>
    <mergeCell ref="K21:L21"/>
    <mergeCell ref="D22:F22"/>
    <mergeCell ref="D23:F23"/>
    <mergeCell ref="D24:F24"/>
    <mergeCell ref="B25:H25"/>
    <mergeCell ref="K25:L25"/>
    <mergeCell ref="D38:F38"/>
    <mergeCell ref="D27:F27"/>
    <mergeCell ref="D28:F28"/>
    <mergeCell ref="D29:F29"/>
    <mergeCell ref="D30:F30"/>
    <mergeCell ref="D31:F31"/>
    <mergeCell ref="D32:F32"/>
    <mergeCell ref="D33:F33"/>
    <mergeCell ref="D34:F34"/>
    <mergeCell ref="D35:F35"/>
    <mergeCell ref="D36:F36"/>
    <mergeCell ref="D37:F37"/>
    <mergeCell ref="K47:L47"/>
    <mergeCell ref="B39:H39"/>
    <mergeCell ref="K39:L39"/>
    <mergeCell ref="B40:H40"/>
    <mergeCell ref="K40:L40"/>
    <mergeCell ref="D41:F41"/>
    <mergeCell ref="D42:F42"/>
    <mergeCell ref="D52:F52"/>
    <mergeCell ref="D43:F43"/>
    <mergeCell ref="D44:F44"/>
    <mergeCell ref="D45:F45"/>
    <mergeCell ref="D46:F46"/>
    <mergeCell ref="B47:H47"/>
    <mergeCell ref="B48:H48"/>
    <mergeCell ref="K48:L48"/>
    <mergeCell ref="D49:F49"/>
    <mergeCell ref="D50:F50"/>
    <mergeCell ref="D51:F51"/>
    <mergeCell ref="K63:L63"/>
    <mergeCell ref="D53:F53"/>
    <mergeCell ref="D54:F54"/>
    <mergeCell ref="D55:F55"/>
    <mergeCell ref="D56:F56"/>
    <mergeCell ref="D57:F57"/>
    <mergeCell ref="D58:F58"/>
    <mergeCell ref="D68:F68"/>
    <mergeCell ref="D59:F59"/>
    <mergeCell ref="D60:F60"/>
    <mergeCell ref="D61:F61"/>
    <mergeCell ref="D62:F62"/>
    <mergeCell ref="B63:H63"/>
    <mergeCell ref="B64:H64"/>
    <mergeCell ref="K64:L64"/>
    <mergeCell ref="D65:F65"/>
    <mergeCell ref="D66:F66"/>
    <mergeCell ref="D67:F67"/>
    <mergeCell ref="D69:F69"/>
    <mergeCell ref="D70:F70"/>
    <mergeCell ref="D71:F71"/>
    <mergeCell ref="D72:F72"/>
    <mergeCell ref="D73:F73"/>
  </mergeCells>
  <conditionalFormatting sqref="H13:H15 H22 H27:H35 H41:H45 H49:H60 H65:H72">
    <cfRule type="dataBar" priority="3">
      <dataBar showValue="0">
        <cfvo type="num" val="0"/>
        <cfvo type="num" val="100"/>
        <color rgb="FF008066"/>
      </dataBar>
      <extLst>
        <ext xmlns:x14="http://schemas.microsoft.com/office/spreadsheetml/2009/9/main" uri="{B025F937-C7B1-47D3-B67F-A62EFF666E3E}">
          <x14:id>{FEF65D85-4E9F-41C2-B035-B4BCB1C5B76D}</x14:id>
        </ext>
      </extLst>
    </cfRule>
  </conditionalFormatting>
  <conditionalFormatting sqref="H16:H18 H23 H36:H37 H46">
    <cfRule type="dataBar" priority="2">
      <dataBar showValue="0">
        <cfvo type="num" val="0"/>
        <cfvo type="num" val="100"/>
        <color rgb="FFFFC107"/>
      </dataBar>
      <extLst>
        <ext xmlns:x14="http://schemas.microsoft.com/office/spreadsheetml/2009/9/main" uri="{B025F937-C7B1-47D3-B67F-A62EFF666E3E}">
          <x14:id>{A09813FA-122C-4F94-B858-EC0E09955F66}</x14:id>
        </ext>
      </extLst>
    </cfRule>
  </conditionalFormatting>
  <conditionalFormatting sqref="H24 H19 H38 H61:H62 H73">
    <cfRule type="dataBar" priority="1">
      <dataBar showValue="0">
        <cfvo type="num" val="0"/>
        <cfvo type="num" val="100"/>
        <color rgb="FFB30039"/>
      </dataBar>
      <extLst>
        <ext xmlns:x14="http://schemas.microsoft.com/office/spreadsheetml/2009/9/main" uri="{B025F937-C7B1-47D3-B67F-A62EFF666E3E}">
          <x14:id>{2728A644-388C-49FA-A326-1DB73C4053D2}</x14:id>
        </ext>
      </extLst>
    </cfRule>
  </conditionalFormatting>
  <pageMargins left="0" right="0" top="0" bottom="0" header="0.31496062992125984" footer="0.31496062992125984"/>
  <pageSetup scale="76" orientation="portrait" r:id="rId1"/>
  <drawing r:id="rId2"/>
  <extLst>
    <ext xmlns:x14="http://schemas.microsoft.com/office/spreadsheetml/2009/9/main" uri="{78C0D931-6437-407d-A8EE-F0AAD7539E65}">
      <x14:conditionalFormattings>
        <x14:conditionalFormatting xmlns:xm="http://schemas.microsoft.com/office/excel/2006/main">
          <x14:cfRule type="dataBar" id="{FEF65D85-4E9F-41C2-B035-B4BCB1C5B76D}">
            <x14:dataBar minLength="0" maxLength="100" gradient="0" negativeBarColorSameAsPositive="1" axisPosition="none">
              <x14:cfvo type="num">
                <xm:f>0</xm:f>
              </x14:cfvo>
              <x14:cfvo type="num">
                <xm:f>100</xm:f>
              </x14:cfvo>
            </x14:dataBar>
          </x14:cfRule>
          <xm:sqref>H13:H15 H22 H27:H35 H41:H45 H49:H60 H65:H72</xm:sqref>
        </x14:conditionalFormatting>
        <x14:conditionalFormatting xmlns:xm="http://schemas.microsoft.com/office/excel/2006/main">
          <x14:cfRule type="dataBar" id="{A09813FA-122C-4F94-B858-EC0E09955F66}">
            <x14:dataBar minLength="0" maxLength="100" gradient="0" negativeBarColorSameAsPositive="1" axisPosition="none">
              <x14:cfvo type="num">
                <xm:f>0</xm:f>
              </x14:cfvo>
              <x14:cfvo type="num">
                <xm:f>100</xm:f>
              </x14:cfvo>
            </x14:dataBar>
          </x14:cfRule>
          <xm:sqref>H16:H18 H23 H36:H37 H46</xm:sqref>
        </x14:conditionalFormatting>
        <x14:conditionalFormatting xmlns:xm="http://schemas.microsoft.com/office/excel/2006/main">
          <x14:cfRule type="dataBar" id="{2728A644-388C-49FA-A326-1DB73C4053D2}">
            <x14:dataBar minLength="0" maxLength="100" gradient="0" negativeBarColorSameAsPositive="1" axisPosition="none">
              <x14:cfvo type="num">
                <xm:f>0</xm:f>
              </x14:cfvo>
              <x14:cfvo type="num">
                <xm:f>100</xm:f>
              </x14:cfvo>
            </x14:dataBar>
          </x14:cfRule>
          <xm:sqref>H24 H19 H38 H61:H62 H73</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248D9-F535-4288-B4EE-697AB5335388}">
  <sheetPr>
    <tabColor rgb="FF002060"/>
    <pageSetUpPr fitToPage="1"/>
  </sheetPr>
  <dimension ref="A1:U113"/>
  <sheetViews>
    <sheetView showGridLines="0" zoomScale="70" zoomScaleNormal="70" workbookViewId="0"/>
  </sheetViews>
  <sheetFormatPr baseColWidth="10" defaultColWidth="0" defaultRowHeight="19.350000000000001" customHeight="1" zeroHeight="1"/>
  <cols>
    <col min="1" max="1" width="7.140625" style="80" customWidth="1"/>
    <col min="2" max="2" width="14.28515625" style="80" customWidth="1"/>
    <col min="3" max="3" width="15.7109375" style="80" customWidth="1"/>
    <col min="4" max="5" width="25.7109375" style="80" customWidth="1"/>
    <col min="6" max="6" width="4.7109375" style="80" customWidth="1"/>
    <col min="7" max="8" width="20.7109375" style="80" customWidth="1"/>
    <col min="9" max="9" width="4.7109375" style="80" customWidth="1"/>
    <col min="10" max="11" width="20.7109375" style="80" customWidth="1"/>
    <col min="12" max="12" width="4.7109375" style="80" customWidth="1"/>
    <col min="13" max="14" width="20.7109375" style="80" customWidth="1"/>
    <col min="15" max="15" width="4.7109375" style="80" customWidth="1"/>
    <col min="16" max="17" width="20.7109375" style="80" customWidth="1"/>
    <col min="18" max="18" width="4.7109375" style="80" customWidth="1"/>
    <col min="19" max="20" width="20.7109375" style="80" customWidth="1"/>
    <col min="21" max="21" width="7.140625" style="80" customWidth="1"/>
    <col min="22" max="16384" width="15.7109375" style="80" hidden="1"/>
  </cols>
  <sheetData>
    <row r="1" spans="2:20" ht="16.5"/>
    <row r="2" spans="2:20" ht="16.5"/>
    <row r="3" spans="2:20" ht="30">
      <c r="B3" s="662" t="s">
        <v>92</v>
      </c>
      <c r="C3" s="662"/>
      <c r="D3" s="662"/>
      <c r="E3" s="662"/>
      <c r="F3" s="662"/>
      <c r="G3" s="662"/>
      <c r="H3" s="662"/>
      <c r="I3" s="662"/>
      <c r="J3" s="662"/>
      <c r="K3" s="662"/>
      <c r="L3" s="662"/>
      <c r="M3" s="662"/>
      <c r="N3" s="662"/>
      <c r="O3" s="662"/>
      <c r="P3" s="662"/>
      <c r="Q3" s="662"/>
      <c r="R3" s="662"/>
      <c r="S3" s="662"/>
      <c r="T3" s="662"/>
    </row>
    <row r="4" spans="2:20" ht="30">
      <c r="B4" s="662" t="s">
        <v>93</v>
      </c>
      <c r="C4" s="662"/>
      <c r="D4" s="662"/>
      <c r="E4" s="662"/>
      <c r="F4" s="662"/>
      <c r="G4" s="662"/>
      <c r="H4" s="662"/>
      <c r="I4" s="662"/>
      <c r="J4" s="662"/>
      <c r="K4" s="662"/>
      <c r="L4" s="662"/>
      <c r="M4" s="662"/>
      <c r="N4" s="662"/>
      <c r="O4" s="662"/>
      <c r="P4" s="662"/>
      <c r="Q4" s="662"/>
      <c r="R4" s="662"/>
      <c r="S4" s="662"/>
      <c r="T4" s="662"/>
    </row>
    <row r="5" spans="2:20" ht="30">
      <c r="B5" s="663" t="s">
        <v>479</v>
      </c>
      <c r="C5" s="663"/>
      <c r="D5" s="663"/>
      <c r="E5" s="663"/>
      <c r="F5" s="663"/>
      <c r="G5" s="663"/>
      <c r="H5" s="663"/>
      <c r="I5" s="663"/>
      <c r="J5" s="663"/>
      <c r="K5" s="663"/>
      <c r="L5" s="663"/>
      <c r="M5" s="663"/>
      <c r="N5" s="663"/>
      <c r="O5" s="663"/>
      <c r="P5" s="663"/>
      <c r="Q5" s="663"/>
      <c r="R5" s="663"/>
      <c r="S5" s="663"/>
      <c r="T5" s="663"/>
    </row>
    <row r="6" spans="2:20" ht="18">
      <c r="M6" s="664" t="s">
        <v>480</v>
      </c>
      <c r="N6" s="664"/>
      <c r="O6" s="664"/>
      <c r="P6" s="664"/>
      <c r="Q6" s="664"/>
      <c r="R6" s="664"/>
      <c r="S6" s="664"/>
      <c r="T6" s="664"/>
    </row>
    <row r="7" spans="2:20" ht="16.5"/>
    <row r="8" spans="2:20" ht="27.6" customHeight="1">
      <c r="B8" s="665" t="s">
        <v>267</v>
      </c>
      <c r="C8" s="667" t="s">
        <v>95</v>
      </c>
      <c r="D8" s="667"/>
      <c r="E8" s="668"/>
      <c r="F8" s="506"/>
      <c r="G8" s="671" t="s">
        <v>96</v>
      </c>
      <c r="H8" s="672"/>
      <c r="I8" s="506"/>
      <c r="J8" s="673" t="s">
        <v>287</v>
      </c>
      <c r="K8" s="674"/>
      <c r="L8" s="506"/>
      <c r="M8" s="675" t="s">
        <v>288</v>
      </c>
      <c r="N8" s="676"/>
      <c r="O8" s="506"/>
      <c r="P8" s="677" t="s">
        <v>289</v>
      </c>
      <c r="Q8" s="678"/>
      <c r="R8" s="506"/>
      <c r="S8" s="660" t="s">
        <v>290</v>
      </c>
      <c r="T8" s="661"/>
    </row>
    <row r="9" spans="2:20" ht="27.6" customHeight="1">
      <c r="B9" s="666"/>
      <c r="C9" s="669"/>
      <c r="D9" s="669"/>
      <c r="E9" s="670"/>
      <c r="F9" s="506"/>
      <c r="G9" s="507" t="s">
        <v>269</v>
      </c>
      <c r="H9" s="508" t="s">
        <v>270</v>
      </c>
      <c r="I9" s="506"/>
      <c r="J9" s="509" t="s">
        <v>269</v>
      </c>
      <c r="K9" s="510" t="s">
        <v>270</v>
      </c>
      <c r="L9" s="506"/>
      <c r="M9" s="511" t="s">
        <v>269</v>
      </c>
      <c r="N9" s="512" t="s">
        <v>270</v>
      </c>
      <c r="O9" s="506"/>
      <c r="P9" s="513" t="s">
        <v>269</v>
      </c>
      <c r="Q9" s="514" t="s">
        <v>270</v>
      </c>
      <c r="R9" s="506"/>
      <c r="S9" s="515" t="s">
        <v>269</v>
      </c>
      <c r="T9" s="516" t="s">
        <v>270</v>
      </c>
    </row>
    <row r="10" spans="2:20" ht="18">
      <c r="B10" s="517">
        <v>1</v>
      </c>
      <c r="C10" s="518" t="s">
        <v>116</v>
      </c>
      <c r="D10" s="519" t="s">
        <v>53</v>
      </c>
      <c r="E10" s="520"/>
      <c r="F10" s="521"/>
      <c r="G10" s="522">
        <v>100</v>
      </c>
      <c r="H10" s="523">
        <v>100</v>
      </c>
      <c r="I10" s="521"/>
      <c r="J10" s="522" t="s">
        <v>291</v>
      </c>
      <c r="K10" s="523">
        <v>100</v>
      </c>
      <c r="L10" s="521"/>
      <c r="M10" s="522" t="s">
        <v>291</v>
      </c>
      <c r="N10" s="523">
        <v>100</v>
      </c>
      <c r="O10" s="521"/>
      <c r="P10" s="522">
        <v>100</v>
      </c>
      <c r="Q10" s="523">
        <v>100</v>
      </c>
      <c r="R10" s="521"/>
      <c r="S10" s="522">
        <v>100</v>
      </c>
      <c r="T10" s="523">
        <v>100</v>
      </c>
    </row>
    <row r="11" spans="2:20" ht="18">
      <c r="B11" s="524">
        <v>1</v>
      </c>
      <c r="C11" s="525" t="s">
        <v>127</v>
      </c>
      <c r="D11" s="526" t="s">
        <v>48</v>
      </c>
      <c r="E11" s="527"/>
      <c r="F11" s="521"/>
      <c r="G11" s="528">
        <v>100</v>
      </c>
      <c r="H11" s="529">
        <v>100</v>
      </c>
      <c r="I11" s="521"/>
      <c r="J11" s="528">
        <v>100</v>
      </c>
      <c r="K11" s="529">
        <v>100</v>
      </c>
      <c r="L11" s="521"/>
      <c r="M11" s="528" t="s">
        <v>291</v>
      </c>
      <c r="N11" s="529">
        <v>100</v>
      </c>
      <c r="O11" s="521"/>
      <c r="P11" s="528">
        <v>100</v>
      </c>
      <c r="Q11" s="529">
        <v>100</v>
      </c>
      <c r="R11" s="521"/>
      <c r="S11" s="528">
        <v>100</v>
      </c>
      <c r="T11" s="529">
        <v>100</v>
      </c>
    </row>
    <row r="12" spans="2:20" ht="18">
      <c r="B12" s="524">
        <v>1</v>
      </c>
      <c r="C12" s="525" t="s">
        <v>145</v>
      </c>
      <c r="D12" s="526" t="s">
        <v>63</v>
      </c>
      <c r="E12" s="527"/>
      <c r="F12" s="521"/>
      <c r="G12" s="528">
        <v>100</v>
      </c>
      <c r="H12" s="529">
        <v>100</v>
      </c>
      <c r="I12" s="521"/>
      <c r="J12" s="528">
        <v>100</v>
      </c>
      <c r="K12" s="529">
        <v>100</v>
      </c>
      <c r="L12" s="521"/>
      <c r="M12" s="528" t="s">
        <v>291</v>
      </c>
      <c r="N12" s="529">
        <v>100</v>
      </c>
      <c r="O12" s="521"/>
      <c r="P12" s="528">
        <v>100</v>
      </c>
      <c r="Q12" s="529">
        <v>100</v>
      </c>
      <c r="R12" s="521"/>
      <c r="S12" s="528">
        <v>100</v>
      </c>
      <c r="T12" s="529">
        <v>100</v>
      </c>
    </row>
    <row r="13" spans="2:20" ht="18">
      <c r="B13" s="524">
        <v>1</v>
      </c>
      <c r="C13" s="525" t="s">
        <v>187</v>
      </c>
      <c r="D13" s="526" t="s">
        <v>185</v>
      </c>
      <c r="E13" s="527"/>
      <c r="F13" s="521"/>
      <c r="G13" s="528">
        <v>100</v>
      </c>
      <c r="H13" s="529">
        <v>100</v>
      </c>
      <c r="I13" s="521"/>
      <c r="J13" s="528" t="s">
        <v>291</v>
      </c>
      <c r="K13" s="529">
        <v>100</v>
      </c>
      <c r="L13" s="521"/>
      <c r="M13" s="528" t="s">
        <v>291</v>
      </c>
      <c r="N13" s="529">
        <v>100</v>
      </c>
      <c r="O13" s="521"/>
      <c r="P13" s="528">
        <v>100</v>
      </c>
      <c r="Q13" s="529">
        <v>100</v>
      </c>
      <c r="R13" s="521"/>
      <c r="S13" s="528">
        <v>100</v>
      </c>
      <c r="T13" s="529">
        <v>100</v>
      </c>
    </row>
    <row r="14" spans="2:20" ht="18">
      <c r="B14" s="524">
        <v>1</v>
      </c>
      <c r="C14" s="525" t="s">
        <v>273</v>
      </c>
      <c r="D14" s="526" t="s">
        <v>234</v>
      </c>
      <c r="E14" s="527"/>
      <c r="F14" s="521"/>
      <c r="G14" s="528">
        <v>100</v>
      </c>
      <c r="H14" s="529">
        <v>100</v>
      </c>
      <c r="I14" s="521"/>
      <c r="J14" s="528" t="s">
        <v>291</v>
      </c>
      <c r="K14" s="529">
        <v>100</v>
      </c>
      <c r="L14" s="521"/>
      <c r="M14" s="528" t="s">
        <v>291</v>
      </c>
      <c r="N14" s="529">
        <v>100</v>
      </c>
      <c r="O14" s="521"/>
      <c r="P14" s="528">
        <v>100</v>
      </c>
      <c r="Q14" s="529">
        <v>100</v>
      </c>
      <c r="R14" s="521"/>
      <c r="S14" s="528">
        <v>100</v>
      </c>
      <c r="T14" s="529">
        <v>100</v>
      </c>
    </row>
    <row r="15" spans="2:20" ht="18">
      <c r="B15" s="524">
        <v>1</v>
      </c>
      <c r="C15" s="525" t="s">
        <v>232</v>
      </c>
      <c r="D15" s="526" t="s">
        <v>233</v>
      </c>
      <c r="E15" s="527"/>
      <c r="F15" s="521"/>
      <c r="G15" s="528">
        <v>100</v>
      </c>
      <c r="H15" s="529">
        <v>100</v>
      </c>
      <c r="I15" s="521"/>
      <c r="J15" s="528" t="s">
        <v>291</v>
      </c>
      <c r="K15" s="529">
        <v>100</v>
      </c>
      <c r="L15" s="521"/>
      <c r="M15" s="528" t="s">
        <v>291</v>
      </c>
      <c r="N15" s="529">
        <v>100</v>
      </c>
      <c r="O15" s="521"/>
      <c r="P15" s="528">
        <v>100</v>
      </c>
      <c r="Q15" s="529">
        <v>100</v>
      </c>
      <c r="R15" s="521"/>
      <c r="S15" s="528">
        <v>100</v>
      </c>
      <c r="T15" s="529">
        <v>100</v>
      </c>
    </row>
    <row r="16" spans="2:20" ht="18">
      <c r="B16" s="524">
        <v>7</v>
      </c>
      <c r="C16" s="525" t="s">
        <v>97</v>
      </c>
      <c r="D16" s="526" t="s">
        <v>33</v>
      </c>
      <c r="E16" s="527"/>
      <c r="F16" s="521"/>
      <c r="G16" s="528">
        <v>100</v>
      </c>
      <c r="H16" s="529">
        <v>100</v>
      </c>
      <c r="I16" s="521"/>
      <c r="J16" s="528">
        <v>99.77</v>
      </c>
      <c r="K16" s="529">
        <v>100</v>
      </c>
      <c r="L16" s="521"/>
      <c r="M16" s="528">
        <v>100</v>
      </c>
      <c r="N16" s="529">
        <v>100</v>
      </c>
      <c r="O16" s="521"/>
      <c r="P16" s="528">
        <v>100</v>
      </c>
      <c r="Q16" s="529">
        <v>100</v>
      </c>
      <c r="R16" s="521"/>
      <c r="S16" s="528">
        <v>100</v>
      </c>
      <c r="T16" s="529">
        <v>100</v>
      </c>
    </row>
    <row r="17" spans="2:20" ht="18">
      <c r="B17" s="524">
        <v>8</v>
      </c>
      <c r="C17" s="525" t="s">
        <v>135</v>
      </c>
      <c r="D17" s="526" t="s">
        <v>54</v>
      </c>
      <c r="E17" s="527"/>
      <c r="F17" s="521"/>
      <c r="G17" s="528">
        <v>100</v>
      </c>
      <c r="H17" s="529">
        <v>100</v>
      </c>
      <c r="I17" s="521"/>
      <c r="J17" s="528">
        <v>99.54</v>
      </c>
      <c r="K17" s="529">
        <v>100</v>
      </c>
      <c r="L17" s="521"/>
      <c r="M17" s="528" t="s">
        <v>291</v>
      </c>
      <c r="N17" s="529">
        <v>100</v>
      </c>
      <c r="O17" s="521"/>
      <c r="P17" s="528">
        <v>94.87</v>
      </c>
      <c r="Q17" s="529">
        <v>100</v>
      </c>
      <c r="R17" s="521"/>
      <c r="S17" s="528">
        <v>100</v>
      </c>
      <c r="T17" s="529">
        <v>100</v>
      </c>
    </row>
    <row r="18" spans="2:20" ht="18">
      <c r="B18" s="524">
        <v>9</v>
      </c>
      <c r="C18" s="525" t="s">
        <v>119</v>
      </c>
      <c r="D18" s="526" t="s">
        <v>46</v>
      </c>
      <c r="E18" s="527"/>
      <c r="F18" s="521"/>
      <c r="G18" s="528">
        <v>99.1</v>
      </c>
      <c r="H18" s="529">
        <v>100</v>
      </c>
      <c r="I18" s="521"/>
      <c r="J18" s="528" t="s">
        <v>291</v>
      </c>
      <c r="K18" s="529">
        <v>100</v>
      </c>
      <c r="L18" s="521"/>
      <c r="M18" s="528" t="s">
        <v>291</v>
      </c>
      <c r="N18" s="529">
        <v>100</v>
      </c>
      <c r="O18" s="521"/>
      <c r="P18" s="528">
        <v>100</v>
      </c>
      <c r="Q18" s="529">
        <v>100</v>
      </c>
      <c r="R18" s="521"/>
      <c r="S18" s="528">
        <v>100</v>
      </c>
      <c r="T18" s="529">
        <v>100</v>
      </c>
    </row>
    <row r="19" spans="2:20" ht="18">
      <c r="B19" s="524">
        <v>10</v>
      </c>
      <c r="C19" s="525" t="s">
        <v>133</v>
      </c>
      <c r="D19" s="526" t="s">
        <v>55</v>
      </c>
      <c r="E19" s="527"/>
      <c r="F19" s="521"/>
      <c r="G19" s="528">
        <v>100</v>
      </c>
      <c r="H19" s="529">
        <v>100</v>
      </c>
      <c r="I19" s="521"/>
      <c r="J19" s="528">
        <v>98.38</v>
      </c>
      <c r="K19" s="529">
        <v>100</v>
      </c>
      <c r="L19" s="521"/>
      <c r="M19" s="528" t="s">
        <v>291</v>
      </c>
      <c r="N19" s="529">
        <v>100</v>
      </c>
      <c r="O19" s="521"/>
      <c r="P19" s="528">
        <v>100</v>
      </c>
      <c r="Q19" s="529">
        <v>100</v>
      </c>
      <c r="R19" s="521"/>
      <c r="S19" s="528">
        <v>100</v>
      </c>
      <c r="T19" s="529">
        <v>100</v>
      </c>
    </row>
    <row r="20" spans="2:20" ht="18">
      <c r="B20" s="524">
        <v>11</v>
      </c>
      <c r="C20" s="525" t="s">
        <v>131</v>
      </c>
      <c r="D20" s="526" t="s">
        <v>42</v>
      </c>
      <c r="E20" s="527"/>
      <c r="F20" s="521"/>
      <c r="G20" s="528">
        <v>99.47</v>
      </c>
      <c r="H20" s="529">
        <v>100</v>
      </c>
      <c r="I20" s="521"/>
      <c r="J20" s="528">
        <v>98.85</v>
      </c>
      <c r="K20" s="529">
        <v>100</v>
      </c>
      <c r="L20" s="521"/>
      <c r="M20" s="528" t="s">
        <v>291</v>
      </c>
      <c r="N20" s="529">
        <v>100</v>
      </c>
      <c r="O20" s="521"/>
      <c r="P20" s="528">
        <v>100</v>
      </c>
      <c r="Q20" s="529">
        <v>100</v>
      </c>
      <c r="R20" s="521"/>
      <c r="S20" s="528">
        <v>99.49</v>
      </c>
      <c r="T20" s="529">
        <v>100</v>
      </c>
    </row>
    <row r="21" spans="2:20" ht="18">
      <c r="B21" s="524">
        <v>12</v>
      </c>
      <c r="C21" s="525" t="s">
        <v>120</v>
      </c>
      <c r="D21" s="526" t="s">
        <v>51</v>
      </c>
      <c r="E21" s="527"/>
      <c r="F21" s="521"/>
      <c r="G21" s="528">
        <v>99.01</v>
      </c>
      <c r="H21" s="529">
        <v>100</v>
      </c>
      <c r="I21" s="521"/>
      <c r="J21" s="528">
        <v>99.76</v>
      </c>
      <c r="K21" s="529">
        <v>100</v>
      </c>
      <c r="L21" s="521"/>
      <c r="M21" s="528" t="s">
        <v>291</v>
      </c>
      <c r="N21" s="529">
        <v>100</v>
      </c>
      <c r="O21" s="521"/>
      <c r="P21" s="528">
        <v>84.62</v>
      </c>
      <c r="Q21" s="529">
        <v>100</v>
      </c>
      <c r="R21" s="521"/>
      <c r="S21" s="528">
        <v>100</v>
      </c>
      <c r="T21" s="529">
        <v>100</v>
      </c>
    </row>
    <row r="22" spans="2:20" ht="18">
      <c r="B22" s="524">
        <v>13</v>
      </c>
      <c r="C22" s="525" t="s">
        <v>101</v>
      </c>
      <c r="D22" s="526" t="s">
        <v>37</v>
      </c>
      <c r="E22" s="527"/>
      <c r="F22" s="521"/>
      <c r="G22" s="528">
        <v>100</v>
      </c>
      <c r="H22" s="529">
        <v>100</v>
      </c>
      <c r="I22" s="521"/>
      <c r="J22" s="528">
        <v>96.39</v>
      </c>
      <c r="K22" s="529">
        <v>100</v>
      </c>
      <c r="L22" s="521"/>
      <c r="M22" s="528">
        <v>99.76</v>
      </c>
      <c r="N22" s="529">
        <v>100</v>
      </c>
      <c r="O22" s="521"/>
      <c r="P22" s="528">
        <v>100</v>
      </c>
      <c r="Q22" s="529">
        <v>100</v>
      </c>
      <c r="R22" s="521"/>
      <c r="S22" s="528">
        <v>100</v>
      </c>
      <c r="T22" s="529">
        <v>100</v>
      </c>
    </row>
    <row r="23" spans="2:20" ht="18">
      <c r="B23" s="524">
        <v>14</v>
      </c>
      <c r="C23" s="525" t="s">
        <v>129</v>
      </c>
      <c r="D23" s="526" t="s">
        <v>74</v>
      </c>
      <c r="E23" s="527"/>
      <c r="F23" s="521"/>
      <c r="G23" s="528">
        <v>99.49</v>
      </c>
      <c r="H23" s="529">
        <v>100</v>
      </c>
      <c r="I23" s="521"/>
      <c r="J23" s="528" t="s">
        <v>291</v>
      </c>
      <c r="K23" s="529">
        <v>100</v>
      </c>
      <c r="L23" s="521"/>
      <c r="M23" s="528" t="s">
        <v>291</v>
      </c>
      <c r="N23" s="529">
        <v>100</v>
      </c>
      <c r="O23" s="521"/>
      <c r="P23" s="528">
        <v>100</v>
      </c>
      <c r="Q23" s="529">
        <v>100</v>
      </c>
      <c r="R23" s="521"/>
      <c r="S23" s="528">
        <v>100</v>
      </c>
      <c r="T23" s="529">
        <v>100</v>
      </c>
    </row>
    <row r="24" spans="2:20" ht="18">
      <c r="B24" s="524">
        <v>15</v>
      </c>
      <c r="C24" s="525" t="s">
        <v>114</v>
      </c>
      <c r="D24" s="526" t="s">
        <v>73</v>
      </c>
      <c r="E24" s="527"/>
      <c r="F24" s="521"/>
      <c r="G24" s="528">
        <v>100</v>
      </c>
      <c r="H24" s="529">
        <v>100</v>
      </c>
      <c r="I24" s="521"/>
      <c r="J24" s="528">
        <v>95.74</v>
      </c>
      <c r="K24" s="529">
        <v>100</v>
      </c>
      <c r="L24" s="521"/>
      <c r="M24" s="528">
        <v>100</v>
      </c>
      <c r="N24" s="529">
        <v>100</v>
      </c>
      <c r="O24" s="521"/>
      <c r="P24" s="528">
        <v>100</v>
      </c>
      <c r="Q24" s="529">
        <v>100</v>
      </c>
      <c r="R24" s="521"/>
      <c r="S24" s="528">
        <v>99.49</v>
      </c>
      <c r="T24" s="529">
        <v>100</v>
      </c>
    </row>
    <row r="25" spans="2:20" ht="18">
      <c r="B25" s="524">
        <v>16</v>
      </c>
      <c r="C25" s="525" t="s">
        <v>143</v>
      </c>
      <c r="D25" s="526" t="s">
        <v>41</v>
      </c>
      <c r="E25" s="527"/>
      <c r="F25" s="521"/>
      <c r="G25" s="528">
        <v>99.72</v>
      </c>
      <c r="H25" s="529">
        <v>100</v>
      </c>
      <c r="I25" s="521"/>
      <c r="J25" s="528">
        <v>97.1</v>
      </c>
      <c r="K25" s="529">
        <v>100</v>
      </c>
      <c r="L25" s="521"/>
      <c r="M25" s="528" t="s">
        <v>291</v>
      </c>
      <c r="N25" s="529">
        <v>100</v>
      </c>
      <c r="O25" s="521"/>
      <c r="P25" s="528">
        <v>92.31</v>
      </c>
      <c r="Q25" s="529">
        <v>100</v>
      </c>
      <c r="R25" s="521"/>
      <c r="S25" s="528">
        <v>100</v>
      </c>
      <c r="T25" s="529">
        <v>100</v>
      </c>
    </row>
    <row r="26" spans="2:20" ht="18">
      <c r="B26" s="524">
        <v>17</v>
      </c>
      <c r="C26" s="525" t="s">
        <v>107</v>
      </c>
      <c r="D26" s="526" t="s">
        <v>45</v>
      </c>
      <c r="E26" s="527"/>
      <c r="F26" s="521"/>
      <c r="G26" s="528">
        <v>100</v>
      </c>
      <c r="H26" s="529">
        <v>100</v>
      </c>
      <c r="I26" s="521"/>
      <c r="J26" s="528">
        <v>95.93</v>
      </c>
      <c r="K26" s="529">
        <v>100</v>
      </c>
      <c r="L26" s="521"/>
      <c r="M26" s="528">
        <v>100</v>
      </c>
      <c r="N26" s="529">
        <v>100</v>
      </c>
      <c r="O26" s="521"/>
      <c r="P26" s="528">
        <v>100</v>
      </c>
      <c r="Q26" s="529">
        <v>100</v>
      </c>
      <c r="R26" s="521"/>
      <c r="S26" s="528">
        <v>95.38</v>
      </c>
      <c r="T26" s="529">
        <v>100</v>
      </c>
    </row>
    <row r="27" spans="2:20" ht="18">
      <c r="B27" s="524">
        <v>18</v>
      </c>
      <c r="C27" s="525" t="s">
        <v>110</v>
      </c>
      <c r="D27" s="526" t="s">
        <v>40</v>
      </c>
      <c r="E27" s="527"/>
      <c r="F27" s="521"/>
      <c r="G27" s="528">
        <v>98.87</v>
      </c>
      <c r="H27" s="529">
        <v>100</v>
      </c>
      <c r="I27" s="521"/>
      <c r="J27" s="528">
        <v>98.6</v>
      </c>
      <c r="K27" s="529">
        <v>100</v>
      </c>
      <c r="L27" s="521"/>
      <c r="M27" s="528" t="s">
        <v>291</v>
      </c>
      <c r="N27" s="529">
        <v>100</v>
      </c>
      <c r="O27" s="521"/>
      <c r="P27" s="528">
        <v>97.44</v>
      </c>
      <c r="Q27" s="529">
        <v>100</v>
      </c>
      <c r="R27" s="521"/>
      <c r="S27" s="528">
        <v>95.38</v>
      </c>
      <c r="T27" s="529">
        <v>100</v>
      </c>
    </row>
    <row r="28" spans="2:20" ht="18">
      <c r="B28" s="524">
        <v>19</v>
      </c>
      <c r="C28" s="525" t="s">
        <v>146</v>
      </c>
      <c r="D28" s="526" t="s">
        <v>49</v>
      </c>
      <c r="E28" s="527"/>
      <c r="F28" s="521"/>
      <c r="G28" s="528">
        <v>96.1</v>
      </c>
      <c r="H28" s="529">
        <v>100</v>
      </c>
      <c r="I28" s="521"/>
      <c r="J28" s="528" t="s">
        <v>291</v>
      </c>
      <c r="K28" s="529">
        <v>100</v>
      </c>
      <c r="L28" s="521"/>
      <c r="M28" s="528" t="s">
        <v>291</v>
      </c>
      <c r="N28" s="529">
        <v>100</v>
      </c>
      <c r="O28" s="521"/>
      <c r="P28" s="528" t="s">
        <v>291</v>
      </c>
      <c r="Q28" s="529">
        <v>100</v>
      </c>
      <c r="R28" s="521"/>
      <c r="S28" s="528">
        <v>100</v>
      </c>
      <c r="T28" s="529">
        <v>100</v>
      </c>
    </row>
    <row r="29" spans="2:20" ht="18">
      <c r="B29" s="524">
        <v>20</v>
      </c>
      <c r="C29" s="525" t="s">
        <v>132</v>
      </c>
      <c r="D29" s="526" t="s">
        <v>68</v>
      </c>
      <c r="E29" s="527"/>
      <c r="F29" s="521"/>
      <c r="G29" s="528">
        <v>100</v>
      </c>
      <c r="H29" s="529">
        <v>100</v>
      </c>
      <c r="I29" s="521"/>
      <c r="J29" s="528" t="s">
        <v>291</v>
      </c>
      <c r="K29" s="529">
        <v>100</v>
      </c>
      <c r="L29" s="521"/>
      <c r="M29" s="528" t="s">
        <v>291</v>
      </c>
      <c r="N29" s="529">
        <v>100</v>
      </c>
      <c r="O29" s="521"/>
      <c r="P29" s="528">
        <v>76.92</v>
      </c>
      <c r="Q29" s="529">
        <v>100</v>
      </c>
      <c r="R29" s="521"/>
      <c r="S29" s="528">
        <v>100</v>
      </c>
      <c r="T29" s="529">
        <v>100</v>
      </c>
    </row>
    <row r="30" spans="2:20" ht="18">
      <c r="B30" s="524">
        <v>21</v>
      </c>
      <c r="C30" s="525" t="s">
        <v>109</v>
      </c>
      <c r="D30" s="526" t="s">
        <v>43</v>
      </c>
      <c r="E30" s="527"/>
      <c r="F30" s="521"/>
      <c r="G30" s="528">
        <v>100</v>
      </c>
      <c r="H30" s="529">
        <v>100</v>
      </c>
      <c r="I30" s="521"/>
      <c r="J30" s="528">
        <v>96.48</v>
      </c>
      <c r="K30" s="529">
        <v>100</v>
      </c>
      <c r="L30" s="521"/>
      <c r="M30" s="528">
        <v>96.42</v>
      </c>
      <c r="N30" s="529">
        <v>100</v>
      </c>
      <c r="O30" s="521"/>
      <c r="P30" s="528">
        <v>100</v>
      </c>
      <c r="Q30" s="529">
        <v>100</v>
      </c>
      <c r="R30" s="521"/>
      <c r="S30" s="528">
        <v>100</v>
      </c>
      <c r="T30" s="529">
        <v>100</v>
      </c>
    </row>
    <row r="31" spans="2:20" ht="18">
      <c r="B31" s="524">
        <v>22</v>
      </c>
      <c r="C31" s="525" t="s">
        <v>140</v>
      </c>
      <c r="D31" s="526" t="s">
        <v>69</v>
      </c>
      <c r="E31" s="527"/>
      <c r="F31" s="521"/>
      <c r="G31" s="528">
        <v>100</v>
      </c>
      <c r="H31" s="529">
        <v>100</v>
      </c>
      <c r="I31" s="521"/>
      <c r="J31" s="528">
        <v>93.13</v>
      </c>
      <c r="K31" s="529">
        <v>100</v>
      </c>
      <c r="L31" s="521"/>
      <c r="M31" s="528">
        <v>100</v>
      </c>
      <c r="N31" s="529">
        <v>100</v>
      </c>
      <c r="O31" s="521"/>
      <c r="P31" s="528">
        <v>100</v>
      </c>
      <c r="Q31" s="529">
        <v>100</v>
      </c>
      <c r="R31" s="521"/>
      <c r="S31" s="528">
        <v>100</v>
      </c>
      <c r="T31" s="529">
        <v>100</v>
      </c>
    </row>
    <row r="32" spans="2:20" ht="18">
      <c r="B32" s="524">
        <v>23</v>
      </c>
      <c r="C32" s="525" t="s">
        <v>105</v>
      </c>
      <c r="D32" s="526" t="s">
        <v>44</v>
      </c>
      <c r="E32" s="527"/>
      <c r="F32" s="521"/>
      <c r="G32" s="528">
        <v>100</v>
      </c>
      <c r="H32" s="529">
        <v>100</v>
      </c>
      <c r="I32" s="521"/>
      <c r="J32" s="528">
        <v>98.49</v>
      </c>
      <c r="K32" s="529">
        <v>100</v>
      </c>
      <c r="L32" s="521"/>
      <c r="M32" s="528">
        <v>94.11</v>
      </c>
      <c r="N32" s="529">
        <v>100</v>
      </c>
      <c r="O32" s="521"/>
      <c r="P32" s="528">
        <v>100</v>
      </c>
      <c r="Q32" s="529">
        <v>100</v>
      </c>
      <c r="R32" s="521"/>
      <c r="S32" s="528">
        <v>100</v>
      </c>
      <c r="T32" s="529">
        <v>100</v>
      </c>
    </row>
    <row r="33" spans="2:20" ht="18">
      <c r="B33" s="524">
        <v>24</v>
      </c>
      <c r="C33" s="525" t="s">
        <v>139</v>
      </c>
      <c r="D33" s="526" t="s">
        <v>57</v>
      </c>
      <c r="E33" s="527"/>
      <c r="F33" s="521"/>
      <c r="G33" s="528">
        <v>97.8</v>
      </c>
      <c r="H33" s="529">
        <v>100</v>
      </c>
      <c r="I33" s="521"/>
      <c r="J33" s="528">
        <v>96.89</v>
      </c>
      <c r="K33" s="529">
        <v>100</v>
      </c>
      <c r="L33" s="521"/>
      <c r="M33" s="528" t="s">
        <v>291</v>
      </c>
      <c r="N33" s="529">
        <v>100</v>
      </c>
      <c r="O33" s="521"/>
      <c r="P33" s="528">
        <v>94.87</v>
      </c>
      <c r="Q33" s="529">
        <v>100</v>
      </c>
      <c r="R33" s="521"/>
      <c r="S33" s="528">
        <v>100</v>
      </c>
      <c r="T33" s="529">
        <v>100</v>
      </c>
    </row>
    <row r="34" spans="2:20" ht="18">
      <c r="B34" s="524">
        <v>25</v>
      </c>
      <c r="C34" s="525" t="s">
        <v>141</v>
      </c>
      <c r="D34" s="526" t="s">
        <v>72</v>
      </c>
      <c r="E34" s="527"/>
      <c r="F34" s="521"/>
      <c r="G34" s="528">
        <v>100</v>
      </c>
      <c r="H34" s="529">
        <v>100</v>
      </c>
      <c r="I34" s="521"/>
      <c r="J34" s="528">
        <v>94.59</v>
      </c>
      <c r="K34" s="529">
        <v>100</v>
      </c>
      <c r="L34" s="521"/>
      <c r="M34" s="528" t="s">
        <v>291</v>
      </c>
      <c r="N34" s="529">
        <v>100</v>
      </c>
      <c r="O34" s="521"/>
      <c r="P34" s="528">
        <v>100</v>
      </c>
      <c r="Q34" s="529">
        <v>100</v>
      </c>
      <c r="R34" s="521"/>
      <c r="S34" s="528">
        <v>100</v>
      </c>
      <c r="T34" s="529">
        <v>100</v>
      </c>
    </row>
    <row r="35" spans="2:20" ht="18">
      <c r="B35" s="524">
        <v>26</v>
      </c>
      <c r="C35" s="525" t="s">
        <v>113</v>
      </c>
      <c r="D35" s="526" t="s">
        <v>65</v>
      </c>
      <c r="E35" s="527"/>
      <c r="F35" s="521"/>
      <c r="G35" s="528">
        <v>100</v>
      </c>
      <c r="H35" s="529">
        <v>100</v>
      </c>
      <c r="I35" s="521"/>
      <c r="J35" s="528">
        <v>91.25</v>
      </c>
      <c r="K35" s="529">
        <v>100</v>
      </c>
      <c r="L35" s="521"/>
      <c r="M35" s="528">
        <v>100</v>
      </c>
      <c r="N35" s="529">
        <v>100</v>
      </c>
      <c r="O35" s="521"/>
      <c r="P35" s="528">
        <v>100</v>
      </c>
      <c r="Q35" s="529">
        <v>100</v>
      </c>
      <c r="R35" s="521"/>
      <c r="S35" s="528">
        <v>100</v>
      </c>
      <c r="T35" s="529">
        <v>100</v>
      </c>
    </row>
    <row r="36" spans="2:20" ht="18">
      <c r="B36" s="524">
        <v>27</v>
      </c>
      <c r="C36" s="525" t="s">
        <v>122</v>
      </c>
      <c r="D36" s="526" t="s">
        <v>31</v>
      </c>
      <c r="E36" s="527"/>
      <c r="F36" s="521"/>
      <c r="G36" s="528">
        <v>100</v>
      </c>
      <c r="H36" s="529">
        <v>100</v>
      </c>
      <c r="I36" s="521"/>
      <c r="J36" s="528">
        <v>93.44</v>
      </c>
      <c r="K36" s="529">
        <v>100</v>
      </c>
      <c r="L36" s="521"/>
      <c r="M36" s="528" t="s">
        <v>291</v>
      </c>
      <c r="N36" s="529">
        <v>100</v>
      </c>
      <c r="O36" s="521"/>
      <c r="P36" s="528">
        <v>100</v>
      </c>
      <c r="Q36" s="529">
        <v>100</v>
      </c>
      <c r="R36" s="521"/>
      <c r="S36" s="528">
        <v>100</v>
      </c>
      <c r="T36" s="529">
        <v>100</v>
      </c>
    </row>
    <row r="37" spans="2:20" ht="18">
      <c r="B37" s="524">
        <v>28</v>
      </c>
      <c r="C37" s="525" t="s">
        <v>144</v>
      </c>
      <c r="D37" s="526" t="s">
        <v>38</v>
      </c>
      <c r="E37" s="527"/>
      <c r="F37" s="521"/>
      <c r="G37" s="528">
        <v>97.28</v>
      </c>
      <c r="H37" s="529">
        <v>100</v>
      </c>
      <c r="I37" s="521"/>
      <c r="J37" s="528">
        <v>97.85</v>
      </c>
      <c r="K37" s="529">
        <v>100</v>
      </c>
      <c r="L37" s="521"/>
      <c r="M37" s="528" t="s">
        <v>291</v>
      </c>
      <c r="N37" s="529">
        <v>100</v>
      </c>
      <c r="O37" s="521"/>
      <c r="P37" s="528">
        <v>100</v>
      </c>
      <c r="Q37" s="529">
        <v>100</v>
      </c>
      <c r="R37" s="521"/>
      <c r="S37" s="528">
        <v>94.36</v>
      </c>
      <c r="T37" s="529">
        <v>100</v>
      </c>
    </row>
    <row r="38" spans="2:20" ht="18">
      <c r="B38" s="524">
        <v>29</v>
      </c>
      <c r="C38" s="525" t="s">
        <v>137</v>
      </c>
      <c r="D38" s="526" t="s">
        <v>138</v>
      </c>
      <c r="E38" s="527"/>
      <c r="F38" s="521"/>
      <c r="G38" s="528">
        <v>98.9</v>
      </c>
      <c r="H38" s="529">
        <v>100</v>
      </c>
      <c r="I38" s="521"/>
      <c r="J38" s="528">
        <v>93.87</v>
      </c>
      <c r="K38" s="529">
        <v>100</v>
      </c>
      <c r="L38" s="521"/>
      <c r="M38" s="528" t="s">
        <v>291</v>
      </c>
      <c r="N38" s="529">
        <v>100</v>
      </c>
      <c r="O38" s="521"/>
      <c r="P38" s="528">
        <v>100</v>
      </c>
      <c r="Q38" s="529">
        <v>100</v>
      </c>
      <c r="R38" s="521"/>
      <c r="S38" s="528">
        <v>100</v>
      </c>
      <c r="T38" s="529">
        <v>100</v>
      </c>
    </row>
    <row r="39" spans="2:20" ht="18">
      <c r="B39" s="524">
        <v>30</v>
      </c>
      <c r="C39" s="525" t="s">
        <v>104</v>
      </c>
      <c r="D39" s="526" t="s">
        <v>71</v>
      </c>
      <c r="E39" s="527"/>
      <c r="F39" s="521"/>
      <c r="G39" s="528">
        <v>100</v>
      </c>
      <c r="H39" s="529">
        <v>100</v>
      </c>
      <c r="I39" s="521"/>
      <c r="J39" s="528">
        <v>97.93</v>
      </c>
      <c r="K39" s="529">
        <v>100</v>
      </c>
      <c r="L39" s="521"/>
      <c r="M39" s="528">
        <v>90.81</v>
      </c>
      <c r="N39" s="529">
        <v>100</v>
      </c>
      <c r="O39" s="521"/>
      <c r="P39" s="528">
        <v>100</v>
      </c>
      <c r="Q39" s="529">
        <v>100</v>
      </c>
      <c r="R39" s="521"/>
      <c r="S39" s="528">
        <v>100</v>
      </c>
      <c r="T39" s="529">
        <v>100</v>
      </c>
    </row>
    <row r="40" spans="2:20" ht="18">
      <c r="B40" s="524">
        <v>31</v>
      </c>
      <c r="C40" s="525" t="s">
        <v>124</v>
      </c>
      <c r="D40" s="526" t="s">
        <v>125</v>
      </c>
      <c r="E40" s="527"/>
      <c r="F40" s="521"/>
      <c r="G40" s="528">
        <v>96.4</v>
      </c>
      <c r="H40" s="529">
        <v>100</v>
      </c>
      <c r="I40" s="521"/>
      <c r="J40" s="528">
        <v>94.39</v>
      </c>
      <c r="K40" s="529">
        <v>100</v>
      </c>
      <c r="L40" s="521"/>
      <c r="M40" s="528">
        <v>99.05</v>
      </c>
      <c r="N40" s="529">
        <v>100</v>
      </c>
      <c r="O40" s="521"/>
      <c r="P40" s="528">
        <v>100</v>
      </c>
      <c r="Q40" s="529">
        <v>100</v>
      </c>
      <c r="R40" s="521"/>
      <c r="S40" s="528">
        <v>94.87</v>
      </c>
      <c r="T40" s="529">
        <v>100</v>
      </c>
    </row>
    <row r="41" spans="2:20" ht="18">
      <c r="B41" s="524">
        <v>32</v>
      </c>
      <c r="C41" s="525" t="s">
        <v>142</v>
      </c>
      <c r="D41" s="526" t="s">
        <v>64</v>
      </c>
      <c r="E41" s="527"/>
      <c r="F41" s="521"/>
      <c r="G41" s="528">
        <v>98.9</v>
      </c>
      <c r="H41" s="529">
        <v>100</v>
      </c>
      <c r="I41" s="521"/>
      <c r="J41" s="528">
        <v>92.09</v>
      </c>
      <c r="K41" s="529">
        <v>100</v>
      </c>
      <c r="L41" s="521"/>
      <c r="M41" s="528" t="s">
        <v>291</v>
      </c>
      <c r="N41" s="529">
        <v>100</v>
      </c>
      <c r="O41" s="521"/>
      <c r="P41" s="528">
        <v>100</v>
      </c>
      <c r="Q41" s="529">
        <v>100</v>
      </c>
      <c r="R41" s="521"/>
      <c r="S41" s="528">
        <v>100</v>
      </c>
      <c r="T41" s="529">
        <v>100</v>
      </c>
    </row>
    <row r="42" spans="2:20" ht="18">
      <c r="B42" s="524">
        <v>33</v>
      </c>
      <c r="C42" s="525" t="s">
        <v>117</v>
      </c>
      <c r="D42" s="526" t="s">
        <v>35</v>
      </c>
      <c r="E42" s="527"/>
      <c r="F42" s="521"/>
      <c r="G42" s="528">
        <v>98.94</v>
      </c>
      <c r="H42" s="529">
        <v>100</v>
      </c>
      <c r="I42" s="521"/>
      <c r="J42" s="528">
        <v>94.67</v>
      </c>
      <c r="K42" s="529">
        <v>100</v>
      </c>
      <c r="L42" s="521"/>
      <c r="M42" s="528">
        <v>92.71</v>
      </c>
      <c r="N42" s="529">
        <v>100</v>
      </c>
      <c r="O42" s="521"/>
      <c r="P42" s="528">
        <v>100</v>
      </c>
      <c r="Q42" s="529">
        <v>100</v>
      </c>
      <c r="R42" s="521"/>
      <c r="S42" s="528">
        <v>99.49</v>
      </c>
      <c r="T42" s="529">
        <v>100</v>
      </c>
    </row>
    <row r="43" spans="2:20" ht="18">
      <c r="B43" s="524">
        <v>34</v>
      </c>
      <c r="C43" s="525" t="s">
        <v>115</v>
      </c>
      <c r="D43" s="526" t="s">
        <v>271</v>
      </c>
      <c r="E43" s="527"/>
      <c r="F43" s="521"/>
      <c r="G43" s="528">
        <v>100</v>
      </c>
      <c r="H43" s="529">
        <v>100</v>
      </c>
      <c r="I43" s="521"/>
      <c r="J43" s="528">
        <v>96.15</v>
      </c>
      <c r="K43" s="529">
        <v>100</v>
      </c>
      <c r="L43" s="521"/>
      <c r="M43" s="528" t="s">
        <v>291</v>
      </c>
      <c r="N43" s="529">
        <v>100</v>
      </c>
      <c r="O43" s="521"/>
      <c r="P43" s="528">
        <v>38.46</v>
      </c>
      <c r="Q43" s="529">
        <v>100</v>
      </c>
      <c r="R43" s="521"/>
      <c r="S43" s="528">
        <v>97.95</v>
      </c>
      <c r="T43" s="529">
        <v>100</v>
      </c>
    </row>
    <row r="44" spans="2:20" ht="18">
      <c r="B44" s="524">
        <v>35</v>
      </c>
      <c r="C44" s="525" t="s">
        <v>126</v>
      </c>
      <c r="D44" s="526" t="s">
        <v>272</v>
      </c>
      <c r="E44" s="527"/>
      <c r="F44" s="521"/>
      <c r="G44" s="528">
        <v>98.16</v>
      </c>
      <c r="H44" s="529">
        <v>100</v>
      </c>
      <c r="I44" s="521"/>
      <c r="J44" s="528">
        <v>90.7</v>
      </c>
      <c r="K44" s="529">
        <v>100</v>
      </c>
      <c r="L44" s="521"/>
      <c r="M44" s="528">
        <v>99.52</v>
      </c>
      <c r="N44" s="529">
        <v>100</v>
      </c>
      <c r="O44" s="521"/>
      <c r="P44" s="528">
        <v>100</v>
      </c>
      <c r="Q44" s="529">
        <v>100</v>
      </c>
      <c r="R44" s="521"/>
      <c r="S44" s="528">
        <v>93.33</v>
      </c>
      <c r="T44" s="529">
        <v>100</v>
      </c>
    </row>
    <row r="45" spans="2:20" ht="18">
      <c r="B45" s="524">
        <v>36</v>
      </c>
      <c r="C45" s="525" t="s">
        <v>112</v>
      </c>
      <c r="D45" s="526" t="s">
        <v>62</v>
      </c>
      <c r="E45" s="527"/>
      <c r="F45" s="521"/>
      <c r="G45" s="528">
        <v>100</v>
      </c>
      <c r="H45" s="529">
        <v>100</v>
      </c>
      <c r="I45" s="521"/>
      <c r="J45" s="528">
        <v>92.3</v>
      </c>
      <c r="K45" s="529">
        <v>100</v>
      </c>
      <c r="L45" s="521"/>
      <c r="M45" s="528" t="s">
        <v>291</v>
      </c>
      <c r="N45" s="529">
        <v>100</v>
      </c>
      <c r="O45" s="521"/>
      <c r="P45" s="528">
        <v>100</v>
      </c>
      <c r="Q45" s="529">
        <v>100</v>
      </c>
      <c r="R45" s="521"/>
      <c r="S45" s="528">
        <v>93.33</v>
      </c>
      <c r="T45" s="529">
        <v>100</v>
      </c>
    </row>
    <row r="46" spans="2:20" ht="18">
      <c r="B46" s="524">
        <v>37</v>
      </c>
      <c r="C46" s="525" t="s">
        <v>134</v>
      </c>
      <c r="D46" s="526" t="s">
        <v>59</v>
      </c>
      <c r="E46" s="527"/>
      <c r="F46" s="521"/>
      <c r="G46" s="528">
        <v>100</v>
      </c>
      <c r="H46" s="529">
        <v>100</v>
      </c>
      <c r="I46" s="521"/>
      <c r="J46" s="528">
        <v>84.94</v>
      </c>
      <c r="K46" s="529">
        <v>100</v>
      </c>
      <c r="L46" s="521"/>
      <c r="M46" s="528">
        <v>100</v>
      </c>
      <c r="N46" s="529">
        <v>100</v>
      </c>
      <c r="O46" s="521"/>
      <c r="P46" s="528">
        <v>100</v>
      </c>
      <c r="Q46" s="529">
        <v>100</v>
      </c>
      <c r="R46" s="521"/>
      <c r="S46" s="528">
        <v>100</v>
      </c>
      <c r="T46" s="529">
        <v>100</v>
      </c>
    </row>
    <row r="47" spans="2:20" ht="18">
      <c r="B47" s="524">
        <v>38</v>
      </c>
      <c r="C47" s="525" t="s">
        <v>103</v>
      </c>
      <c r="D47" s="526" t="s">
        <v>34</v>
      </c>
      <c r="E47" s="527"/>
      <c r="F47" s="521"/>
      <c r="G47" s="528">
        <v>100</v>
      </c>
      <c r="H47" s="529">
        <v>100</v>
      </c>
      <c r="I47" s="521"/>
      <c r="J47" s="528">
        <v>90.64</v>
      </c>
      <c r="K47" s="529">
        <v>100</v>
      </c>
      <c r="L47" s="521"/>
      <c r="M47" s="528">
        <v>94.73</v>
      </c>
      <c r="N47" s="529">
        <v>100</v>
      </c>
      <c r="O47" s="521"/>
      <c r="P47" s="528">
        <v>97.44</v>
      </c>
      <c r="Q47" s="529">
        <v>100</v>
      </c>
      <c r="R47" s="521"/>
      <c r="S47" s="528">
        <v>96.41</v>
      </c>
      <c r="T47" s="529">
        <v>100</v>
      </c>
    </row>
    <row r="48" spans="2:20" ht="18">
      <c r="B48" s="524">
        <v>39</v>
      </c>
      <c r="C48" s="525" t="s">
        <v>100</v>
      </c>
      <c r="D48" s="526" t="s">
        <v>56</v>
      </c>
      <c r="E48" s="527"/>
      <c r="F48" s="521"/>
      <c r="G48" s="528">
        <v>100</v>
      </c>
      <c r="H48" s="529">
        <v>100</v>
      </c>
      <c r="I48" s="521"/>
      <c r="J48" s="528">
        <v>93.23</v>
      </c>
      <c r="K48" s="529">
        <v>100</v>
      </c>
      <c r="L48" s="521"/>
      <c r="M48" s="528">
        <v>87.57</v>
      </c>
      <c r="N48" s="529">
        <v>100</v>
      </c>
      <c r="O48" s="521"/>
      <c r="P48" s="528">
        <v>100</v>
      </c>
      <c r="Q48" s="529">
        <v>100</v>
      </c>
      <c r="R48" s="521"/>
      <c r="S48" s="528">
        <v>100</v>
      </c>
      <c r="T48" s="529">
        <v>100</v>
      </c>
    </row>
    <row r="49" spans="2:20" ht="18">
      <c r="B49" s="524">
        <v>40</v>
      </c>
      <c r="C49" s="525" t="s">
        <v>111</v>
      </c>
      <c r="D49" s="526" t="s">
        <v>66</v>
      </c>
      <c r="E49" s="527"/>
      <c r="F49" s="521"/>
      <c r="G49" s="528">
        <v>99.18</v>
      </c>
      <c r="H49" s="529">
        <v>100</v>
      </c>
      <c r="I49" s="521"/>
      <c r="J49" s="528">
        <v>99.31</v>
      </c>
      <c r="K49" s="529">
        <v>100</v>
      </c>
      <c r="L49" s="521"/>
      <c r="M49" s="528" t="s">
        <v>291</v>
      </c>
      <c r="N49" s="529">
        <v>100</v>
      </c>
      <c r="O49" s="521"/>
      <c r="P49" s="528">
        <v>100</v>
      </c>
      <c r="Q49" s="529">
        <v>100</v>
      </c>
      <c r="R49" s="521"/>
      <c r="S49" s="528">
        <v>100</v>
      </c>
      <c r="T49" s="529">
        <v>100</v>
      </c>
    </row>
    <row r="50" spans="2:20" ht="18">
      <c r="B50" s="524">
        <v>41</v>
      </c>
      <c r="C50" s="525" t="s">
        <v>121</v>
      </c>
      <c r="D50" s="526" t="s">
        <v>67</v>
      </c>
      <c r="E50" s="527"/>
      <c r="F50" s="521"/>
      <c r="G50" s="528">
        <v>99.2</v>
      </c>
      <c r="H50" s="529">
        <v>100</v>
      </c>
      <c r="I50" s="521"/>
      <c r="J50" s="528">
        <v>83.9</v>
      </c>
      <c r="K50" s="529">
        <v>100</v>
      </c>
      <c r="L50" s="521"/>
      <c r="M50" s="528">
        <v>96.92</v>
      </c>
      <c r="N50" s="529">
        <v>100</v>
      </c>
      <c r="O50" s="521"/>
      <c r="P50" s="528">
        <v>100</v>
      </c>
      <c r="Q50" s="529">
        <v>100</v>
      </c>
      <c r="R50" s="521"/>
      <c r="S50" s="528">
        <v>99.49</v>
      </c>
      <c r="T50" s="529">
        <v>100</v>
      </c>
    </row>
    <row r="51" spans="2:20" ht="18">
      <c r="B51" s="524">
        <v>42</v>
      </c>
      <c r="C51" s="525" t="s">
        <v>108</v>
      </c>
      <c r="D51" s="526" t="s">
        <v>32</v>
      </c>
      <c r="E51" s="527"/>
      <c r="F51" s="521"/>
      <c r="G51" s="528">
        <v>100</v>
      </c>
      <c r="H51" s="529">
        <v>100</v>
      </c>
      <c r="I51" s="521"/>
      <c r="J51" s="528">
        <v>85.63</v>
      </c>
      <c r="K51" s="529">
        <v>100</v>
      </c>
      <c r="L51" s="521"/>
      <c r="M51" s="528">
        <v>94.56</v>
      </c>
      <c r="N51" s="529">
        <v>100</v>
      </c>
      <c r="O51" s="521"/>
      <c r="P51" s="528">
        <v>100</v>
      </c>
      <c r="Q51" s="529">
        <v>100</v>
      </c>
      <c r="R51" s="521"/>
      <c r="S51" s="528">
        <v>93.85</v>
      </c>
      <c r="T51" s="529">
        <v>100</v>
      </c>
    </row>
    <row r="52" spans="2:20" ht="18">
      <c r="B52" s="524">
        <v>43</v>
      </c>
      <c r="C52" s="525" t="s">
        <v>98</v>
      </c>
      <c r="D52" s="526" t="s">
        <v>47</v>
      </c>
      <c r="E52" s="527"/>
      <c r="F52" s="521"/>
      <c r="G52" s="528">
        <v>100</v>
      </c>
      <c r="H52" s="529">
        <v>100</v>
      </c>
      <c r="I52" s="521"/>
      <c r="J52" s="528">
        <v>91.04</v>
      </c>
      <c r="K52" s="529">
        <v>100</v>
      </c>
      <c r="L52" s="521"/>
      <c r="M52" s="528">
        <v>98.41</v>
      </c>
      <c r="N52" s="529">
        <v>100</v>
      </c>
      <c r="O52" s="521"/>
      <c r="P52" s="528">
        <v>100</v>
      </c>
      <c r="Q52" s="529">
        <v>100</v>
      </c>
      <c r="R52" s="521"/>
      <c r="S52" s="528">
        <v>100</v>
      </c>
      <c r="T52" s="529">
        <v>100</v>
      </c>
    </row>
    <row r="53" spans="2:20" ht="18">
      <c r="B53" s="524">
        <v>44</v>
      </c>
      <c r="C53" s="525" t="s">
        <v>102</v>
      </c>
      <c r="D53" s="526" t="s">
        <v>58</v>
      </c>
      <c r="E53" s="527"/>
      <c r="F53" s="521"/>
      <c r="G53" s="528">
        <v>99.47</v>
      </c>
      <c r="H53" s="529">
        <v>100</v>
      </c>
      <c r="I53" s="521"/>
      <c r="J53" s="528">
        <v>92.49</v>
      </c>
      <c r="K53" s="529">
        <v>100</v>
      </c>
      <c r="L53" s="521"/>
      <c r="M53" s="528">
        <v>98.45</v>
      </c>
      <c r="N53" s="529">
        <v>100</v>
      </c>
      <c r="O53" s="521"/>
      <c r="P53" s="528">
        <v>66.67</v>
      </c>
      <c r="Q53" s="529">
        <v>100</v>
      </c>
      <c r="R53" s="521"/>
      <c r="S53" s="528">
        <v>95.9</v>
      </c>
      <c r="T53" s="529">
        <v>100</v>
      </c>
    </row>
    <row r="54" spans="2:20" ht="18">
      <c r="B54" s="524">
        <v>45</v>
      </c>
      <c r="C54" s="525" t="s">
        <v>130</v>
      </c>
      <c r="D54" s="526" t="s">
        <v>36</v>
      </c>
      <c r="E54" s="527"/>
      <c r="F54" s="521"/>
      <c r="G54" s="528">
        <v>99.15</v>
      </c>
      <c r="H54" s="529">
        <v>100</v>
      </c>
      <c r="I54" s="521"/>
      <c r="J54" s="528">
        <v>80.78</v>
      </c>
      <c r="K54" s="529">
        <v>100</v>
      </c>
      <c r="L54" s="521"/>
      <c r="M54" s="528" t="s">
        <v>291</v>
      </c>
      <c r="N54" s="529">
        <v>100</v>
      </c>
      <c r="O54" s="521"/>
      <c r="P54" s="528">
        <v>84.62</v>
      </c>
      <c r="Q54" s="529">
        <v>100</v>
      </c>
      <c r="R54" s="521"/>
      <c r="S54" s="528">
        <v>97.95</v>
      </c>
      <c r="T54" s="529">
        <v>100</v>
      </c>
    </row>
    <row r="55" spans="2:20" ht="18">
      <c r="B55" s="524">
        <v>46</v>
      </c>
      <c r="C55" s="525" t="s">
        <v>128</v>
      </c>
      <c r="D55" s="526" t="s">
        <v>52</v>
      </c>
      <c r="E55" s="527"/>
      <c r="F55" s="521"/>
      <c r="G55" s="528">
        <v>90.39</v>
      </c>
      <c r="H55" s="529">
        <v>100</v>
      </c>
      <c r="I55" s="521"/>
      <c r="J55" s="528">
        <v>85.09</v>
      </c>
      <c r="K55" s="529">
        <v>100</v>
      </c>
      <c r="L55" s="521"/>
      <c r="M55" s="528" t="s">
        <v>291</v>
      </c>
      <c r="N55" s="529">
        <v>100</v>
      </c>
      <c r="O55" s="521"/>
      <c r="P55" s="528">
        <v>97.44</v>
      </c>
      <c r="Q55" s="529">
        <v>100</v>
      </c>
      <c r="R55" s="521"/>
      <c r="S55" s="528">
        <v>98.46</v>
      </c>
      <c r="T55" s="529">
        <v>100</v>
      </c>
    </row>
    <row r="56" spans="2:20" ht="18">
      <c r="B56" s="524">
        <v>47</v>
      </c>
      <c r="C56" s="525" t="s">
        <v>118</v>
      </c>
      <c r="D56" s="526" t="s">
        <v>481</v>
      </c>
      <c r="E56" s="527"/>
      <c r="F56" s="521"/>
      <c r="G56" s="528">
        <v>96.55</v>
      </c>
      <c r="H56" s="529">
        <v>100</v>
      </c>
      <c r="I56" s="521"/>
      <c r="J56" s="528">
        <v>75.3</v>
      </c>
      <c r="K56" s="529">
        <v>100</v>
      </c>
      <c r="L56" s="521"/>
      <c r="M56" s="528">
        <v>92.74</v>
      </c>
      <c r="N56" s="529">
        <v>100</v>
      </c>
      <c r="O56" s="521"/>
      <c r="P56" s="528">
        <v>64.099999999999994</v>
      </c>
      <c r="Q56" s="529">
        <v>100</v>
      </c>
      <c r="R56" s="521"/>
      <c r="S56" s="528">
        <v>95.9</v>
      </c>
      <c r="T56" s="529">
        <v>100</v>
      </c>
    </row>
    <row r="57" spans="2:20" ht="18">
      <c r="B57" s="524">
        <v>48</v>
      </c>
      <c r="C57" s="525" t="s">
        <v>106</v>
      </c>
      <c r="D57" s="526" t="s">
        <v>61</v>
      </c>
      <c r="E57" s="527"/>
      <c r="F57" s="521"/>
      <c r="G57" s="528">
        <v>100</v>
      </c>
      <c r="H57" s="529">
        <v>100</v>
      </c>
      <c r="I57" s="521"/>
      <c r="J57" s="528">
        <v>70.47</v>
      </c>
      <c r="K57" s="529">
        <v>100</v>
      </c>
      <c r="L57" s="521"/>
      <c r="M57" s="528">
        <v>89.23</v>
      </c>
      <c r="N57" s="529">
        <v>100</v>
      </c>
      <c r="O57" s="521"/>
      <c r="P57" s="528">
        <v>84.62</v>
      </c>
      <c r="Q57" s="529">
        <v>100</v>
      </c>
      <c r="R57" s="521"/>
      <c r="S57" s="528">
        <v>99.49</v>
      </c>
      <c r="T57" s="529">
        <v>100</v>
      </c>
    </row>
    <row r="58" spans="2:20" ht="18">
      <c r="B58" s="524">
        <v>49</v>
      </c>
      <c r="C58" s="525" t="s">
        <v>136</v>
      </c>
      <c r="D58" s="526" t="s">
        <v>39</v>
      </c>
      <c r="E58" s="527"/>
      <c r="F58" s="521"/>
      <c r="G58" s="528">
        <v>94.51</v>
      </c>
      <c r="H58" s="529">
        <v>100</v>
      </c>
      <c r="I58" s="521"/>
      <c r="J58" s="528">
        <v>63.82</v>
      </c>
      <c r="K58" s="529">
        <v>100</v>
      </c>
      <c r="L58" s="521"/>
      <c r="M58" s="528">
        <v>100</v>
      </c>
      <c r="N58" s="529">
        <v>100</v>
      </c>
      <c r="O58" s="521"/>
      <c r="P58" s="528">
        <v>69.23</v>
      </c>
      <c r="Q58" s="529">
        <v>100</v>
      </c>
      <c r="R58" s="521"/>
      <c r="S58" s="528">
        <v>97.44</v>
      </c>
      <c r="T58" s="529">
        <v>100</v>
      </c>
    </row>
    <row r="59" spans="2:20" ht="18">
      <c r="B59" s="524">
        <v>50</v>
      </c>
      <c r="C59" s="525" t="s">
        <v>99</v>
      </c>
      <c r="D59" s="526" t="s">
        <v>70</v>
      </c>
      <c r="E59" s="527"/>
      <c r="F59" s="521"/>
      <c r="G59" s="528">
        <v>100</v>
      </c>
      <c r="H59" s="529">
        <v>100</v>
      </c>
      <c r="I59" s="521"/>
      <c r="J59" s="528">
        <v>84.54</v>
      </c>
      <c r="K59" s="529">
        <v>100</v>
      </c>
      <c r="L59" s="521"/>
      <c r="M59" s="528">
        <v>84.46</v>
      </c>
      <c r="N59" s="529">
        <v>100</v>
      </c>
      <c r="O59" s="521"/>
      <c r="P59" s="528">
        <v>100</v>
      </c>
      <c r="Q59" s="529">
        <v>100</v>
      </c>
      <c r="R59" s="521"/>
      <c r="S59" s="528">
        <v>99.49</v>
      </c>
      <c r="T59" s="529">
        <v>100</v>
      </c>
    </row>
    <row r="60" spans="2:20" ht="18">
      <c r="B60" s="530">
        <v>51</v>
      </c>
      <c r="C60" s="531" t="s">
        <v>123</v>
      </c>
      <c r="D60" s="532" t="s">
        <v>60</v>
      </c>
      <c r="E60" s="533"/>
      <c r="F60" s="521"/>
      <c r="G60" s="534">
        <v>90.73</v>
      </c>
      <c r="H60" s="535">
        <v>100</v>
      </c>
      <c r="I60" s="521"/>
      <c r="J60" s="534">
        <v>68.31</v>
      </c>
      <c r="K60" s="535">
        <v>100</v>
      </c>
      <c r="L60" s="521"/>
      <c r="M60" s="534" t="s">
        <v>291</v>
      </c>
      <c r="N60" s="535">
        <v>100</v>
      </c>
      <c r="O60" s="521"/>
      <c r="P60" s="534">
        <v>89.74</v>
      </c>
      <c r="Q60" s="535">
        <v>100</v>
      </c>
      <c r="R60" s="521"/>
      <c r="S60" s="534">
        <v>91.79</v>
      </c>
      <c r="T60" s="535">
        <v>100</v>
      </c>
    </row>
    <row r="61" spans="2:20" ht="18">
      <c r="B61" s="80" t="s">
        <v>274</v>
      </c>
      <c r="C61" s="80" t="s">
        <v>274</v>
      </c>
      <c r="D61" s="658" t="s">
        <v>274</v>
      </c>
      <c r="E61" s="659"/>
      <c r="G61" t="s">
        <v>274</v>
      </c>
      <c r="H61" t="s">
        <v>274</v>
      </c>
      <c r="J61" t="s">
        <v>274</v>
      </c>
      <c r="K61" t="s">
        <v>274</v>
      </c>
      <c r="M61" t="s">
        <v>274</v>
      </c>
      <c r="N61" t="s">
        <v>274</v>
      </c>
      <c r="P61" t="s">
        <v>274</v>
      </c>
      <c r="Q61" t="s">
        <v>274</v>
      </c>
      <c r="S61" t="s">
        <v>274</v>
      </c>
      <c r="T61" t="s">
        <v>274</v>
      </c>
    </row>
    <row r="62" spans="2:20" ht="18">
      <c r="B62" s="80" t="s">
        <v>274</v>
      </c>
      <c r="C62" s="80" t="s">
        <v>274</v>
      </c>
      <c r="D62" s="658" t="s">
        <v>274</v>
      </c>
      <c r="E62" s="659"/>
      <c r="G62" t="s">
        <v>274</v>
      </c>
      <c r="H62" t="s">
        <v>274</v>
      </c>
      <c r="J62" t="s">
        <v>274</v>
      </c>
      <c r="K62" t="s">
        <v>274</v>
      </c>
      <c r="M62" t="s">
        <v>274</v>
      </c>
      <c r="N62" t="s">
        <v>274</v>
      </c>
      <c r="P62" t="s">
        <v>274</v>
      </c>
      <c r="Q62" t="s">
        <v>274</v>
      </c>
      <c r="S62" t="s">
        <v>274</v>
      </c>
      <c r="T62" t="s">
        <v>274</v>
      </c>
    </row>
    <row r="63" spans="2:20" ht="17.45" hidden="1" customHeight="1">
      <c r="B63" s="80" t="s">
        <v>274</v>
      </c>
      <c r="C63" s="80" t="s">
        <v>274</v>
      </c>
      <c r="D63" s="658" t="s">
        <v>274</v>
      </c>
      <c r="E63" s="659"/>
      <c r="G63" t="s">
        <v>274</v>
      </c>
      <c r="H63" t="s">
        <v>274</v>
      </c>
      <c r="J63" t="s">
        <v>274</v>
      </c>
      <c r="K63" t="s">
        <v>274</v>
      </c>
      <c r="M63" t="s">
        <v>274</v>
      </c>
      <c r="N63" t="s">
        <v>274</v>
      </c>
      <c r="P63" t="s">
        <v>274</v>
      </c>
      <c r="Q63" t="s">
        <v>274</v>
      </c>
      <c r="S63" t="s">
        <v>274</v>
      </c>
      <c r="T63" t="s">
        <v>274</v>
      </c>
    </row>
    <row r="64" spans="2:20" ht="18" hidden="1">
      <c r="B64" s="80" t="s">
        <v>274</v>
      </c>
      <c r="C64" s="80" t="s">
        <v>274</v>
      </c>
      <c r="D64" s="658" t="s">
        <v>274</v>
      </c>
      <c r="E64" s="659"/>
      <c r="G64" t="s">
        <v>274</v>
      </c>
      <c r="H64" t="s">
        <v>274</v>
      </c>
      <c r="J64" t="s">
        <v>274</v>
      </c>
      <c r="K64" t="s">
        <v>274</v>
      </c>
      <c r="M64" t="s">
        <v>274</v>
      </c>
      <c r="N64" t="s">
        <v>274</v>
      </c>
      <c r="P64" t="s">
        <v>274</v>
      </c>
      <c r="Q64" t="s">
        <v>274</v>
      </c>
      <c r="S64" t="s">
        <v>274</v>
      </c>
      <c r="T64" t="s">
        <v>274</v>
      </c>
    </row>
    <row r="65" spans="2:20" ht="18" hidden="1">
      <c r="B65" s="80" t="s">
        <v>274</v>
      </c>
      <c r="C65" s="80" t="s">
        <v>274</v>
      </c>
      <c r="D65" s="658" t="s">
        <v>274</v>
      </c>
      <c r="E65" s="659"/>
      <c r="G65" t="s">
        <v>274</v>
      </c>
      <c r="H65" t="s">
        <v>274</v>
      </c>
      <c r="J65" t="s">
        <v>274</v>
      </c>
      <c r="K65" t="s">
        <v>274</v>
      </c>
      <c r="M65" t="s">
        <v>274</v>
      </c>
      <c r="N65" t="s">
        <v>274</v>
      </c>
      <c r="P65" t="s">
        <v>274</v>
      </c>
      <c r="Q65" t="s">
        <v>274</v>
      </c>
      <c r="S65" t="s">
        <v>274</v>
      </c>
      <c r="T65" t="s">
        <v>274</v>
      </c>
    </row>
    <row r="66" spans="2:20" ht="18" hidden="1">
      <c r="B66" s="80" t="s">
        <v>274</v>
      </c>
      <c r="C66" s="80" t="s">
        <v>274</v>
      </c>
      <c r="D66" s="658" t="s">
        <v>274</v>
      </c>
      <c r="E66" s="659"/>
      <c r="G66" t="s">
        <v>274</v>
      </c>
      <c r="H66" t="s">
        <v>274</v>
      </c>
      <c r="J66" t="s">
        <v>274</v>
      </c>
      <c r="K66" t="s">
        <v>274</v>
      </c>
      <c r="M66" t="s">
        <v>274</v>
      </c>
      <c r="N66" t="s">
        <v>274</v>
      </c>
      <c r="P66" t="s">
        <v>274</v>
      </c>
      <c r="Q66" t="s">
        <v>274</v>
      </c>
      <c r="S66" t="s">
        <v>274</v>
      </c>
      <c r="T66" t="s">
        <v>274</v>
      </c>
    </row>
    <row r="67" spans="2:20" ht="18" hidden="1">
      <c r="B67" s="80" t="s">
        <v>274</v>
      </c>
      <c r="C67" s="80" t="s">
        <v>274</v>
      </c>
      <c r="D67" s="658" t="s">
        <v>274</v>
      </c>
      <c r="E67" s="659"/>
      <c r="G67" t="s">
        <v>274</v>
      </c>
      <c r="H67" t="s">
        <v>274</v>
      </c>
      <c r="J67" t="s">
        <v>274</v>
      </c>
      <c r="K67" t="s">
        <v>274</v>
      </c>
      <c r="M67" t="s">
        <v>274</v>
      </c>
      <c r="N67" t="s">
        <v>274</v>
      </c>
      <c r="P67" t="s">
        <v>274</v>
      </c>
      <c r="Q67" t="s">
        <v>274</v>
      </c>
      <c r="S67" t="s">
        <v>274</v>
      </c>
      <c r="T67" t="s">
        <v>274</v>
      </c>
    </row>
    <row r="68" spans="2:20" ht="18" hidden="1">
      <c r="B68" s="80" t="s">
        <v>274</v>
      </c>
      <c r="C68" s="80" t="s">
        <v>274</v>
      </c>
      <c r="D68" s="658" t="s">
        <v>274</v>
      </c>
      <c r="E68" s="659"/>
      <c r="G68" t="s">
        <v>274</v>
      </c>
      <c r="H68" t="s">
        <v>274</v>
      </c>
      <c r="J68" t="s">
        <v>274</v>
      </c>
      <c r="K68" t="s">
        <v>274</v>
      </c>
      <c r="M68" t="s">
        <v>274</v>
      </c>
      <c r="N68" t="s">
        <v>274</v>
      </c>
      <c r="P68" t="s">
        <v>274</v>
      </c>
      <c r="Q68" t="s">
        <v>274</v>
      </c>
      <c r="S68" t="s">
        <v>274</v>
      </c>
      <c r="T68" t="s">
        <v>274</v>
      </c>
    </row>
    <row r="69" spans="2:20" ht="18" hidden="1">
      <c r="B69" s="80" t="s">
        <v>274</v>
      </c>
      <c r="C69" s="80" t="s">
        <v>274</v>
      </c>
      <c r="D69" s="658" t="s">
        <v>274</v>
      </c>
      <c r="E69" s="659"/>
      <c r="G69" t="s">
        <v>274</v>
      </c>
      <c r="H69" t="s">
        <v>274</v>
      </c>
      <c r="J69" t="s">
        <v>274</v>
      </c>
      <c r="K69" t="s">
        <v>274</v>
      </c>
      <c r="M69" t="s">
        <v>274</v>
      </c>
      <c r="N69" t="s">
        <v>274</v>
      </c>
      <c r="P69" t="s">
        <v>274</v>
      </c>
      <c r="Q69" t="s">
        <v>274</v>
      </c>
      <c r="S69" t="s">
        <v>274</v>
      </c>
      <c r="T69" t="s">
        <v>274</v>
      </c>
    </row>
    <row r="70" spans="2:20" ht="18" hidden="1">
      <c r="B70" s="80" t="s">
        <v>274</v>
      </c>
      <c r="C70" s="80" t="s">
        <v>274</v>
      </c>
      <c r="D70" s="658" t="s">
        <v>274</v>
      </c>
      <c r="E70" s="659"/>
      <c r="G70" t="s">
        <v>274</v>
      </c>
      <c r="H70" t="s">
        <v>274</v>
      </c>
      <c r="J70" t="s">
        <v>274</v>
      </c>
      <c r="K70" t="s">
        <v>274</v>
      </c>
      <c r="M70" t="s">
        <v>274</v>
      </c>
      <c r="N70" t="s">
        <v>274</v>
      </c>
      <c r="P70" t="s">
        <v>274</v>
      </c>
      <c r="Q70" t="s">
        <v>274</v>
      </c>
      <c r="S70" t="s">
        <v>274</v>
      </c>
      <c r="T70" t="s">
        <v>274</v>
      </c>
    </row>
    <row r="71" spans="2:20" ht="18" hidden="1">
      <c r="B71" s="80" t="s">
        <v>274</v>
      </c>
      <c r="C71" s="80" t="s">
        <v>274</v>
      </c>
      <c r="D71" s="658" t="s">
        <v>274</v>
      </c>
      <c r="E71" s="659"/>
      <c r="G71" t="s">
        <v>274</v>
      </c>
      <c r="H71" t="s">
        <v>274</v>
      </c>
      <c r="J71" t="s">
        <v>274</v>
      </c>
      <c r="K71" t="s">
        <v>274</v>
      </c>
      <c r="M71" t="s">
        <v>274</v>
      </c>
      <c r="N71" t="s">
        <v>274</v>
      </c>
      <c r="P71" t="s">
        <v>274</v>
      </c>
      <c r="Q71" t="s">
        <v>274</v>
      </c>
      <c r="S71" t="s">
        <v>274</v>
      </c>
      <c r="T71" t="s">
        <v>274</v>
      </c>
    </row>
    <row r="72" spans="2:20" ht="18" hidden="1">
      <c r="B72" s="80" t="s">
        <v>274</v>
      </c>
      <c r="C72" s="80" t="s">
        <v>274</v>
      </c>
      <c r="D72" s="658" t="s">
        <v>274</v>
      </c>
      <c r="E72" s="659"/>
      <c r="G72" t="s">
        <v>274</v>
      </c>
      <c r="H72" t="s">
        <v>274</v>
      </c>
      <c r="J72" t="s">
        <v>274</v>
      </c>
      <c r="K72" t="s">
        <v>274</v>
      </c>
      <c r="M72" t="s">
        <v>274</v>
      </c>
      <c r="N72" t="s">
        <v>274</v>
      </c>
      <c r="P72" t="s">
        <v>274</v>
      </c>
      <c r="Q72" t="s">
        <v>274</v>
      </c>
      <c r="S72" t="s">
        <v>274</v>
      </c>
      <c r="T72" t="s">
        <v>274</v>
      </c>
    </row>
    <row r="73" spans="2:20" ht="18" hidden="1">
      <c r="B73" s="80" t="s">
        <v>274</v>
      </c>
      <c r="C73" s="80" t="s">
        <v>274</v>
      </c>
      <c r="D73" s="658" t="s">
        <v>274</v>
      </c>
      <c r="E73" s="659"/>
      <c r="G73" t="s">
        <v>274</v>
      </c>
      <c r="H73" t="s">
        <v>274</v>
      </c>
      <c r="J73" t="s">
        <v>274</v>
      </c>
      <c r="K73" t="s">
        <v>274</v>
      </c>
      <c r="M73" t="s">
        <v>274</v>
      </c>
      <c r="N73" t="s">
        <v>274</v>
      </c>
      <c r="P73" t="s">
        <v>274</v>
      </c>
      <c r="Q73" t="s">
        <v>274</v>
      </c>
      <c r="S73" t="s">
        <v>274</v>
      </c>
      <c r="T73" t="s">
        <v>274</v>
      </c>
    </row>
    <row r="74" spans="2:20" ht="18" hidden="1">
      <c r="B74" s="80" t="s">
        <v>274</v>
      </c>
      <c r="C74" s="80" t="s">
        <v>274</v>
      </c>
      <c r="D74" s="658" t="s">
        <v>274</v>
      </c>
      <c r="E74" s="659"/>
      <c r="G74" t="s">
        <v>274</v>
      </c>
      <c r="H74" t="s">
        <v>274</v>
      </c>
      <c r="J74" t="s">
        <v>274</v>
      </c>
      <c r="K74" t="s">
        <v>274</v>
      </c>
      <c r="M74" t="s">
        <v>274</v>
      </c>
      <c r="N74" t="s">
        <v>274</v>
      </c>
      <c r="P74" t="s">
        <v>274</v>
      </c>
      <c r="Q74" t="s">
        <v>274</v>
      </c>
      <c r="S74" t="s">
        <v>274</v>
      </c>
      <c r="T74" t="s">
        <v>274</v>
      </c>
    </row>
    <row r="75" spans="2:20" ht="18" hidden="1">
      <c r="B75" s="80" t="s">
        <v>274</v>
      </c>
      <c r="C75" s="80" t="s">
        <v>274</v>
      </c>
      <c r="D75" s="658" t="s">
        <v>274</v>
      </c>
      <c r="E75" s="659"/>
      <c r="G75" t="s">
        <v>274</v>
      </c>
      <c r="H75" t="s">
        <v>274</v>
      </c>
      <c r="J75" t="s">
        <v>274</v>
      </c>
      <c r="K75" t="s">
        <v>274</v>
      </c>
      <c r="M75" t="s">
        <v>274</v>
      </c>
      <c r="N75" t="s">
        <v>274</v>
      </c>
      <c r="P75" t="s">
        <v>274</v>
      </c>
      <c r="Q75" t="s">
        <v>274</v>
      </c>
      <c r="S75" t="s">
        <v>274</v>
      </c>
      <c r="T75" t="s">
        <v>274</v>
      </c>
    </row>
    <row r="76" spans="2:20" ht="18" hidden="1">
      <c r="B76" s="80" t="s">
        <v>274</v>
      </c>
      <c r="C76" s="80" t="s">
        <v>274</v>
      </c>
      <c r="D76" s="658" t="s">
        <v>274</v>
      </c>
      <c r="E76" s="659"/>
      <c r="G76" t="s">
        <v>274</v>
      </c>
      <c r="H76" t="s">
        <v>274</v>
      </c>
      <c r="J76" t="s">
        <v>274</v>
      </c>
      <c r="K76" t="s">
        <v>274</v>
      </c>
      <c r="M76" t="s">
        <v>274</v>
      </c>
      <c r="N76" t="s">
        <v>274</v>
      </c>
      <c r="P76" t="s">
        <v>274</v>
      </c>
      <c r="Q76" t="s">
        <v>274</v>
      </c>
      <c r="S76" t="s">
        <v>274</v>
      </c>
      <c r="T76" t="s">
        <v>274</v>
      </c>
    </row>
    <row r="77" spans="2:20" ht="18" hidden="1">
      <c r="B77" s="80" t="s">
        <v>274</v>
      </c>
      <c r="C77" s="80" t="s">
        <v>274</v>
      </c>
      <c r="D77" s="658" t="s">
        <v>274</v>
      </c>
      <c r="E77" s="659"/>
      <c r="G77" t="s">
        <v>274</v>
      </c>
      <c r="H77" t="s">
        <v>274</v>
      </c>
      <c r="J77" t="s">
        <v>274</v>
      </c>
      <c r="K77" t="s">
        <v>274</v>
      </c>
      <c r="M77" t="s">
        <v>274</v>
      </c>
      <c r="N77" t="s">
        <v>274</v>
      </c>
      <c r="P77" t="s">
        <v>274</v>
      </c>
      <c r="Q77" t="s">
        <v>274</v>
      </c>
      <c r="S77" t="s">
        <v>274</v>
      </c>
      <c r="T77" t="s">
        <v>274</v>
      </c>
    </row>
    <row r="78" spans="2:20" ht="18" hidden="1">
      <c r="B78" s="80" t="s">
        <v>274</v>
      </c>
      <c r="C78" s="80" t="s">
        <v>274</v>
      </c>
      <c r="D78" s="658" t="s">
        <v>274</v>
      </c>
      <c r="E78" s="659"/>
      <c r="G78" t="s">
        <v>274</v>
      </c>
      <c r="H78" t="s">
        <v>274</v>
      </c>
      <c r="J78" t="s">
        <v>274</v>
      </c>
      <c r="K78" t="s">
        <v>274</v>
      </c>
      <c r="M78" t="s">
        <v>274</v>
      </c>
      <c r="N78" t="s">
        <v>274</v>
      </c>
      <c r="P78" t="s">
        <v>274</v>
      </c>
      <c r="Q78" t="s">
        <v>274</v>
      </c>
      <c r="S78" t="s">
        <v>274</v>
      </c>
      <c r="T78" t="s">
        <v>274</v>
      </c>
    </row>
    <row r="79" spans="2:20" ht="18" hidden="1">
      <c r="B79" s="80" t="s">
        <v>274</v>
      </c>
      <c r="C79" s="80" t="s">
        <v>274</v>
      </c>
      <c r="D79" s="658" t="s">
        <v>274</v>
      </c>
      <c r="E79" s="659"/>
      <c r="G79" t="s">
        <v>274</v>
      </c>
      <c r="H79" t="s">
        <v>274</v>
      </c>
      <c r="J79" t="s">
        <v>274</v>
      </c>
      <c r="K79" t="s">
        <v>274</v>
      </c>
      <c r="M79" t="s">
        <v>274</v>
      </c>
      <c r="N79" t="s">
        <v>274</v>
      </c>
      <c r="P79" t="s">
        <v>274</v>
      </c>
      <c r="Q79" t="s">
        <v>274</v>
      </c>
      <c r="S79" t="s">
        <v>274</v>
      </c>
      <c r="T79" t="s">
        <v>274</v>
      </c>
    </row>
    <row r="80" spans="2:20" ht="18" hidden="1">
      <c r="B80" s="80" t="s">
        <v>274</v>
      </c>
      <c r="C80" s="80" t="s">
        <v>274</v>
      </c>
      <c r="D80" s="658" t="s">
        <v>274</v>
      </c>
      <c r="E80" s="659"/>
      <c r="G80" t="s">
        <v>274</v>
      </c>
      <c r="H80" t="s">
        <v>274</v>
      </c>
      <c r="J80" t="s">
        <v>274</v>
      </c>
      <c r="K80" t="s">
        <v>274</v>
      </c>
      <c r="M80" t="s">
        <v>274</v>
      </c>
      <c r="N80" t="s">
        <v>274</v>
      </c>
      <c r="P80" t="s">
        <v>274</v>
      </c>
      <c r="Q80" t="s">
        <v>274</v>
      </c>
      <c r="S80" t="s">
        <v>274</v>
      </c>
      <c r="T80" t="s">
        <v>274</v>
      </c>
    </row>
    <row r="81" spans="2:20" ht="18" hidden="1">
      <c r="B81" s="80" t="s">
        <v>274</v>
      </c>
      <c r="C81" s="80" t="s">
        <v>274</v>
      </c>
      <c r="D81" s="658" t="s">
        <v>274</v>
      </c>
      <c r="E81" s="659"/>
      <c r="G81" t="s">
        <v>274</v>
      </c>
      <c r="H81" t="s">
        <v>274</v>
      </c>
      <c r="J81" t="s">
        <v>274</v>
      </c>
      <c r="K81" t="s">
        <v>274</v>
      </c>
      <c r="M81" t="s">
        <v>274</v>
      </c>
      <c r="N81" t="s">
        <v>274</v>
      </c>
      <c r="P81" t="s">
        <v>274</v>
      </c>
      <c r="Q81" t="s">
        <v>274</v>
      </c>
      <c r="S81" t="s">
        <v>274</v>
      </c>
      <c r="T81" t="s">
        <v>274</v>
      </c>
    </row>
    <row r="82" spans="2:20" ht="18" hidden="1">
      <c r="B82" s="80" t="s">
        <v>274</v>
      </c>
      <c r="C82" s="80" t="s">
        <v>274</v>
      </c>
      <c r="D82" s="658" t="s">
        <v>274</v>
      </c>
      <c r="E82" s="659"/>
      <c r="G82" t="s">
        <v>274</v>
      </c>
      <c r="H82" t="s">
        <v>274</v>
      </c>
      <c r="J82" t="s">
        <v>274</v>
      </c>
      <c r="K82" t="s">
        <v>274</v>
      </c>
      <c r="M82" t="s">
        <v>274</v>
      </c>
      <c r="N82" t="s">
        <v>274</v>
      </c>
      <c r="P82" t="s">
        <v>274</v>
      </c>
      <c r="Q82" t="s">
        <v>274</v>
      </c>
      <c r="S82" t="s">
        <v>274</v>
      </c>
      <c r="T82" t="s">
        <v>274</v>
      </c>
    </row>
    <row r="83" spans="2:20" ht="18" hidden="1">
      <c r="B83" s="80" t="s">
        <v>274</v>
      </c>
      <c r="C83" s="80" t="s">
        <v>274</v>
      </c>
      <c r="D83" s="658" t="s">
        <v>274</v>
      </c>
      <c r="E83" s="659"/>
      <c r="G83" t="s">
        <v>274</v>
      </c>
      <c r="H83" t="s">
        <v>274</v>
      </c>
      <c r="J83" t="s">
        <v>274</v>
      </c>
      <c r="K83" t="s">
        <v>274</v>
      </c>
      <c r="M83" t="s">
        <v>274</v>
      </c>
      <c r="N83" t="s">
        <v>274</v>
      </c>
      <c r="P83" t="s">
        <v>274</v>
      </c>
      <c r="Q83" t="s">
        <v>274</v>
      </c>
      <c r="S83" t="s">
        <v>274</v>
      </c>
      <c r="T83" t="s">
        <v>274</v>
      </c>
    </row>
    <row r="84" spans="2:20" ht="18" hidden="1">
      <c r="B84" s="80" t="s">
        <v>274</v>
      </c>
      <c r="C84" s="80" t="s">
        <v>274</v>
      </c>
      <c r="D84" s="658" t="s">
        <v>274</v>
      </c>
      <c r="E84" s="659"/>
      <c r="G84" t="s">
        <v>274</v>
      </c>
      <c r="H84" t="s">
        <v>274</v>
      </c>
      <c r="J84" t="s">
        <v>274</v>
      </c>
      <c r="K84" t="s">
        <v>274</v>
      </c>
      <c r="M84" t="s">
        <v>274</v>
      </c>
      <c r="N84" t="s">
        <v>274</v>
      </c>
      <c r="P84" t="s">
        <v>274</v>
      </c>
      <c r="Q84" t="s">
        <v>274</v>
      </c>
      <c r="S84" t="s">
        <v>274</v>
      </c>
      <c r="T84" t="s">
        <v>274</v>
      </c>
    </row>
    <row r="85" spans="2:20" ht="18" hidden="1">
      <c r="B85" s="80" t="s">
        <v>274</v>
      </c>
      <c r="C85" s="80" t="s">
        <v>274</v>
      </c>
      <c r="D85" s="658" t="s">
        <v>274</v>
      </c>
      <c r="E85" s="659"/>
      <c r="G85" t="s">
        <v>274</v>
      </c>
      <c r="H85" t="s">
        <v>274</v>
      </c>
      <c r="J85" t="s">
        <v>274</v>
      </c>
      <c r="K85" t="s">
        <v>274</v>
      </c>
      <c r="M85" t="s">
        <v>274</v>
      </c>
      <c r="N85" t="s">
        <v>274</v>
      </c>
      <c r="P85" t="s">
        <v>274</v>
      </c>
      <c r="Q85" t="s">
        <v>274</v>
      </c>
      <c r="S85" t="s">
        <v>274</v>
      </c>
      <c r="T85" t="s">
        <v>274</v>
      </c>
    </row>
    <row r="86" spans="2:20" ht="18" hidden="1">
      <c r="B86" s="80" t="s">
        <v>274</v>
      </c>
      <c r="C86" s="80" t="s">
        <v>274</v>
      </c>
      <c r="D86" s="658" t="s">
        <v>274</v>
      </c>
      <c r="E86" s="659"/>
      <c r="G86" t="s">
        <v>274</v>
      </c>
      <c r="H86" t="s">
        <v>274</v>
      </c>
      <c r="J86" t="s">
        <v>274</v>
      </c>
      <c r="K86" t="s">
        <v>274</v>
      </c>
      <c r="M86" t="s">
        <v>274</v>
      </c>
      <c r="N86" t="s">
        <v>274</v>
      </c>
      <c r="P86" t="s">
        <v>274</v>
      </c>
      <c r="Q86" t="s">
        <v>274</v>
      </c>
      <c r="S86" t="s">
        <v>274</v>
      </c>
      <c r="T86" t="s">
        <v>274</v>
      </c>
    </row>
    <row r="87" spans="2:20" ht="18" hidden="1">
      <c r="B87" s="80" t="s">
        <v>274</v>
      </c>
      <c r="C87" s="80" t="s">
        <v>274</v>
      </c>
      <c r="D87" s="658" t="s">
        <v>274</v>
      </c>
      <c r="E87" s="659"/>
      <c r="G87" t="s">
        <v>274</v>
      </c>
      <c r="H87" t="s">
        <v>274</v>
      </c>
      <c r="J87" t="s">
        <v>274</v>
      </c>
      <c r="K87" t="s">
        <v>274</v>
      </c>
      <c r="M87" t="s">
        <v>274</v>
      </c>
      <c r="N87" t="s">
        <v>274</v>
      </c>
      <c r="P87" t="s">
        <v>274</v>
      </c>
      <c r="Q87" t="s">
        <v>274</v>
      </c>
      <c r="S87" t="s">
        <v>274</v>
      </c>
      <c r="T87" t="s">
        <v>274</v>
      </c>
    </row>
    <row r="88" spans="2:20" ht="18" hidden="1">
      <c r="B88" s="80" t="s">
        <v>274</v>
      </c>
      <c r="C88" s="80" t="s">
        <v>274</v>
      </c>
      <c r="D88" s="658" t="s">
        <v>274</v>
      </c>
      <c r="E88" s="659"/>
      <c r="G88" t="s">
        <v>274</v>
      </c>
      <c r="H88" t="s">
        <v>274</v>
      </c>
      <c r="J88" t="s">
        <v>274</v>
      </c>
      <c r="K88" t="s">
        <v>274</v>
      </c>
      <c r="M88" t="s">
        <v>274</v>
      </c>
      <c r="N88" t="s">
        <v>274</v>
      </c>
      <c r="P88" t="s">
        <v>274</v>
      </c>
      <c r="Q88" t="s">
        <v>274</v>
      </c>
      <c r="S88" t="s">
        <v>274</v>
      </c>
      <c r="T88" t="s">
        <v>274</v>
      </c>
    </row>
    <row r="89" spans="2:20" ht="18" hidden="1">
      <c r="B89" s="80" t="s">
        <v>274</v>
      </c>
      <c r="C89" s="80" t="s">
        <v>274</v>
      </c>
      <c r="D89" s="658" t="s">
        <v>274</v>
      </c>
      <c r="E89" s="659"/>
      <c r="G89" t="s">
        <v>274</v>
      </c>
      <c r="H89" t="s">
        <v>274</v>
      </c>
      <c r="J89" t="s">
        <v>274</v>
      </c>
      <c r="K89" t="s">
        <v>274</v>
      </c>
      <c r="M89" t="s">
        <v>274</v>
      </c>
      <c r="N89" t="s">
        <v>274</v>
      </c>
      <c r="P89" t="s">
        <v>274</v>
      </c>
      <c r="Q89" t="s">
        <v>274</v>
      </c>
      <c r="S89" t="s">
        <v>274</v>
      </c>
      <c r="T89" t="s">
        <v>274</v>
      </c>
    </row>
    <row r="90" spans="2:20" ht="18" hidden="1">
      <c r="B90" s="80" t="s">
        <v>274</v>
      </c>
      <c r="C90" s="80" t="s">
        <v>274</v>
      </c>
      <c r="D90" s="658" t="s">
        <v>274</v>
      </c>
      <c r="E90" s="659"/>
      <c r="G90" t="s">
        <v>274</v>
      </c>
      <c r="H90" t="s">
        <v>274</v>
      </c>
      <c r="J90" t="s">
        <v>274</v>
      </c>
      <c r="K90" t="s">
        <v>274</v>
      </c>
      <c r="M90" t="s">
        <v>274</v>
      </c>
      <c r="N90" t="s">
        <v>274</v>
      </c>
      <c r="P90" t="s">
        <v>274</v>
      </c>
      <c r="Q90" t="s">
        <v>274</v>
      </c>
      <c r="S90" t="s">
        <v>274</v>
      </c>
      <c r="T90" t="s">
        <v>274</v>
      </c>
    </row>
    <row r="91" spans="2:20" ht="18" hidden="1">
      <c r="B91" s="80" t="s">
        <v>274</v>
      </c>
      <c r="C91" s="80" t="s">
        <v>274</v>
      </c>
      <c r="D91" s="658" t="s">
        <v>274</v>
      </c>
      <c r="E91" s="659"/>
      <c r="G91" t="s">
        <v>274</v>
      </c>
      <c r="H91" t="s">
        <v>274</v>
      </c>
      <c r="J91" t="s">
        <v>274</v>
      </c>
      <c r="K91" t="s">
        <v>274</v>
      </c>
      <c r="M91" t="s">
        <v>274</v>
      </c>
      <c r="N91" t="s">
        <v>274</v>
      </c>
      <c r="P91" t="s">
        <v>274</v>
      </c>
      <c r="Q91" t="s">
        <v>274</v>
      </c>
      <c r="S91" t="s">
        <v>274</v>
      </c>
      <c r="T91" t="s">
        <v>274</v>
      </c>
    </row>
    <row r="92" spans="2:20" ht="18" hidden="1">
      <c r="B92" s="80" t="s">
        <v>274</v>
      </c>
      <c r="C92" s="80" t="s">
        <v>274</v>
      </c>
      <c r="D92" s="658" t="s">
        <v>274</v>
      </c>
      <c r="E92" s="659"/>
      <c r="G92" t="s">
        <v>274</v>
      </c>
      <c r="H92" t="s">
        <v>274</v>
      </c>
      <c r="J92" t="s">
        <v>274</v>
      </c>
      <c r="K92" t="s">
        <v>274</v>
      </c>
      <c r="M92" t="s">
        <v>274</v>
      </c>
      <c r="N92" t="s">
        <v>274</v>
      </c>
      <c r="P92" t="s">
        <v>274</v>
      </c>
      <c r="Q92" t="s">
        <v>274</v>
      </c>
      <c r="S92" t="s">
        <v>274</v>
      </c>
      <c r="T92" t="s">
        <v>274</v>
      </c>
    </row>
    <row r="93" spans="2:20" ht="18" hidden="1">
      <c r="B93" s="80" t="s">
        <v>274</v>
      </c>
      <c r="C93" s="80" t="s">
        <v>274</v>
      </c>
      <c r="D93" s="658" t="s">
        <v>274</v>
      </c>
      <c r="E93" s="659"/>
      <c r="G93" t="s">
        <v>274</v>
      </c>
      <c r="H93" t="s">
        <v>274</v>
      </c>
      <c r="J93" t="s">
        <v>274</v>
      </c>
      <c r="K93" t="s">
        <v>274</v>
      </c>
      <c r="M93" t="s">
        <v>274</v>
      </c>
      <c r="N93" t="s">
        <v>274</v>
      </c>
      <c r="P93" t="s">
        <v>274</v>
      </c>
      <c r="Q93" t="s">
        <v>274</v>
      </c>
      <c r="S93" t="s">
        <v>274</v>
      </c>
      <c r="T93" t="s">
        <v>274</v>
      </c>
    </row>
    <row r="94" spans="2:20" ht="18" hidden="1">
      <c r="B94" s="80" t="s">
        <v>274</v>
      </c>
      <c r="C94" s="80" t="s">
        <v>274</v>
      </c>
      <c r="D94" s="658" t="s">
        <v>274</v>
      </c>
      <c r="E94" s="659"/>
      <c r="G94" t="s">
        <v>274</v>
      </c>
      <c r="H94" t="s">
        <v>274</v>
      </c>
      <c r="J94" t="s">
        <v>274</v>
      </c>
      <c r="K94" t="s">
        <v>274</v>
      </c>
      <c r="M94" t="s">
        <v>274</v>
      </c>
      <c r="N94" t="s">
        <v>274</v>
      </c>
      <c r="P94" t="s">
        <v>274</v>
      </c>
      <c r="Q94" t="s">
        <v>274</v>
      </c>
      <c r="S94" t="s">
        <v>274</v>
      </c>
      <c r="T94" t="s">
        <v>274</v>
      </c>
    </row>
    <row r="95" spans="2:20" ht="18" hidden="1">
      <c r="B95" s="80" t="s">
        <v>274</v>
      </c>
      <c r="C95" s="80" t="s">
        <v>274</v>
      </c>
      <c r="D95" s="658" t="s">
        <v>274</v>
      </c>
      <c r="E95" s="659"/>
      <c r="G95" t="s">
        <v>274</v>
      </c>
      <c r="H95" t="s">
        <v>274</v>
      </c>
      <c r="J95" t="s">
        <v>274</v>
      </c>
      <c r="K95" t="s">
        <v>274</v>
      </c>
      <c r="M95" t="s">
        <v>274</v>
      </c>
      <c r="N95" t="s">
        <v>274</v>
      </c>
      <c r="P95" t="s">
        <v>274</v>
      </c>
      <c r="Q95" t="s">
        <v>274</v>
      </c>
      <c r="S95" t="s">
        <v>274</v>
      </c>
      <c r="T95" t="s">
        <v>274</v>
      </c>
    </row>
    <row r="96" spans="2:20" ht="18" hidden="1">
      <c r="B96" s="80" t="s">
        <v>274</v>
      </c>
      <c r="C96" s="80" t="s">
        <v>274</v>
      </c>
      <c r="D96" s="658" t="s">
        <v>274</v>
      </c>
      <c r="E96" s="659"/>
      <c r="G96" t="s">
        <v>274</v>
      </c>
      <c r="H96" t="s">
        <v>274</v>
      </c>
      <c r="J96" t="s">
        <v>274</v>
      </c>
      <c r="K96" t="s">
        <v>274</v>
      </c>
      <c r="M96" t="s">
        <v>274</v>
      </c>
      <c r="N96" t="s">
        <v>274</v>
      </c>
      <c r="P96" t="s">
        <v>274</v>
      </c>
      <c r="Q96" t="s">
        <v>274</v>
      </c>
      <c r="S96" t="s">
        <v>274</v>
      </c>
      <c r="T96" t="s">
        <v>274</v>
      </c>
    </row>
    <row r="97" spans="2:20" ht="18" hidden="1">
      <c r="B97" s="80" t="s">
        <v>274</v>
      </c>
      <c r="C97" s="80" t="s">
        <v>274</v>
      </c>
      <c r="D97" s="658" t="s">
        <v>274</v>
      </c>
      <c r="E97" s="659"/>
      <c r="G97" t="s">
        <v>274</v>
      </c>
      <c r="H97" t="s">
        <v>274</v>
      </c>
      <c r="J97" t="s">
        <v>274</v>
      </c>
      <c r="K97" t="s">
        <v>274</v>
      </c>
      <c r="M97" t="s">
        <v>274</v>
      </c>
      <c r="N97" t="s">
        <v>274</v>
      </c>
      <c r="P97" t="s">
        <v>274</v>
      </c>
      <c r="Q97" t="s">
        <v>274</v>
      </c>
      <c r="S97" t="s">
        <v>274</v>
      </c>
      <c r="T97" t="s">
        <v>274</v>
      </c>
    </row>
    <row r="98" spans="2:20" ht="18" hidden="1">
      <c r="B98" s="80" t="s">
        <v>274</v>
      </c>
      <c r="C98" s="80" t="s">
        <v>274</v>
      </c>
      <c r="D98" s="658" t="s">
        <v>274</v>
      </c>
      <c r="E98" s="659"/>
      <c r="G98" t="s">
        <v>274</v>
      </c>
      <c r="H98" t="s">
        <v>274</v>
      </c>
      <c r="J98" t="s">
        <v>274</v>
      </c>
      <c r="K98" t="s">
        <v>274</v>
      </c>
      <c r="M98" t="s">
        <v>274</v>
      </c>
      <c r="N98" t="s">
        <v>274</v>
      </c>
      <c r="P98" t="s">
        <v>274</v>
      </c>
      <c r="Q98" t="s">
        <v>274</v>
      </c>
      <c r="S98" t="s">
        <v>274</v>
      </c>
      <c r="T98" t="s">
        <v>274</v>
      </c>
    </row>
    <row r="99" spans="2:20" ht="18" hidden="1">
      <c r="B99" s="80" t="s">
        <v>274</v>
      </c>
      <c r="C99" s="80" t="s">
        <v>274</v>
      </c>
      <c r="D99" s="658" t="s">
        <v>274</v>
      </c>
      <c r="E99" s="659"/>
      <c r="G99" t="s">
        <v>274</v>
      </c>
      <c r="H99" t="s">
        <v>274</v>
      </c>
      <c r="J99" t="s">
        <v>274</v>
      </c>
      <c r="K99" t="s">
        <v>274</v>
      </c>
      <c r="M99" t="s">
        <v>274</v>
      </c>
      <c r="N99" t="s">
        <v>274</v>
      </c>
      <c r="P99" t="s">
        <v>274</v>
      </c>
      <c r="Q99" t="s">
        <v>274</v>
      </c>
      <c r="S99" t="s">
        <v>274</v>
      </c>
      <c r="T99" t="s">
        <v>274</v>
      </c>
    </row>
    <row r="100" spans="2:20" ht="18" hidden="1">
      <c r="B100" s="80" t="s">
        <v>274</v>
      </c>
      <c r="C100" s="80" t="s">
        <v>274</v>
      </c>
      <c r="D100" s="658" t="s">
        <v>274</v>
      </c>
      <c r="E100" s="659"/>
      <c r="G100" t="s">
        <v>274</v>
      </c>
      <c r="H100" t="s">
        <v>274</v>
      </c>
      <c r="J100" t="s">
        <v>274</v>
      </c>
      <c r="K100" t="s">
        <v>274</v>
      </c>
      <c r="M100" t="s">
        <v>274</v>
      </c>
      <c r="N100" t="s">
        <v>274</v>
      </c>
      <c r="P100" t="s">
        <v>274</v>
      </c>
      <c r="Q100" t="s">
        <v>274</v>
      </c>
      <c r="S100" t="s">
        <v>274</v>
      </c>
      <c r="T100" t="s">
        <v>274</v>
      </c>
    </row>
    <row r="101" spans="2:20" ht="18" hidden="1">
      <c r="B101" s="80" t="str">
        <f>_xlfn.XLOOKUP(C101,[1]Calificación!D:D,[1]Calificación!A:A,"",0,1)</f>
        <v/>
      </c>
      <c r="C101" s="80" t="str">
        <f>IF([1]Calificación!D90=0,"",[1]Calificación!D90)</f>
        <v/>
      </c>
      <c r="D101" s="658" t="str">
        <f>IFERROR(VLOOKUP(C101,[1]Calificación!$D$1:$X$52,2,0),"")</f>
        <v/>
      </c>
      <c r="E101" s="659"/>
      <c r="G101" t="str">
        <f>IFERROR(VLOOKUP(C101,[1]Calificación!$D$1:$X$52,12,0),"")</f>
        <v/>
      </c>
      <c r="H101" t="str">
        <f>IFERROR(IF(VLOOKUP(C101,[1]Calificación!$D$1:$X$52,13,0)=0,"n.a",VLOOKUP(C101,[1]Calificación!$D$1:$X$52,13,0)),"")</f>
        <v/>
      </c>
      <c r="J101" t="str">
        <f>IFERROR(IF(VLOOKUP(C101,[1]Calificación!$D$1:$X$52,14,0)=0,"n.a",VLOOKUP(C101,[1]Calificación!$D$1:$X$52,14,0)),"")</f>
        <v/>
      </c>
      <c r="K101" t="str">
        <f>IFERROR(IF(VLOOKUP(C101,[1]Calificación!$D$1:$X$52,15,0)=0,"n.a",VLOOKUP(C101,[1]Calificación!$D$1:$X$52,15,0)),"")</f>
        <v/>
      </c>
      <c r="M101" t="str">
        <f>IFERROR(IF(VLOOKUP(C101,[1]Calificación!$D$1:$X$52,16,0)=0,"n.a",VLOOKUP(C101,[1]Calificación!$D$1:$X$52,16,0)),"")</f>
        <v/>
      </c>
      <c r="N101" t="str">
        <f>IFERROR(IF(VLOOKUP(C101,[1]Calificación!$D$1:$X$52,17,0)=0,"n.a",VLOOKUP(C101,[1]Calificación!$D$1:$X$52,17,0)),"")</f>
        <v/>
      </c>
      <c r="P101" t="str">
        <f>IFERROR(IF(VLOOKUP(C101,[1]Calificación!$D$1:$X$52,18,0)=0,"n.a",VLOOKUP(C101,[1]Calificación!$D$1:$X$52,18,0)),"")</f>
        <v/>
      </c>
      <c r="Q101" t="str">
        <f>IFERROR(IF(VLOOKUP(C101,[1]Calificación!$D$1:$X$52,19,0)=0,"n.a",VLOOKUP(C101,[1]Calificación!$D$1:$X$52,19,0)),"")</f>
        <v/>
      </c>
      <c r="S101" t="str">
        <f>IFERROR(IF(VLOOKUP(C101,[1]Calificación!$D$1:$X$52,20,0)=0,"n.a",VLOOKUP(C101,[1]Calificación!$D$1:$X$52,20,0)),"")</f>
        <v/>
      </c>
      <c r="T101" t="str">
        <f>IFERROR(IF(VLOOKUP(C101,[1]Calificación!$D$1:$X$52,21,0)=0,"n.a",VLOOKUP(C101,[1]Calificación!$D$1:$X$52,21,0)),"")</f>
        <v/>
      </c>
    </row>
    <row r="102" spans="2:20" ht="18" hidden="1">
      <c r="B102" s="80" t="str">
        <f>_xlfn.XLOOKUP(C102,[1]Calificación!D:D,[1]Calificación!A:A,"",0,1)</f>
        <v/>
      </c>
      <c r="C102" s="80" t="str">
        <f>IF([1]Calificación!D91=0,"",[1]Calificación!D91)</f>
        <v/>
      </c>
      <c r="D102" s="658" t="str">
        <f>IFERROR(VLOOKUP(C102,[1]Calificación!$D$1:$X$52,2,0),"")</f>
        <v/>
      </c>
      <c r="E102" s="659"/>
      <c r="G102" t="str">
        <f>IFERROR(VLOOKUP(C102,[1]Calificación!$D$1:$X$52,12,0),"")</f>
        <v/>
      </c>
      <c r="H102" t="str">
        <f>IFERROR(IF(VLOOKUP(C102,[1]Calificación!$D$1:$X$52,13,0)=0,"n.a",VLOOKUP(C102,[1]Calificación!$D$1:$X$52,13,0)),"")</f>
        <v/>
      </c>
      <c r="J102" t="str">
        <f>IFERROR(IF(VLOOKUP(C102,[1]Calificación!$D$1:$X$52,14,0)=0,"n.a",VLOOKUP(C102,[1]Calificación!$D$1:$X$52,14,0)),"")</f>
        <v/>
      </c>
      <c r="K102" t="str">
        <f>IFERROR(IF(VLOOKUP(C102,[1]Calificación!$D$1:$X$52,15,0)=0,"n.a",VLOOKUP(C102,[1]Calificación!$D$1:$X$52,15,0)),"")</f>
        <v/>
      </c>
      <c r="M102" t="str">
        <f>IFERROR(IF(VLOOKUP(C102,[1]Calificación!$D$1:$X$52,16,0)=0,"n.a",VLOOKUP(C102,[1]Calificación!$D$1:$X$52,16,0)),"")</f>
        <v/>
      </c>
      <c r="N102" t="str">
        <f>IFERROR(IF(VLOOKUP(C102,[1]Calificación!$D$1:$X$52,17,0)=0,"n.a",VLOOKUP(C102,[1]Calificación!$D$1:$X$52,17,0)),"")</f>
        <v/>
      </c>
      <c r="P102" t="str">
        <f>IFERROR(IF(VLOOKUP(C102,[1]Calificación!$D$1:$X$52,18,0)=0,"n.a",VLOOKUP(C102,[1]Calificación!$D$1:$X$52,18,0)),"")</f>
        <v/>
      </c>
      <c r="Q102" t="str">
        <f>IFERROR(IF(VLOOKUP(C102,[1]Calificación!$D$1:$X$52,19,0)=0,"n.a",VLOOKUP(C102,[1]Calificación!$D$1:$X$52,19,0)),"")</f>
        <v/>
      </c>
      <c r="S102" t="str">
        <f>IFERROR(IF(VLOOKUP(C102,[1]Calificación!$D$1:$X$52,20,0)=0,"n.a",VLOOKUP(C102,[1]Calificación!$D$1:$X$52,20,0)),"")</f>
        <v/>
      </c>
      <c r="T102" t="str">
        <f>IFERROR(IF(VLOOKUP(C102,[1]Calificación!$D$1:$X$52,21,0)=0,"n.a",VLOOKUP(C102,[1]Calificación!$D$1:$X$52,21,0)),"")</f>
        <v/>
      </c>
    </row>
    <row r="103" spans="2:20" ht="18" hidden="1">
      <c r="B103" s="80" t="str">
        <f>_xlfn.XLOOKUP(C103,[1]Calificación!D:D,[1]Calificación!A:A,"",0,1)</f>
        <v/>
      </c>
      <c r="C103" s="80" t="str">
        <f>IF([1]Calificación!D92=0,"",[1]Calificación!D92)</f>
        <v/>
      </c>
      <c r="D103" s="658" t="str">
        <f>IFERROR(VLOOKUP(C103,[1]Calificación!$D$1:$X$52,2,0),"")</f>
        <v/>
      </c>
      <c r="E103" s="659"/>
      <c r="G103" t="str">
        <f>IFERROR(VLOOKUP(C103,[1]Calificación!$D$1:$X$52,12,0),"")</f>
        <v/>
      </c>
      <c r="H103" t="str">
        <f>IFERROR(IF(VLOOKUP(C103,[1]Calificación!$D$1:$X$52,13,0)=0,"n.a",VLOOKUP(C103,[1]Calificación!$D$1:$X$52,13,0)),"")</f>
        <v/>
      </c>
      <c r="J103" t="str">
        <f>IFERROR(IF(VLOOKUP(C103,[1]Calificación!$D$1:$X$52,14,0)=0,"n.a",VLOOKUP(C103,[1]Calificación!$D$1:$X$52,14,0)),"")</f>
        <v/>
      </c>
      <c r="K103" t="str">
        <f>IFERROR(IF(VLOOKUP(C103,[1]Calificación!$D$1:$X$52,15,0)=0,"n.a",VLOOKUP(C103,[1]Calificación!$D$1:$X$52,15,0)),"")</f>
        <v/>
      </c>
      <c r="M103" t="str">
        <f>IFERROR(IF(VLOOKUP(C103,[1]Calificación!$D$1:$X$52,16,0)=0,"n.a",VLOOKUP(C103,[1]Calificación!$D$1:$X$52,16,0)),"")</f>
        <v/>
      </c>
      <c r="N103" t="str">
        <f>IFERROR(IF(VLOOKUP(C103,[1]Calificación!$D$1:$X$52,17,0)=0,"n.a",VLOOKUP(C103,[1]Calificación!$D$1:$X$52,17,0)),"")</f>
        <v/>
      </c>
      <c r="P103" t="str">
        <f>IFERROR(IF(VLOOKUP(C103,[1]Calificación!$D$1:$X$52,18,0)=0,"n.a",VLOOKUP(C103,[1]Calificación!$D$1:$X$52,18,0)),"")</f>
        <v/>
      </c>
      <c r="Q103" t="str">
        <f>IFERROR(IF(VLOOKUP(C103,[1]Calificación!$D$1:$X$52,19,0)=0,"n.a",VLOOKUP(C103,[1]Calificación!$D$1:$X$52,19,0)),"")</f>
        <v/>
      </c>
      <c r="S103" t="str">
        <f>IFERROR(IF(VLOOKUP(C103,[1]Calificación!$D$1:$X$52,20,0)=0,"n.a",VLOOKUP(C103,[1]Calificación!$D$1:$X$52,20,0)),"")</f>
        <v/>
      </c>
      <c r="T103" t="str">
        <f>IFERROR(IF(VLOOKUP(C103,[1]Calificación!$D$1:$X$52,21,0)=0,"n.a",VLOOKUP(C103,[1]Calificación!$D$1:$X$52,21,0)),"")</f>
        <v/>
      </c>
    </row>
    <row r="104" spans="2:20" ht="18" hidden="1">
      <c r="B104" s="80" t="str">
        <f>_xlfn.XLOOKUP(C104,[1]Calificación!D:D,[1]Calificación!A:A,"",0,1)</f>
        <v/>
      </c>
      <c r="C104" s="80" t="str">
        <f>IF([1]Calificación!D93=0,"",[1]Calificación!D93)</f>
        <v/>
      </c>
      <c r="D104" s="658" t="str">
        <f>IFERROR(VLOOKUP(C104,[1]Calificación!$D$1:$X$52,2,0),"")</f>
        <v/>
      </c>
      <c r="E104" s="659"/>
      <c r="G104" t="str">
        <f>IFERROR(VLOOKUP(C104,[1]Calificación!$D$1:$X$52,12,0),"")</f>
        <v/>
      </c>
      <c r="H104" t="str">
        <f>IFERROR(IF(VLOOKUP(C104,[1]Calificación!$D$1:$X$52,13,0)=0,"n.a",VLOOKUP(C104,[1]Calificación!$D$1:$X$52,13,0)),"")</f>
        <v/>
      </c>
      <c r="J104" t="str">
        <f>IFERROR(IF(VLOOKUP(C104,[1]Calificación!$D$1:$X$52,14,0)=0,"n.a",VLOOKUP(C104,[1]Calificación!$D$1:$X$52,14,0)),"")</f>
        <v/>
      </c>
      <c r="K104" t="str">
        <f>IFERROR(IF(VLOOKUP(C104,[1]Calificación!$D$1:$X$52,15,0)=0,"n.a",VLOOKUP(C104,[1]Calificación!$D$1:$X$52,15,0)),"")</f>
        <v/>
      </c>
      <c r="M104" t="str">
        <f>IFERROR(IF(VLOOKUP(C104,[1]Calificación!$D$1:$X$52,16,0)=0,"n.a",VLOOKUP(C104,[1]Calificación!$D$1:$X$52,16,0)),"")</f>
        <v/>
      </c>
      <c r="N104" t="str">
        <f>IFERROR(IF(VLOOKUP(C104,[1]Calificación!$D$1:$X$52,17,0)=0,"n.a",VLOOKUP(C104,[1]Calificación!$D$1:$X$52,17,0)),"")</f>
        <v/>
      </c>
      <c r="P104" t="str">
        <f>IFERROR(IF(VLOOKUP(C104,[1]Calificación!$D$1:$X$52,18,0)=0,"n.a",VLOOKUP(C104,[1]Calificación!$D$1:$X$52,18,0)),"")</f>
        <v/>
      </c>
      <c r="Q104" t="str">
        <f>IFERROR(IF(VLOOKUP(C104,[1]Calificación!$D$1:$X$52,19,0)=0,"n.a",VLOOKUP(C104,[1]Calificación!$D$1:$X$52,19,0)),"")</f>
        <v/>
      </c>
      <c r="S104" t="str">
        <f>IFERROR(IF(VLOOKUP(C104,[1]Calificación!$D$1:$X$52,20,0)=0,"n.a",VLOOKUP(C104,[1]Calificación!$D$1:$X$52,20,0)),"")</f>
        <v/>
      </c>
      <c r="T104" t="str">
        <f>IFERROR(IF(VLOOKUP(C104,[1]Calificación!$D$1:$X$52,21,0)=0,"n.a",VLOOKUP(C104,[1]Calificación!$D$1:$X$52,21,0)),"")</f>
        <v/>
      </c>
    </row>
    <row r="105" spans="2:20" ht="18" hidden="1">
      <c r="B105" s="80" t="str">
        <f>_xlfn.XLOOKUP(C105,[1]Calificación!D:D,[1]Calificación!A:A,"",0,1)</f>
        <v/>
      </c>
      <c r="C105" s="80" t="str">
        <f>IF([1]Calificación!D94=0,"",[1]Calificación!D94)</f>
        <v/>
      </c>
      <c r="D105" s="658" t="str">
        <f>IFERROR(VLOOKUP(C105,[1]Calificación!$D$1:$X$52,2,0),"")</f>
        <v/>
      </c>
      <c r="E105" s="659"/>
      <c r="G105" t="str">
        <f>IFERROR(VLOOKUP(C105,[1]Calificación!$D$1:$X$52,12,0),"")</f>
        <v/>
      </c>
      <c r="H105" t="str">
        <f>IFERROR(IF(VLOOKUP(C105,[1]Calificación!$D$1:$X$52,13,0)=0,"n.a",VLOOKUP(C105,[1]Calificación!$D$1:$X$52,13,0)),"")</f>
        <v/>
      </c>
      <c r="J105" t="str">
        <f>IFERROR(IF(VLOOKUP(C105,[1]Calificación!$D$1:$X$52,14,0)=0,"n.a",VLOOKUP(C105,[1]Calificación!$D$1:$X$52,14,0)),"")</f>
        <v/>
      </c>
      <c r="K105" t="str">
        <f>IFERROR(IF(VLOOKUP(C105,[1]Calificación!$D$1:$X$52,15,0)=0,"n.a",VLOOKUP(C105,[1]Calificación!$D$1:$X$52,15,0)),"")</f>
        <v/>
      </c>
      <c r="M105" t="str">
        <f>IFERROR(IF(VLOOKUP(C105,[1]Calificación!$D$1:$X$52,16,0)=0,"n.a",VLOOKUP(C105,[1]Calificación!$D$1:$X$52,16,0)),"")</f>
        <v/>
      </c>
      <c r="N105" t="str">
        <f>IFERROR(IF(VLOOKUP(C105,[1]Calificación!$D$1:$X$52,17,0)=0,"n.a",VLOOKUP(C105,[1]Calificación!$D$1:$X$52,17,0)),"")</f>
        <v/>
      </c>
      <c r="P105" t="str">
        <f>IFERROR(IF(VLOOKUP(C105,[1]Calificación!$D$1:$X$52,18,0)=0,"n.a",VLOOKUP(C105,[1]Calificación!$D$1:$X$52,18,0)),"")</f>
        <v/>
      </c>
      <c r="Q105" t="str">
        <f>IFERROR(IF(VLOOKUP(C105,[1]Calificación!$D$1:$X$52,19,0)=0,"n.a",VLOOKUP(C105,[1]Calificación!$D$1:$X$52,19,0)),"")</f>
        <v/>
      </c>
      <c r="S105" t="str">
        <f>IFERROR(IF(VLOOKUP(C105,[1]Calificación!$D$1:$X$52,20,0)=0,"n.a",VLOOKUP(C105,[1]Calificación!$D$1:$X$52,20,0)),"")</f>
        <v/>
      </c>
      <c r="T105" t="str">
        <f>IFERROR(IF(VLOOKUP(C105,[1]Calificación!$D$1:$X$52,21,0)=0,"n.a",VLOOKUP(C105,[1]Calificación!$D$1:$X$52,21,0)),"")</f>
        <v/>
      </c>
    </row>
    <row r="106" spans="2:20" ht="18" hidden="1">
      <c r="B106" s="80" t="str">
        <f>_xlfn.XLOOKUP(C106,[1]Calificación!D:D,[1]Calificación!A:A,"",0,1)</f>
        <v/>
      </c>
      <c r="C106" s="80" t="str">
        <f>IF([1]Calificación!D95=0,"",[1]Calificación!D95)</f>
        <v/>
      </c>
      <c r="D106" s="658" t="str">
        <f>IFERROR(VLOOKUP(C106,[1]Calificación!$D$1:$X$52,2,0),"")</f>
        <v/>
      </c>
      <c r="E106" s="659"/>
      <c r="G106" t="str">
        <f>IFERROR(VLOOKUP(C106,[1]Calificación!$D$1:$X$52,12,0),"")</f>
        <v/>
      </c>
      <c r="H106" t="str">
        <f>IFERROR(IF(VLOOKUP(C106,[1]Calificación!$D$1:$X$52,13,0)=0,"n.a",VLOOKUP(C106,[1]Calificación!$D$1:$X$52,13,0)),"")</f>
        <v/>
      </c>
      <c r="J106" t="str">
        <f>IFERROR(IF(VLOOKUP(C106,[1]Calificación!$D$1:$X$52,14,0)=0,"n.a",VLOOKUP(C106,[1]Calificación!$D$1:$X$52,14,0)),"")</f>
        <v/>
      </c>
      <c r="K106" t="str">
        <f>IFERROR(IF(VLOOKUP(C106,[1]Calificación!$D$1:$X$52,15,0)=0,"n.a",VLOOKUP(C106,[1]Calificación!$D$1:$X$52,15,0)),"")</f>
        <v/>
      </c>
      <c r="M106" t="str">
        <f>IFERROR(IF(VLOOKUP(C106,[1]Calificación!$D$1:$X$52,16,0)=0,"n.a",VLOOKUP(C106,[1]Calificación!$D$1:$X$52,16,0)),"")</f>
        <v/>
      </c>
      <c r="N106" t="str">
        <f>IFERROR(IF(VLOOKUP(C106,[1]Calificación!$D$1:$X$52,17,0)=0,"n.a",VLOOKUP(C106,[1]Calificación!$D$1:$X$52,17,0)),"")</f>
        <v/>
      </c>
      <c r="P106" t="str">
        <f>IFERROR(IF(VLOOKUP(C106,[1]Calificación!$D$1:$X$52,18,0)=0,"n.a",VLOOKUP(C106,[1]Calificación!$D$1:$X$52,18,0)),"")</f>
        <v/>
      </c>
      <c r="Q106" t="str">
        <f>IFERROR(IF(VLOOKUP(C106,[1]Calificación!$D$1:$X$52,19,0)=0,"n.a",VLOOKUP(C106,[1]Calificación!$D$1:$X$52,19,0)),"")</f>
        <v/>
      </c>
      <c r="S106" t="str">
        <f>IFERROR(IF(VLOOKUP(C106,[1]Calificación!$D$1:$X$52,20,0)=0,"n.a",VLOOKUP(C106,[1]Calificación!$D$1:$X$52,20,0)),"")</f>
        <v/>
      </c>
      <c r="T106" t="str">
        <f>IFERROR(IF(VLOOKUP(C106,[1]Calificación!$D$1:$X$52,21,0)=0,"n.a",VLOOKUP(C106,[1]Calificación!$D$1:$X$52,21,0)),"")</f>
        <v/>
      </c>
    </row>
    <row r="107" spans="2:20" ht="18" hidden="1">
      <c r="B107" s="80" t="str">
        <f>_xlfn.XLOOKUP(C107,[1]Calificación!D:D,[1]Calificación!A:A,"",0,1)</f>
        <v/>
      </c>
      <c r="C107" s="80" t="str">
        <f>IF([1]Calificación!D96=0,"",[1]Calificación!D96)</f>
        <v/>
      </c>
      <c r="D107" s="658" t="str">
        <f>IFERROR(VLOOKUP(C107,[1]Calificación!$D$1:$X$52,2,0),"")</f>
        <v/>
      </c>
      <c r="E107" s="659"/>
      <c r="G107" t="str">
        <f>IFERROR(VLOOKUP(C107,[1]Calificación!$D$1:$X$52,12,0),"")</f>
        <v/>
      </c>
      <c r="H107" t="str">
        <f>IFERROR(IF(VLOOKUP(C107,[1]Calificación!$D$1:$X$52,13,0)=0,"n.a",VLOOKUP(C107,[1]Calificación!$D$1:$X$52,13,0)),"")</f>
        <v/>
      </c>
      <c r="J107" t="str">
        <f>IFERROR(IF(VLOOKUP(C107,[1]Calificación!$D$1:$X$52,14,0)=0,"n.a",VLOOKUP(C107,[1]Calificación!$D$1:$X$52,14,0)),"")</f>
        <v/>
      </c>
      <c r="K107" t="str">
        <f>IFERROR(IF(VLOOKUP(C107,[1]Calificación!$D$1:$X$52,15,0)=0,"n.a",VLOOKUP(C107,[1]Calificación!$D$1:$X$52,15,0)),"")</f>
        <v/>
      </c>
      <c r="M107" t="str">
        <f>IFERROR(IF(VLOOKUP(C107,[1]Calificación!$D$1:$X$52,16,0)=0,"n.a",VLOOKUP(C107,[1]Calificación!$D$1:$X$52,16,0)),"")</f>
        <v/>
      </c>
      <c r="N107" t="str">
        <f>IFERROR(IF(VLOOKUP(C107,[1]Calificación!$D$1:$X$52,17,0)=0,"n.a",VLOOKUP(C107,[1]Calificación!$D$1:$X$52,17,0)),"")</f>
        <v/>
      </c>
      <c r="P107" t="str">
        <f>IFERROR(IF(VLOOKUP(C107,[1]Calificación!$D$1:$X$52,18,0)=0,"n.a",VLOOKUP(C107,[1]Calificación!$D$1:$X$52,18,0)),"")</f>
        <v/>
      </c>
      <c r="Q107" t="str">
        <f>IFERROR(IF(VLOOKUP(C107,[1]Calificación!$D$1:$X$52,19,0)=0,"n.a",VLOOKUP(C107,[1]Calificación!$D$1:$X$52,19,0)),"")</f>
        <v/>
      </c>
      <c r="S107" t="str">
        <f>IFERROR(IF(VLOOKUP(C107,[1]Calificación!$D$1:$X$52,20,0)=0,"n.a",VLOOKUP(C107,[1]Calificación!$D$1:$X$52,20,0)),"")</f>
        <v/>
      </c>
      <c r="T107" t="str">
        <f>IFERROR(IF(VLOOKUP(C107,[1]Calificación!$D$1:$X$52,21,0)=0,"n.a",VLOOKUP(C107,[1]Calificación!$D$1:$X$52,21,0)),"")</f>
        <v/>
      </c>
    </row>
    <row r="108" spans="2:20" ht="18" hidden="1">
      <c r="B108" s="80" t="str">
        <f>_xlfn.XLOOKUP(C108,[1]Calificación!D:D,[1]Calificación!A:A,"",0,1)</f>
        <v/>
      </c>
      <c r="C108" s="80" t="str">
        <f>IF([1]Calificación!D97=0,"",[1]Calificación!D97)</f>
        <v/>
      </c>
      <c r="D108" s="658" t="str">
        <f>IFERROR(VLOOKUP(C108,[1]Calificación!$D$1:$X$52,2,0),"")</f>
        <v/>
      </c>
      <c r="E108" s="659"/>
      <c r="G108" t="str">
        <f>IFERROR(VLOOKUP(C108,[1]Calificación!$D$1:$X$52,12,0),"")</f>
        <v/>
      </c>
      <c r="H108" t="str">
        <f>IFERROR(IF(VLOOKUP(C108,[1]Calificación!$D$1:$X$52,13,0)=0,"n.a",VLOOKUP(C108,[1]Calificación!$D$1:$X$52,13,0)),"")</f>
        <v/>
      </c>
      <c r="J108" t="str">
        <f>IFERROR(IF(VLOOKUP(C108,[1]Calificación!$D$1:$X$52,14,0)=0,"n.a",VLOOKUP(C108,[1]Calificación!$D$1:$X$52,14,0)),"")</f>
        <v/>
      </c>
      <c r="K108" t="str">
        <f>IFERROR(IF(VLOOKUP(C108,[1]Calificación!$D$1:$X$52,15,0)=0,"n.a",VLOOKUP(C108,[1]Calificación!$D$1:$X$52,15,0)),"")</f>
        <v/>
      </c>
      <c r="M108" t="str">
        <f>IFERROR(IF(VLOOKUP(C108,[1]Calificación!$D$1:$X$52,16,0)=0,"n.a",VLOOKUP(C108,[1]Calificación!$D$1:$X$52,16,0)),"")</f>
        <v/>
      </c>
      <c r="N108" t="str">
        <f>IFERROR(IF(VLOOKUP(C108,[1]Calificación!$D$1:$X$52,17,0)=0,"n.a",VLOOKUP(C108,[1]Calificación!$D$1:$X$52,17,0)),"")</f>
        <v/>
      </c>
      <c r="P108" t="str">
        <f>IFERROR(IF(VLOOKUP(C108,[1]Calificación!$D$1:$X$52,18,0)=0,"n.a",VLOOKUP(C108,[1]Calificación!$D$1:$X$52,18,0)),"")</f>
        <v/>
      </c>
      <c r="Q108" t="str">
        <f>IFERROR(IF(VLOOKUP(C108,[1]Calificación!$D$1:$X$52,19,0)=0,"n.a",VLOOKUP(C108,[1]Calificación!$D$1:$X$52,19,0)),"")</f>
        <v/>
      </c>
      <c r="S108" t="str">
        <f>IFERROR(IF(VLOOKUP(C108,[1]Calificación!$D$1:$X$52,20,0)=0,"n.a",VLOOKUP(C108,[1]Calificación!$D$1:$X$52,20,0)),"")</f>
        <v/>
      </c>
      <c r="T108" t="str">
        <f>IFERROR(IF(VLOOKUP(C108,[1]Calificación!$D$1:$X$52,21,0)=0,"n.a",VLOOKUP(C108,[1]Calificación!$D$1:$X$52,21,0)),"")</f>
        <v/>
      </c>
    </row>
    <row r="109" spans="2:20" ht="18" hidden="1">
      <c r="B109" s="80" t="str">
        <f>_xlfn.XLOOKUP(C109,[1]Calificación!D:D,[1]Calificación!A:A,"",0,1)</f>
        <v/>
      </c>
      <c r="C109" s="80" t="str">
        <f>IF([1]Calificación!D98=0,"",[1]Calificación!D98)</f>
        <v/>
      </c>
      <c r="D109" s="658" t="str">
        <f>IFERROR(VLOOKUP(C109,[1]Calificación!$D$1:$X$52,2,0),"")</f>
        <v/>
      </c>
      <c r="E109" s="659"/>
      <c r="G109" t="str">
        <f>IFERROR(VLOOKUP(C109,[1]Calificación!$D$1:$X$52,12,0),"")</f>
        <v/>
      </c>
      <c r="H109" t="str">
        <f>IFERROR(IF(VLOOKUP(C109,[1]Calificación!$D$1:$X$52,13,0)=0,"n.a",VLOOKUP(C109,[1]Calificación!$D$1:$X$52,13,0)),"")</f>
        <v/>
      </c>
      <c r="J109" t="str">
        <f>IFERROR(IF(VLOOKUP(C109,[1]Calificación!$D$1:$X$52,14,0)=0,"n.a",VLOOKUP(C109,[1]Calificación!$D$1:$X$52,14,0)),"")</f>
        <v/>
      </c>
      <c r="K109" t="str">
        <f>IFERROR(IF(VLOOKUP(C109,[1]Calificación!$D$1:$X$52,15,0)=0,"n.a",VLOOKUP(C109,[1]Calificación!$D$1:$X$52,15,0)),"")</f>
        <v/>
      </c>
      <c r="M109" t="str">
        <f>IFERROR(IF(VLOOKUP(C109,[1]Calificación!$D$1:$X$52,16,0)=0,"n.a",VLOOKUP(C109,[1]Calificación!$D$1:$X$52,16,0)),"")</f>
        <v/>
      </c>
      <c r="N109" t="str">
        <f>IFERROR(IF(VLOOKUP(C109,[1]Calificación!$D$1:$X$52,17,0)=0,"n.a",VLOOKUP(C109,[1]Calificación!$D$1:$X$52,17,0)),"")</f>
        <v/>
      </c>
      <c r="P109" t="str">
        <f>IFERROR(IF(VLOOKUP(C109,[1]Calificación!$D$1:$X$52,18,0)=0,"n.a",VLOOKUP(C109,[1]Calificación!$D$1:$X$52,18,0)),"")</f>
        <v/>
      </c>
      <c r="Q109" t="str">
        <f>IFERROR(IF(VLOOKUP(C109,[1]Calificación!$D$1:$X$52,19,0)=0,"n.a",VLOOKUP(C109,[1]Calificación!$D$1:$X$52,19,0)),"")</f>
        <v/>
      </c>
      <c r="S109" t="str">
        <f>IFERROR(IF(VLOOKUP(C109,[1]Calificación!$D$1:$X$52,20,0)=0,"n.a",VLOOKUP(C109,[1]Calificación!$D$1:$X$52,20,0)),"")</f>
        <v/>
      </c>
      <c r="T109" t="str">
        <f>IFERROR(IF(VLOOKUP(C109,[1]Calificación!$D$1:$X$52,21,0)=0,"n.a",VLOOKUP(C109,[1]Calificación!$D$1:$X$52,21,0)),"")</f>
        <v/>
      </c>
    </row>
    <row r="110" spans="2:20" ht="18" hidden="1">
      <c r="B110" s="80" t="str">
        <f>_xlfn.XLOOKUP(C110,[1]Calificación!D:D,[1]Calificación!A:A,"",0,1)</f>
        <v/>
      </c>
      <c r="C110" s="80" t="str">
        <f>IF([1]Calificación!D99=0,"",[1]Calificación!D99)</f>
        <v/>
      </c>
      <c r="D110" s="658" t="str">
        <f>IFERROR(VLOOKUP(C110,[1]Calificación!$D$1:$X$52,2,0),"")</f>
        <v/>
      </c>
      <c r="E110" s="659"/>
      <c r="G110" t="str">
        <f>IFERROR(VLOOKUP(C110,[1]Calificación!$D$1:$X$52,12,0),"")</f>
        <v/>
      </c>
      <c r="H110" t="str">
        <f>IFERROR(IF(VLOOKUP(C110,[1]Calificación!$D$1:$X$52,13,0)=0,"n.a",VLOOKUP(C110,[1]Calificación!$D$1:$X$52,13,0)),"")</f>
        <v/>
      </c>
      <c r="J110" t="str">
        <f>IFERROR(IF(VLOOKUP(C110,[1]Calificación!$D$1:$X$52,14,0)=0,"n.a",VLOOKUP(C110,[1]Calificación!$D$1:$X$52,14,0)),"")</f>
        <v/>
      </c>
      <c r="K110" t="str">
        <f>IFERROR(IF(VLOOKUP(C110,[1]Calificación!$D$1:$X$52,15,0)=0,"n.a",VLOOKUP(C110,[1]Calificación!$D$1:$X$52,15,0)),"")</f>
        <v/>
      </c>
      <c r="M110" t="str">
        <f>IFERROR(IF(VLOOKUP(C110,[1]Calificación!$D$1:$X$52,16,0)=0,"n.a",VLOOKUP(C110,[1]Calificación!$D$1:$X$52,16,0)),"")</f>
        <v/>
      </c>
      <c r="N110" t="str">
        <f>IFERROR(IF(VLOOKUP(C110,[1]Calificación!$D$1:$X$52,17,0)=0,"n.a",VLOOKUP(C110,[1]Calificación!$D$1:$X$52,17,0)),"")</f>
        <v/>
      </c>
      <c r="P110" t="str">
        <f>IFERROR(IF(VLOOKUP(C110,[1]Calificación!$D$1:$X$52,18,0)=0,"n.a",VLOOKUP(C110,[1]Calificación!$D$1:$X$52,18,0)),"")</f>
        <v/>
      </c>
      <c r="Q110" t="str">
        <f>IFERROR(IF(VLOOKUP(C110,[1]Calificación!$D$1:$X$52,19,0)=0,"n.a",VLOOKUP(C110,[1]Calificación!$D$1:$X$52,19,0)),"")</f>
        <v/>
      </c>
      <c r="S110" t="str">
        <f>IFERROR(IF(VLOOKUP(C110,[1]Calificación!$D$1:$X$52,20,0)=0,"n.a",VLOOKUP(C110,[1]Calificación!$D$1:$X$52,20,0)),"")</f>
        <v/>
      </c>
      <c r="T110" t="str">
        <f>IFERROR(IF(VLOOKUP(C110,[1]Calificación!$D$1:$X$52,21,0)=0,"n.a",VLOOKUP(C110,[1]Calificación!$D$1:$X$52,21,0)),"")</f>
        <v/>
      </c>
    </row>
    <row r="111" spans="2:20" ht="18" hidden="1">
      <c r="B111" s="80" t="str">
        <f>_xlfn.XLOOKUP(C111,[1]Calificación!D:D,[1]Calificación!A:A,"",0,1)</f>
        <v/>
      </c>
      <c r="C111" s="80" t="str">
        <f>IF([1]Calificación!D100=0,"",[1]Calificación!D100)</f>
        <v/>
      </c>
      <c r="D111" s="658" t="str">
        <f>IFERROR(VLOOKUP(C111,[1]Calificación!$D$1:$X$52,2,0),"")</f>
        <v/>
      </c>
      <c r="E111" s="659"/>
      <c r="G111" t="str">
        <f>IFERROR(VLOOKUP(C111,[1]Calificación!$D$1:$X$52,12,0),"")</f>
        <v/>
      </c>
      <c r="H111" t="str">
        <f>IFERROR(IF(VLOOKUP(C111,[1]Calificación!$D$1:$X$52,13,0)=0,"n.a",VLOOKUP(C111,[1]Calificación!$D$1:$X$52,13,0)),"")</f>
        <v/>
      </c>
      <c r="J111" t="str">
        <f>IFERROR(IF(VLOOKUP(C111,[1]Calificación!$D$1:$X$52,14,0)=0,"n.a",VLOOKUP(C111,[1]Calificación!$D$1:$X$52,14,0)),"")</f>
        <v/>
      </c>
      <c r="K111" t="str">
        <f>IFERROR(IF(VLOOKUP(C111,[1]Calificación!$D$1:$X$52,15,0)=0,"n.a",VLOOKUP(C111,[1]Calificación!$D$1:$X$52,15,0)),"")</f>
        <v/>
      </c>
      <c r="M111" t="str">
        <f>IFERROR(IF(VLOOKUP(C111,[1]Calificación!$D$1:$X$52,16,0)=0,"n.a",VLOOKUP(C111,[1]Calificación!$D$1:$X$52,16,0)),"")</f>
        <v/>
      </c>
      <c r="N111" t="str">
        <f>IFERROR(IF(VLOOKUP(C111,[1]Calificación!$D$1:$X$52,17,0)=0,"n.a",VLOOKUP(C111,[1]Calificación!$D$1:$X$52,17,0)),"")</f>
        <v/>
      </c>
      <c r="P111" t="str">
        <f>IFERROR(IF(VLOOKUP(C111,[1]Calificación!$D$1:$X$52,18,0)=0,"n.a",VLOOKUP(C111,[1]Calificación!$D$1:$X$52,18,0)),"")</f>
        <v/>
      </c>
      <c r="Q111" t="str">
        <f>IFERROR(IF(VLOOKUP(C111,[1]Calificación!$D$1:$X$52,19,0)=0,"n.a",VLOOKUP(C111,[1]Calificación!$D$1:$X$52,19,0)),"")</f>
        <v/>
      </c>
      <c r="S111" t="str">
        <f>IFERROR(IF(VLOOKUP(C111,[1]Calificación!$D$1:$X$52,20,0)=0,"n.a",VLOOKUP(C111,[1]Calificación!$D$1:$X$52,20,0)),"")</f>
        <v/>
      </c>
      <c r="T111" t="str">
        <f>IFERROR(IF(VLOOKUP(C111,[1]Calificación!$D$1:$X$52,21,0)=0,"n.a",VLOOKUP(C111,[1]Calificación!$D$1:$X$52,21,0)),"")</f>
        <v/>
      </c>
    </row>
    <row r="112" spans="2:20" ht="18" hidden="1">
      <c r="B112" s="80" t="str">
        <f>_xlfn.XLOOKUP(C112,[1]Calificación!D:D,[1]Calificación!A:A,"",0,1)</f>
        <v/>
      </c>
      <c r="C112" s="536" t="str">
        <f>IF([1]Calificación!D101=0,"",[1]Calificación!D101)</f>
        <v/>
      </c>
      <c r="D112" s="658" t="str">
        <f>IFERROR(VLOOKUP(C112,[1]Calificación!$D$1:$X$52,2,0),"")</f>
        <v/>
      </c>
      <c r="E112" s="659"/>
      <c r="G112" t="str">
        <f>IFERROR(VLOOKUP(C112,[1]Calificación!$D$1:$X$52,12,0),"")</f>
        <v/>
      </c>
      <c r="H112" t="str">
        <f>IFERROR(IF(VLOOKUP(C112,[1]Calificación!$D$1:$X$52,13,0)=0,"n.a",VLOOKUP(C112,[1]Calificación!$D$1:$X$52,13,0)),"")</f>
        <v/>
      </c>
      <c r="J112" t="str">
        <f>IFERROR(IF(VLOOKUP(C112,[1]Calificación!$D$1:$X$52,14,0)=0,"n.a",VLOOKUP(C112,[1]Calificación!$D$1:$X$52,14,0)),"")</f>
        <v/>
      </c>
      <c r="K112" t="str">
        <f>IFERROR(IF(VLOOKUP(C112,[1]Calificación!$D$1:$X$52,15,0)=0,"n.a",VLOOKUP(C112,[1]Calificación!$D$1:$X$52,15,0)),"")</f>
        <v/>
      </c>
      <c r="M112" t="str">
        <f>IFERROR(IF(VLOOKUP(C112,[1]Calificación!$D$1:$X$52,16,0)=0,"n.a",VLOOKUP(C112,[1]Calificación!$D$1:$X$52,16,0)),"")</f>
        <v/>
      </c>
      <c r="N112" t="str">
        <f>IFERROR(IF(VLOOKUP(C112,[1]Calificación!$D$1:$X$52,17,0)=0,"n.a",VLOOKUP(C112,[1]Calificación!$D$1:$X$52,17,0)),"")</f>
        <v/>
      </c>
      <c r="P112" t="str">
        <f>IFERROR(IF(VLOOKUP(C112,[1]Calificación!$D$1:$X$52,18,0)=0,"n.a",VLOOKUP(C112,[1]Calificación!$D$1:$X$52,18,0)),"")</f>
        <v/>
      </c>
      <c r="Q112" t="str">
        <f>IFERROR(IF(VLOOKUP(C112,[1]Calificación!$D$1:$X$52,19,0)=0,"n.a",VLOOKUP(C112,[1]Calificación!$D$1:$X$52,19,0)),"")</f>
        <v/>
      </c>
      <c r="S112" t="str">
        <f>IFERROR(IF(VLOOKUP(C112,[1]Calificación!$D$1:$X$52,20,0)=0,"n.a",VLOOKUP(C112,[1]Calificación!$D$1:$X$52,20,0)),"")</f>
        <v/>
      </c>
      <c r="T112" t="str">
        <f>IFERROR(IF(VLOOKUP(C112,[1]Calificación!$D$1:$X$52,21,0)=0,"n.a",VLOOKUP(C112,[1]Calificación!$D$1:$X$52,21,0)),"")</f>
        <v/>
      </c>
    </row>
    <row r="113" ht="16.5"/>
  </sheetData>
  <mergeCells count="63">
    <mergeCell ref="B3:T3"/>
    <mergeCell ref="B4:T4"/>
    <mergeCell ref="B5:T5"/>
    <mergeCell ref="M6:T6"/>
    <mergeCell ref="B8:B9"/>
    <mergeCell ref="C8:E9"/>
    <mergeCell ref="G8:H8"/>
    <mergeCell ref="J8:K8"/>
    <mergeCell ref="M8:N8"/>
    <mergeCell ref="P8:Q8"/>
    <mergeCell ref="D71:E71"/>
    <mergeCell ref="S8:T8"/>
    <mergeCell ref="D61:E61"/>
    <mergeCell ref="D62:E62"/>
    <mergeCell ref="D63:E63"/>
    <mergeCell ref="D64:E64"/>
    <mergeCell ref="D65:E65"/>
    <mergeCell ref="D66:E66"/>
    <mergeCell ref="D67:E67"/>
    <mergeCell ref="D68:E68"/>
    <mergeCell ref="D69:E69"/>
    <mergeCell ref="D70:E70"/>
    <mergeCell ref="D83:E83"/>
    <mergeCell ref="D72:E72"/>
    <mergeCell ref="D73:E73"/>
    <mergeCell ref="D74:E74"/>
    <mergeCell ref="D75:E75"/>
    <mergeCell ref="D76:E76"/>
    <mergeCell ref="D77:E77"/>
    <mergeCell ref="D78:E78"/>
    <mergeCell ref="D79:E79"/>
    <mergeCell ref="D80:E80"/>
    <mergeCell ref="D81:E81"/>
    <mergeCell ref="D82:E82"/>
    <mergeCell ref="D95:E95"/>
    <mergeCell ref="D84:E84"/>
    <mergeCell ref="D85:E85"/>
    <mergeCell ref="D86:E86"/>
    <mergeCell ref="D87:E87"/>
    <mergeCell ref="D88:E88"/>
    <mergeCell ref="D89:E89"/>
    <mergeCell ref="D90:E90"/>
    <mergeCell ref="D91:E91"/>
    <mergeCell ref="D92:E92"/>
    <mergeCell ref="D93:E93"/>
    <mergeCell ref="D94:E94"/>
    <mergeCell ref="D107:E107"/>
    <mergeCell ref="D96:E96"/>
    <mergeCell ref="D97:E97"/>
    <mergeCell ref="D98:E98"/>
    <mergeCell ref="D99:E99"/>
    <mergeCell ref="D100:E100"/>
    <mergeCell ref="D101:E101"/>
    <mergeCell ref="D102:E102"/>
    <mergeCell ref="D103:E103"/>
    <mergeCell ref="D104:E104"/>
    <mergeCell ref="D105:E105"/>
    <mergeCell ref="D106:E106"/>
    <mergeCell ref="D108:E108"/>
    <mergeCell ref="D109:E109"/>
    <mergeCell ref="D110:E110"/>
    <mergeCell ref="D111:E111"/>
    <mergeCell ref="D112:E112"/>
  </mergeCells>
  <pageMargins left="0" right="0" top="0" bottom="0" header="0.31496062992125984" footer="0.31496062992125984"/>
  <pageSetup scale="41"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codeName="Hoja22">
    <tabColor rgb="FF002060"/>
    <pageSetUpPr fitToPage="1"/>
  </sheetPr>
  <dimension ref="A1:WVK39"/>
  <sheetViews>
    <sheetView showGridLines="0" zoomScale="85" zoomScaleNormal="85" zoomScaleSheetLayoutView="55" workbookViewId="0"/>
  </sheetViews>
  <sheetFormatPr baseColWidth="10" defaultColWidth="0" defaultRowHeight="13.5" zeroHeight="1"/>
  <cols>
    <col min="1" max="1" width="5.7109375" style="2" customWidth="1"/>
    <col min="2" max="2" width="138.42578125" style="2" customWidth="1"/>
    <col min="3" max="3" width="2.7109375" style="2" customWidth="1"/>
    <col min="4" max="5" width="11.5703125" style="2" customWidth="1"/>
    <col min="6" max="102" width="11.5703125" style="2" hidden="1"/>
    <col min="103" max="256" width="11.5703125" style="3" hidden="1"/>
    <col min="257" max="257" width="5.7109375" style="3" hidden="1"/>
    <col min="258" max="258" width="125.7109375" style="3" hidden="1"/>
    <col min="259" max="259" width="5.7109375" style="3" hidden="1"/>
    <col min="260" max="512" width="11.5703125" style="3" hidden="1"/>
    <col min="513" max="513" width="5.7109375" style="3" hidden="1"/>
    <col min="514" max="514" width="125.7109375" style="3" hidden="1"/>
    <col min="515" max="515" width="5.7109375" style="3" hidden="1"/>
    <col min="516" max="768" width="11.5703125" style="3" hidden="1"/>
    <col min="769" max="769" width="5.7109375" style="3" hidden="1"/>
    <col min="770" max="770" width="125.7109375" style="3" hidden="1"/>
    <col min="771" max="771" width="5.7109375" style="3" hidden="1"/>
    <col min="772" max="1024" width="11.5703125" style="3" hidden="1"/>
    <col min="1025" max="1025" width="5.7109375" style="3" hidden="1"/>
    <col min="1026" max="1026" width="125.7109375" style="3" hidden="1"/>
    <col min="1027" max="1027" width="5.7109375" style="3" hidden="1"/>
    <col min="1028" max="1280" width="11.5703125" style="3" hidden="1"/>
    <col min="1281" max="1281" width="5.7109375" style="3" hidden="1"/>
    <col min="1282" max="1282" width="125.7109375" style="3" hidden="1"/>
    <col min="1283" max="1283" width="5.7109375" style="3" hidden="1"/>
    <col min="1284" max="1536" width="11.5703125" style="3" hidden="1"/>
    <col min="1537" max="1537" width="5.7109375" style="3" hidden="1"/>
    <col min="1538" max="1538" width="125.7109375" style="3" hidden="1"/>
    <col min="1539" max="1539" width="5.7109375" style="3" hidden="1"/>
    <col min="1540" max="1792" width="11.5703125" style="3" hidden="1"/>
    <col min="1793" max="1793" width="5.7109375" style="3" hidden="1"/>
    <col min="1794" max="1794" width="125.7109375" style="3" hidden="1"/>
    <col min="1795" max="1795" width="5.7109375" style="3" hidden="1"/>
    <col min="1796" max="2048" width="11.5703125" style="3" hidden="1"/>
    <col min="2049" max="2049" width="5.7109375" style="3" hidden="1"/>
    <col min="2050" max="2050" width="125.7109375" style="3" hidden="1"/>
    <col min="2051" max="2051" width="5.7109375" style="3" hidden="1"/>
    <col min="2052" max="2304" width="11.5703125" style="3" hidden="1"/>
    <col min="2305" max="2305" width="5.7109375" style="3" hidden="1"/>
    <col min="2306" max="2306" width="125.7109375" style="3" hidden="1"/>
    <col min="2307" max="2307" width="5.7109375" style="3" hidden="1"/>
    <col min="2308" max="2560" width="11.5703125" style="3" hidden="1"/>
    <col min="2561" max="2561" width="5.7109375" style="3" hidden="1"/>
    <col min="2562" max="2562" width="125.7109375" style="3" hidden="1"/>
    <col min="2563" max="2563" width="5.7109375" style="3" hidden="1"/>
    <col min="2564" max="2816" width="11.5703125" style="3" hidden="1"/>
    <col min="2817" max="2817" width="5.7109375" style="3" hidden="1"/>
    <col min="2818" max="2818" width="125.7109375" style="3" hidden="1"/>
    <col min="2819" max="2819" width="5.7109375" style="3" hidden="1"/>
    <col min="2820" max="3072" width="11.5703125" style="3" hidden="1"/>
    <col min="3073" max="3073" width="5.7109375" style="3" hidden="1"/>
    <col min="3074" max="3074" width="125.7109375" style="3" hidden="1"/>
    <col min="3075" max="3075" width="5.7109375" style="3" hidden="1"/>
    <col min="3076" max="3328" width="11.5703125" style="3" hidden="1"/>
    <col min="3329" max="3329" width="5.7109375" style="3" hidden="1"/>
    <col min="3330" max="3330" width="125.7109375" style="3" hidden="1"/>
    <col min="3331" max="3331" width="5.7109375" style="3" hidden="1"/>
    <col min="3332" max="3584" width="11.5703125" style="3" hidden="1"/>
    <col min="3585" max="3585" width="5.7109375" style="3" hidden="1"/>
    <col min="3586" max="3586" width="125.7109375" style="3" hidden="1"/>
    <col min="3587" max="3587" width="5.7109375" style="3" hidden="1"/>
    <col min="3588" max="3840" width="11.5703125" style="3" hidden="1"/>
    <col min="3841" max="3841" width="5.7109375" style="3" hidden="1"/>
    <col min="3842" max="3842" width="125.7109375" style="3" hidden="1"/>
    <col min="3843" max="3843" width="5.7109375" style="3" hidden="1"/>
    <col min="3844" max="4096" width="11.5703125" style="3" hidden="1"/>
    <col min="4097" max="4097" width="5.7109375" style="3" hidden="1"/>
    <col min="4098" max="4098" width="125.7109375" style="3" hidden="1"/>
    <col min="4099" max="4099" width="5.7109375" style="3" hidden="1"/>
    <col min="4100" max="4352" width="11.5703125" style="3" hidden="1"/>
    <col min="4353" max="4353" width="5.7109375" style="3" hidden="1"/>
    <col min="4354" max="4354" width="125.7109375" style="3" hidden="1"/>
    <col min="4355" max="4355" width="5.7109375" style="3" hidden="1"/>
    <col min="4356" max="4608" width="11.5703125" style="3" hidden="1"/>
    <col min="4609" max="4609" width="5.7109375" style="3" hidden="1"/>
    <col min="4610" max="4610" width="125.7109375" style="3" hidden="1"/>
    <col min="4611" max="4611" width="5.7109375" style="3" hidden="1"/>
    <col min="4612" max="4864" width="11.5703125" style="3" hidden="1"/>
    <col min="4865" max="4865" width="5.7109375" style="3" hidden="1"/>
    <col min="4866" max="4866" width="125.7109375" style="3" hidden="1"/>
    <col min="4867" max="4867" width="5.7109375" style="3" hidden="1"/>
    <col min="4868" max="5120" width="11.5703125" style="3" hidden="1"/>
    <col min="5121" max="5121" width="5.7109375" style="3" hidden="1"/>
    <col min="5122" max="5122" width="125.7109375" style="3" hidden="1"/>
    <col min="5123" max="5123" width="5.7109375" style="3" hidden="1"/>
    <col min="5124" max="5376" width="11.5703125" style="3" hidden="1"/>
    <col min="5377" max="5377" width="5.7109375" style="3" hidden="1"/>
    <col min="5378" max="5378" width="125.7109375" style="3" hidden="1"/>
    <col min="5379" max="5379" width="5.7109375" style="3" hidden="1"/>
    <col min="5380" max="5632" width="11.5703125" style="3" hidden="1"/>
    <col min="5633" max="5633" width="5.7109375" style="3" hidden="1"/>
    <col min="5634" max="5634" width="125.7109375" style="3" hidden="1"/>
    <col min="5635" max="5635" width="5.7109375" style="3" hidden="1"/>
    <col min="5636" max="5888" width="11.5703125" style="3" hidden="1"/>
    <col min="5889" max="5889" width="5.7109375" style="3" hidden="1"/>
    <col min="5890" max="5890" width="125.7109375" style="3" hidden="1"/>
    <col min="5891" max="5891" width="5.7109375" style="3" hidden="1"/>
    <col min="5892" max="6144" width="11.5703125" style="3" hidden="1"/>
    <col min="6145" max="6145" width="5.7109375" style="3" hidden="1"/>
    <col min="6146" max="6146" width="125.7109375" style="3" hidden="1"/>
    <col min="6147" max="6147" width="5.7109375" style="3" hidden="1"/>
    <col min="6148" max="6400" width="11.5703125" style="3" hidden="1"/>
    <col min="6401" max="6401" width="5.7109375" style="3" hidden="1"/>
    <col min="6402" max="6402" width="125.7109375" style="3" hidden="1"/>
    <col min="6403" max="6403" width="5.7109375" style="3" hidden="1"/>
    <col min="6404" max="6656" width="11.5703125" style="3" hidden="1"/>
    <col min="6657" max="6657" width="5.7109375" style="3" hidden="1"/>
    <col min="6658" max="6658" width="125.7109375" style="3" hidden="1"/>
    <col min="6659" max="6659" width="5.7109375" style="3" hidden="1"/>
    <col min="6660" max="6912" width="11.5703125" style="3" hidden="1"/>
    <col min="6913" max="6913" width="5.7109375" style="3" hidden="1"/>
    <col min="6914" max="6914" width="125.7109375" style="3" hidden="1"/>
    <col min="6915" max="6915" width="5.7109375" style="3" hidden="1"/>
    <col min="6916" max="7168" width="11.5703125" style="3" hidden="1"/>
    <col min="7169" max="7169" width="5.7109375" style="3" hidden="1"/>
    <col min="7170" max="7170" width="125.7109375" style="3" hidden="1"/>
    <col min="7171" max="7171" width="5.7109375" style="3" hidden="1"/>
    <col min="7172" max="7424" width="11.5703125" style="3" hidden="1"/>
    <col min="7425" max="7425" width="5.7109375" style="3" hidden="1"/>
    <col min="7426" max="7426" width="125.7109375" style="3" hidden="1"/>
    <col min="7427" max="7427" width="5.7109375" style="3" hidden="1"/>
    <col min="7428" max="7680" width="11.5703125" style="3" hidden="1"/>
    <col min="7681" max="7681" width="5.7109375" style="3" hidden="1"/>
    <col min="7682" max="7682" width="125.7109375" style="3" hidden="1"/>
    <col min="7683" max="7683" width="5.7109375" style="3" hidden="1"/>
    <col min="7684" max="7936" width="11.5703125" style="3" hidden="1"/>
    <col min="7937" max="7937" width="5.7109375" style="3" hidden="1"/>
    <col min="7938" max="7938" width="125.7109375" style="3" hidden="1"/>
    <col min="7939" max="7939" width="5.7109375" style="3" hidden="1"/>
    <col min="7940" max="8192" width="11.5703125" style="3" hidden="1"/>
    <col min="8193" max="8193" width="5.7109375" style="3" hidden="1"/>
    <col min="8194" max="8194" width="125.7109375" style="3" hidden="1"/>
    <col min="8195" max="8195" width="5.7109375" style="3" hidden="1"/>
    <col min="8196" max="8448" width="11.5703125" style="3" hidden="1"/>
    <col min="8449" max="8449" width="5.7109375" style="3" hidden="1"/>
    <col min="8450" max="8450" width="125.7109375" style="3" hidden="1"/>
    <col min="8451" max="8451" width="5.7109375" style="3" hidden="1"/>
    <col min="8452" max="8704" width="11.5703125" style="3" hidden="1"/>
    <col min="8705" max="8705" width="5.7109375" style="3" hidden="1"/>
    <col min="8706" max="8706" width="125.7109375" style="3" hidden="1"/>
    <col min="8707" max="8707" width="5.7109375" style="3" hidden="1"/>
    <col min="8708" max="8960" width="11.5703125" style="3" hidden="1"/>
    <col min="8961" max="8961" width="5.7109375" style="3" hidden="1"/>
    <col min="8962" max="8962" width="125.7109375" style="3" hidden="1"/>
    <col min="8963" max="8963" width="5.7109375" style="3" hidden="1"/>
    <col min="8964" max="9216" width="11.5703125" style="3" hidden="1"/>
    <col min="9217" max="9217" width="5.7109375" style="3" hidden="1"/>
    <col min="9218" max="9218" width="125.7109375" style="3" hidden="1"/>
    <col min="9219" max="9219" width="5.7109375" style="3" hidden="1"/>
    <col min="9220" max="9472" width="11.5703125" style="3" hidden="1"/>
    <col min="9473" max="9473" width="5.7109375" style="3" hidden="1"/>
    <col min="9474" max="9474" width="125.7109375" style="3" hidden="1"/>
    <col min="9475" max="9475" width="5.7109375" style="3" hidden="1"/>
    <col min="9476" max="9728" width="11.5703125" style="3" hidden="1"/>
    <col min="9729" max="9729" width="5.7109375" style="3" hidden="1"/>
    <col min="9730" max="9730" width="125.7109375" style="3" hidden="1"/>
    <col min="9731" max="9731" width="5.7109375" style="3" hidden="1"/>
    <col min="9732" max="9984" width="11.5703125" style="3" hidden="1"/>
    <col min="9985" max="9985" width="5.7109375" style="3" hidden="1"/>
    <col min="9986" max="9986" width="125.7109375" style="3" hidden="1"/>
    <col min="9987" max="9987" width="5.7109375" style="3" hidden="1"/>
    <col min="9988" max="10240" width="11.5703125" style="3" hidden="1"/>
    <col min="10241" max="10241" width="5.7109375" style="3" hidden="1"/>
    <col min="10242" max="10242" width="125.7109375" style="3" hidden="1"/>
    <col min="10243" max="10243" width="5.7109375" style="3" hidden="1"/>
    <col min="10244" max="10496" width="11.5703125" style="3" hidden="1"/>
    <col min="10497" max="10497" width="5.7109375" style="3" hidden="1"/>
    <col min="10498" max="10498" width="125.7109375" style="3" hidden="1"/>
    <col min="10499" max="10499" width="5.7109375" style="3" hidden="1"/>
    <col min="10500" max="10752" width="11.5703125" style="3" hidden="1"/>
    <col min="10753" max="10753" width="5.7109375" style="3" hidden="1"/>
    <col min="10754" max="10754" width="125.7109375" style="3" hidden="1"/>
    <col min="10755" max="10755" width="5.7109375" style="3" hidden="1"/>
    <col min="10756" max="11008" width="11.5703125" style="3" hidden="1"/>
    <col min="11009" max="11009" width="5.7109375" style="3" hidden="1"/>
    <col min="11010" max="11010" width="125.7109375" style="3" hidden="1"/>
    <col min="11011" max="11011" width="5.7109375" style="3" hidden="1"/>
    <col min="11012" max="11264" width="11.5703125" style="3" hidden="1"/>
    <col min="11265" max="11265" width="5.7109375" style="3" hidden="1"/>
    <col min="11266" max="11266" width="125.7109375" style="3" hidden="1"/>
    <col min="11267" max="11267" width="5.7109375" style="3" hidden="1"/>
    <col min="11268" max="11520" width="11.5703125" style="3" hidden="1"/>
    <col min="11521" max="11521" width="5.7109375" style="3" hidden="1"/>
    <col min="11522" max="11522" width="125.7109375" style="3" hidden="1"/>
    <col min="11523" max="11523" width="5.7109375" style="3" hidden="1"/>
    <col min="11524" max="11776" width="11.5703125" style="3" hidden="1"/>
    <col min="11777" max="11777" width="5.7109375" style="3" hidden="1"/>
    <col min="11778" max="11778" width="125.7109375" style="3" hidden="1"/>
    <col min="11779" max="11779" width="5.7109375" style="3" hidden="1"/>
    <col min="11780" max="12032" width="11.5703125" style="3" hidden="1"/>
    <col min="12033" max="12033" width="5.7109375" style="3" hidden="1"/>
    <col min="12034" max="12034" width="125.7109375" style="3" hidden="1"/>
    <col min="12035" max="12035" width="5.7109375" style="3" hidden="1"/>
    <col min="12036" max="12288" width="11.5703125" style="3" hidden="1"/>
    <col min="12289" max="12289" width="5.7109375" style="3" hidden="1"/>
    <col min="12290" max="12290" width="125.7109375" style="3" hidden="1"/>
    <col min="12291" max="12291" width="5.7109375" style="3" hidden="1"/>
    <col min="12292" max="12544" width="11.5703125" style="3" hidden="1"/>
    <col min="12545" max="12545" width="5.7109375" style="3" hidden="1"/>
    <col min="12546" max="12546" width="125.7109375" style="3" hidden="1"/>
    <col min="12547" max="12547" width="5.7109375" style="3" hidden="1"/>
    <col min="12548" max="12800" width="11.5703125" style="3" hidden="1"/>
    <col min="12801" max="12801" width="5.7109375" style="3" hidden="1"/>
    <col min="12802" max="12802" width="125.7109375" style="3" hidden="1"/>
    <col min="12803" max="12803" width="5.7109375" style="3" hidden="1"/>
    <col min="12804" max="13056" width="11.5703125" style="3" hidden="1"/>
    <col min="13057" max="13057" width="5.7109375" style="3" hidden="1"/>
    <col min="13058" max="13058" width="125.7109375" style="3" hidden="1"/>
    <col min="13059" max="13059" width="5.7109375" style="3" hidden="1"/>
    <col min="13060" max="13312" width="11.5703125" style="3" hidden="1"/>
    <col min="13313" max="13313" width="5.7109375" style="3" hidden="1"/>
    <col min="13314" max="13314" width="125.7109375" style="3" hidden="1"/>
    <col min="13315" max="13315" width="5.7109375" style="3" hidden="1"/>
    <col min="13316" max="13568" width="11.5703125" style="3" hidden="1"/>
    <col min="13569" max="13569" width="5.7109375" style="3" hidden="1"/>
    <col min="13570" max="13570" width="125.7109375" style="3" hidden="1"/>
    <col min="13571" max="13571" width="5.7109375" style="3" hidden="1"/>
    <col min="13572" max="13824" width="11.5703125" style="3" hidden="1"/>
    <col min="13825" max="13825" width="5.7109375" style="3" hidden="1"/>
    <col min="13826" max="13826" width="125.7109375" style="3" hidden="1"/>
    <col min="13827" max="13827" width="5.7109375" style="3" hidden="1"/>
    <col min="13828" max="14080" width="11.5703125" style="3" hidden="1"/>
    <col min="14081" max="14081" width="5.7109375" style="3" hidden="1"/>
    <col min="14082" max="14082" width="125.7109375" style="3" hidden="1"/>
    <col min="14083" max="14083" width="5.7109375" style="3" hidden="1"/>
    <col min="14084" max="14336" width="11.5703125" style="3" hidden="1"/>
    <col min="14337" max="14337" width="5.7109375" style="3" hidden="1"/>
    <col min="14338" max="14338" width="125.7109375" style="3" hidden="1"/>
    <col min="14339" max="14339" width="5.7109375" style="3" hidden="1"/>
    <col min="14340" max="14592" width="11.5703125" style="3" hidden="1"/>
    <col min="14593" max="14593" width="5.7109375" style="3" hidden="1"/>
    <col min="14594" max="14594" width="125.7109375" style="3" hidden="1"/>
    <col min="14595" max="14595" width="5.7109375" style="3" hidden="1"/>
    <col min="14596" max="14848" width="11.5703125" style="3" hidden="1"/>
    <col min="14849" max="14849" width="5.7109375" style="3" hidden="1"/>
    <col min="14850" max="14850" width="125.7109375" style="3" hidden="1"/>
    <col min="14851" max="14851" width="5.7109375" style="3" hidden="1"/>
    <col min="14852" max="15104" width="11.5703125" style="3" hidden="1"/>
    <col min="15105" max="15105" width="5.7109375" style="3" hidden="1"/>
    <col min="15106" max="15106" width="125.7109375" style="3" hidden="1"/>
    <col min="15107" max="15107" width="5.7109375" style="3" hidden="1"/>
    <col min="15108" max="15360" width="11.5703125" style="3" hidden="1"/>
    <col min="15361" max="15361" width="5.7109375" style="3" hidden="1"/>
    <col min="15362" max="15362" width="125.7109375" style="3" hidden="1"/>
    <col min="15363" max="15363" width="5.7109375" style="3" hidden="1"/>
    <col min="15364" max="15616" width="11.5703125" style="3" hidden="1"/>
    <col min="15617" max="15617" width="5.7109375" style="3" hidden="1"/>
    <col min="15618" max="15618" width="125.7109375" style="3" hidden="1"/>
    <col min="15619" max="15619" width="5.7109375" style="3" hidden="1"/>
    <col min="15620" max="15872" width="11.5703125" style="3" hidden="1"/>
    <col min="15873" max="15873" width="5.7109375" style="3" hidden="1"/>
    <col min="15874" max="15874" width="125.7109375" style="3" hidden="1"/>
    <col min="15875" max="15875" width="5.7109375" style="3" hidden="1"/>
    <col min="15876" max="16128" width="11.5703125" style="3" hidden="1"/>
    <col min="16129" max="16129" width="5.7109375" style="3" hidden="1"/>
    <col min="16130" max="16130" width="125.7109375" style="3" hidden="1"/>
    <col min="16131" max="16131" width="5.7109375" style="3" hidden="1"/>
    <col min="16132" max="16384" width="11.5703125" style="3" hidden="1"/>
  </cols>
  <sheetData>
    <row r="1" spans="1:102" ht="81.599999999999994" customHeight="1"/>
    <row r="2" spans="1:102" s="52" customFormat="1" ht="52.15" customHeight="1">
      <c r="A2" s="44"/>
      <c r="B2" s="81" t="s">
        <v>24</v>
      </c>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c r="CU2" s="44"/>
      <c r="CV2" s="44"/>
      <c r="CW2" s="44"/>
      <c r="CX2" s="44"/>
    </row>
    <row r="3" spans="1:102" s="52" customFormat="1" ht="234.75" customHeight="1">
      <c r="A3" s="44"/>
      <c r="B3" s="578" t="s">
        <v>293</v>
      </c>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c r="BQ3" s="44"/>
      <c r="BR3" s="44"/>
      <c r="BS3" s="44"/>
      <c r="BT3" s="44"/>
      <c r="BU3" s="44"/>
      <c r="BV3" s="44"/>
      <c r="BW3" s="44"/>
      <c r="BX3" s="44"/>
      <c r="BY3" s="44"/>
      <c r="BZ3" s="44"/>
      <c r="CA3" s="44"/>
      <c r="CB3" s="44"/>
      <c r="CC3" s="44"/>
      <c r="CD3" s="44"/>
      <c r="CE3" s="44"/>
      <c r="CF3" s="44"/>
      <c r="CG3" s="44"/>
      <c r="CH3" s="44"/>
      <c r="CI3" s="44"/>
      <c r="CJ3" s="44"/>
      <c r="CK3" s="44"/>
      <c r="CL3" s="44"/>
      <c r="CM3" s="44"/>
      <c r="CN3" s="44"/>
      <c r="CO3" s="44"/>
      <c r="CP3" s="44"/>
      <c r="CQ3" s="44"/>
      <c r="CR3" s="44"/>
      <c r="CS3" s="44"/>
      <c r="CT3" s="44"/>
      <c r="CU3" s="44"/>
      <c r="CV3" s="44"/>
      <c r="CW3" s="44"/>
      <c r="CX3" s="44"/>
    </row>
    <row r="4" spans="1:102" s="52" customFormat="1" ht="18" customHeight="1">
      <c r="A4" s="44"/>
      <c r="B4" s="82"/>
      <c r="C4" s="44"/>
      <c r="D4" s="44"/>
      <c r="E4" s="44"/>
      <c r="F4" s="74"/>
      <c r="G4" s="44"/>
      <c r="H4" s="44"/>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4"/>
      <c r="BL4" s="44"/>
      <c r="BM4" s="44"/>
      <c r="BN4" s="44"/>
      <c r="BO4" s="44"/>
      <c r="BP4" s="44"/>
      <c r="BQ4" s="44"/>
      <c r="BR4" s="44"/>
      <c r="BS4" s="44"/>
      <c r="BT4" s="44"/>
      <c r="BU4" s="44"/>
      <c r="BV4" s="44"/>
      <c r="BW4" s="44"/>
      <c r="BX4" s="44"/>
      <c r="BY4" s="44"/>
      <c r="BZ4" s="44"/>
      <c r="CA4" s="44"/>
      <c r="CB4" s="44"/>
      <c r="CC4" s="44"/>
      <c r="CD4" s="44"/>
      <c r="CE4" s="44"/>
      <c r="CF4" s="44"/>
      <c r="CG4" s="44"/>
      <c r="CH4" s="44"/>
      <c r="CI4" s="44"/>
      <c r="CJ4" s="44"/>
      <c r="CK4" s="44"/>
      <c r="CL4" s="44"/>
      <c r="CM4" s="44"/>
      <c r="CN4" s="44"/>
      <c r="CO4" s="44"/>
      <c r="CP4" s="44"/>
      <c r="CQ4" s="44"/>
      <c r="CR4" s="44"/>
      <c r="CS4" s="44"/>
      <c r="CT4" s="44"/>
      <c r="CU4" s="44"/>
      <c r="CV4" s="44"/>
      <c r="CW4" s="44"/>
      <c r="CX4" s="44"/>
    </row>
    <row r="5" spans="1:102" s="52" customFormat="1" ht="19.5" customHeight="1">
      <c r="A5" s="44"/>
      <c r="B5" s="83" t="s">
        <v>77</v>
      </c>
      <c r="C5" s="44"/>
      <c r="D5" s="44"/>
      <c r="E5" s="44"/>
      <c r="F5" s="7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row>
    <row r="6" spans="1:102" s="52" customFormat="1" ht="12" customHeight="1">
      <c r="A6" s="44"/>
      <c r="B6" s="44"/>
      <c r="C6" s="44"/>
      <c r="D6" s="44"/>
      <c r="E6" s="44"/>
      <c r="F6" s="74"/>
      <c r="G6" s="44"/>
      <c r="H6" s="44"/>
      <c r="I6" s="44"/>
      <c r="J6" s="44"/>
      <c r="K6" s="44"/>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c r="CV6" s="44"/>
      <c r="CW6" s="44"/>
      <c r="CX6" s="44"/>
    </row>
    <row r="7" spans="1:102" s="86" customFormat="1" ht="46.9" customHeight="1">
      <c r="A7" s="85"/>
      <c r="B7" s="679" t="s">
        <v>212</v>
      </c>
      <c r="C7" s="85"/>
      <c r="D7" s="85"/>
      <c r="E7" s="85"/>
      <c r="F7" s="85"/>
      <c r="G7" s="85"/>
      <c r="H7" s="85"/>
      <c r="I7" s="85"/>
      <c r="J7" s="85"/>
      <c r="K7" s="85"/>
      <c r="L7" s="85"/>
      <c r="M7" s="85"/>
      <c r="N7" s="85"/>
      <c r="O7" s="85"/>
      <c r="P7" s="85"/>
      <c r="Q7" s="85"/>
      <c r="R7" s="85"/>
      <c r="S7" s="85"/>
      <c r="T7" s="85"/>
      <c r="U7" s="85"/>
      <c r="V7" s="85"/>
      <c r="W7" s="85"/>
      <c r="X7" s="85"/>
      <c r="Y7" s="85"/>
      <c r="Z7" s="85"/>
      <c r="AA7" s="85"/>
      <c r="AB7" s="85"/>
      <c r="AC7" s="85"/>
      <c r="AD7" s="85"/>
      <c r="AE7" s="85"/>
      <c r="AF7" s="85"/>
      <c r="AG7" s="85"/>
      <c r="AH7" s="85"/>
      <c r="AI7" s="85"/>
      <c r="AJ7" s="85"/>
      <c r="AK7" s="85"/>
      <c r="AL7" s="85"/>
      <c r="AM7" s="85"/>
      <c r="AN7" s="85"/>
      <c r="AO7" s="85"/>
      <c r="AP7" s="85"/>
      <c r="AQ7" s="85"/>
      <c r="AR7" s="85"/>
      <c r="AS7" s="85"/>
      <c r="AT7" s="85"/>
      <c r="AU7" s="85"/>
      <c r="AV7" s="85"/>
      <c r="AW7" s="85"/>
      <c r="AX7" s="85"/>
      <c r="AY7" s="85"/>
      <c r="AZ7" s="85"/>
      <c r="BA7" s="85"/>
      <c r="BB7" s="85"/>
      <c r="BC7" s="85"/>
      <c r="BD7" s="85"/>
      <c r="BE7" s="85"/>
      <c r="BF7" s="85"/>
      <c r="BG7" s="85"/>
      <c r="BH7" s="85"/>
      <c r="BI7" s="85"/>
      <c r="BJ7" s="85"/>
      <c r="BK7" s="85"/>
      <c r="BL7" s="85"/>
      <c r="BM7" s="85"/>
      <c r="BN7" s="85"/>
      <c r="BO7" s="85"/>
      <c r="BP7" s="85"/>
      <c r="BQ7" s="85"/>
      <c r="BR7" s="85"/>
      <c r="BS7" s="85"/>
      <c r="BT7" s="85"/>
      <c r="BU7" s="85"/>
      <c r="BV7" s="85"/>
      <c r="BW7" s="85"/>
      <c r="BX7" s="85"/>
      <c r="BY7" s="85"/>
      <c r="BZ7" s="85"/>
      <c r="CA7" s="85"/>
      <c r="CB7" s="85"/>
      <c r="CC7" s="85"/>
      <c r="CD7" s="85"/>
      <c r="CE7" s="85"/>
      <c r="CF7" s="85"/>
      <c r="CG7" s="85"/>
      <c r="CH7" s="85"/>
      <c r="CI7" s="85"/>
      <c r="CJ7" s="85"/>
      <c r="CK7" s="85"/>
      <c r="CL7" s="85"/>
      <c r="CM7" s="85"/>
      <c r="CN7" s="85"/>
      <c r="CO7" s="85"/>
      <c r="CP7" s="85"/>
      <c r="CQ7" s="85"/>
      <c r="CR7" s="85"/>
      <c r="CS7" s="85"/>
      <c r="CT7" s="85"/>
      <c r="CU7" s="85"/>
      <c r="CV7" s="85"/>
      <c r="CW7" s="85"/>
      <c r="CX7" s="85"/>
    </row>
    <row r="8" spans="1:102" s="86" customFormat="1" ht="49.9" customHeight="1">
      <c r="A8" s="85"/>
      <c r="B8" s="679"/>
      <c r="C8" s="85"/>
      <c r="D8" s="85"/>
      <c r="E8" s="315"/>
      <c r="F8" s="85"/>
      <c r="G8" s="85"/>
      <c r="H8" s="85"/>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6.45" customHeight="1">
      <c r="A9" s="85"/>
      <c r="B9" s="443" t="s">
        <v>213</v>
      </c>
      <c r="C9" s="85"/>
      <c r="D9" s="85"/>
      <c r="E9" s="315"/>
      <c r="F9" s="85"/>
      <c r="G9" s="85"/>
      <c r="H9" s="85"/>
      <c r="I9" s="85"/>
      <c r="J9" s="85"/>
      <c r="K9" s="85"/>
      <c r="L9" s="85"/>
      <c r="M9" s="85"/>
      <c r="N9" s="85"/>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8.15" customHeight="1">
      <c r="A10" s="85"/>
      <c r="B10" s="444" t="s">
        <v>214</v>
      </c>
      <c r="C10" s="85"/>
      <c r="D10" s="85"/>
      <c r="E10" s="315"/>
      <c r="F10" s="85"/>
      <c r="G10" s="85"/>
      <c r="H10" s="85"/>
      <c r="I10" s="85"/>
      <c r="J10" s="85"/>
      <c r="K10" s="85"/>
      <c r="L10" s="85"/>
      <c r="M10" s="85"/>
      <c r="N10" s="85"/>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7" customHeight="1">
      <c r="A11" s="85"/>
      <c r="B11" s="444" t="s">
        <v>215</v>
      </c>
      <c r="C11" s="85"/>
      <c r="D11" s="85"/>
      <c r="E11" s="315"/>
      <c r="F11" s="85"/>
      <c r="G11" s="85"/>
      <c r="H11" s="85"/>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60.6" customHeight="1">
      <c r="A12" s="85"/>
      <c r="B12" s="73" t="s">
        <v>216</v>
      </c>
      <c r="C12" s="85"/>
      <c r="D12" s="85"/>
      <c r="E12" s="445"/>
      <c r="F12" s="85"/>
      <c r="G12" s="85"/>
      <c r="H12" s="85"/>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84.6" customHeight="1">
      <c r="A13" s="85"/>
      <c r="B13" s="73" t="s">
        <v>478</v>
      </c>
      <c r="C13" s="85"/>
      <c r="D13" s="85"/>
      <c r="E13" s="85"/>
      <c r="F13" s="85"/>
      <c r="G13" s="85"/>
      <c r="H13" s="85"/>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32.450000000000003" customHeight="1">
      <c r="A14" s="85"/>
      <c r="B14" s="680" t="s">
        <v>217</v>
      </c>
      <c r="C14" s="85"/>
      <c r="D14" s="85"/>
      <c r="E14" s="85"/>
      <c r="F14" s="85"/>
      <c r="G14" s="85"/>
      <c r="H14" s="85"/>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34.9" customHeight="1">
      <c r="A15" s="85"/>
      <c r="B15" s="681"/>
      <c r="C15" s="85"/>
      <c r="D15" s="85"/>
      <c r="E15" s="85"/>
      <c r="F15" s="85"/>
      <c r="G15" s="85"/>
      <c r="H15" s="85"/>
      <c r="I15" s="85"/>
      <c r="J15" s="85"/>
      <c r="K15" s="85"/>
      <c r="L15" s="85"/>
      <c r="M15" s="85"/>
      <c r="N15" s="85"/>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6.1" customHeight="1">
      <c r="A16" s="85"/>
      <c r="B16" s="682" t="s">
        <v>78</v>
      </c>
      <c r="C16" s="85"/>
      <c r="D16" s="85"/>
      <c r="E16" s="85"/>
      <c r="F16" s="85"/>
      <c r="G16" s="85"/>
      <c r="H16" s="85"/>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1" customHeight="1">
      <c r="A17" s="85"/>
      <c r="B17" s="682"/>
      <c r="C17" s="85"/>
      <c r="D17" s="85"/>
      <c r="E17" s="85"/>
      <c r="F17" s="85"/>
      <c r="G17" s="85"/>
      <c r="H17" s="85"/>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6.1" customHeight="1">
      <c r="A18" s="85"/>
      <c r="B18" s="315" t="s">
        <v>79</v>
      </c>
      <c r="C18" s="85"/>
      <c r="D18" s="85"/>
      <c r="E18" s="85"/>
      <c r="F18" s="85"/>
      <c r="G18" s="85"/>
      <c r="H18" s="85"/>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6.1" customHeight="1">
      <c r="A19" s="85"/>
      <c r="B19" s="315" t="s">
        <v>80</v>
      </c>
      <c r="C19" s="85"/>
      <c r="D19" s="85"/>
      <c r="E19" s="85"/>
      <c r="F19" s="85"/>
      <c r="G19" s="85"/>
      <c r="H19" s="85"/>
      <c r="I19" s="85"/>
      <c r="J19" s="85"/>
      <c r="K19" s="85"/>
      <c r="L19" s="85"/>
      <c r="M19" s="85"/>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6.1" customHeight="1">
      <c r="A20" s="85"/>
      <c r="B20" s="315" t="s">
        <v>81</v>
      </c>
      <c r="C20" s="85"/>
      <c r="D20" s="85"/>
      <c r="E20" s="85"/>
      <c r="F20" s="85"/>
      <c r="G20" s="85"/>
      <c r="H20" s="85"/>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6.1" customHeight="1">
      <c r="A21" s="85"/>
      <c r="B21" s="315" t="s">
        <v>82</v>
      </c>
      <c r="C21" s="85"/>
      <c r="D21" s="85"/>
      <c r="E21" s="85"/>
      <c r="F21" s="85"/>
      <c r="G21" s="85"/>
      <c r="H21" s="85"/>
      <c r="I21" s="85"/>
      <c r="J21" s="85"/>
      <c r="K21" s="85"/>
      <c r="L21" s="85"/>
      <c r="M21" s="85"/>
      <c r="N21" s="85"/>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ht="26.1" customHeight="1">
      <c r="B22" s="19"/>
      <c r="F22" s="4"/>
    </row>
    <row r="23" spans="1:102" ht="26.1" customHeight="1">
      <c r="B23" s="18"/>
      <c r="F23" s="4"/>
    </row>
    <row r="24" spans="1:102" ht="26.1" customHeight="1">
      <c r="B24" s="18"/>
      <c r="F24" s="4"/>
    </row>
    <row r="25" spans="1:102" ht="26.1" customHeight="1">
      <c r="B25" s="18"/>
      <c r="F25" s="4"/>
    </row>
    <row r="26" spans="1:102" ht="24.95" customHeight="1">
      <c r="B26" s="17"/>
      <c r="F26" s="4"/>
    </row>
    <row r="27" spans="1:102"/>
    <row r="28" spans="1:102"/>
    <row r="29" spans="1:102"/>
    <row r="30" spans="1:102"/>
    <row r="39" spans="7:7" ht="15.75" hidden="1">
      <c r="G39" s="1"/>
    </row>
  </sheetData>
  <mergeCells count="3">
    <mergeCell ref="B7:B8"/>
    <mergeCell ref="B14:B15"/>
    <mergeCell ref="B16:B17"/>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CX88"/>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8" zeroHeight="1"/>
  <cols>
    <col min="1" max="1" width="5.7109375" style="85" customWidth="1"/>
    <col min="2" max="2" width="35.7109375" style="85" customWidth="1"/>
    <col min="3" max="38" width="16.7109375" style="85" customWidth="1"/>
    <col min="39" max="39" width="15.7109375" style="85" customWidth="1"/>
    <col min="40" max="43" width="0" style="85" hidden="1" customWidth="1"/>
    <col min="44" max="102" width="15.7109375" style="85" hidden="1" customWidth="1"/>
    <col min="103" max="16384" width="15.7109375" style="86" hidden="1"/>
  </cols>
  <sheetData>
    <row r="1" spans="1:102" ht="84.95" customHeight="1">
      <c r="I1" s="461"/>
      <c r="J1" s="461"/>
      <c r="K1" s="461"/>
    </row>
    <row r="2" spans="1:102" ht="5.0999999999999996" customHeight="1"/>
    <row r="3" spans="1:102" ht="20.100000000000001" customHeight="1">
      <c r="B3" s="87" t="s">
        <v>5</v>
      </c>
      <c r="C3" s="88"/>
      <c r="D3" s="88"/>
      <c r="E3" s="88"/>
      <c r="F3" s="88"/>
      <c r="G3" s="88"/>
      <c r="K3" s="89"/>
      <c r="L3" s="89"/>
      <c r="M3" s="89"/>
      <c r="N3" s="88"/>
      <c r="O3" s="88"/>
      <c r="P3" s="88"/>
      <c r="Q3" s="88"/>
      <c r="R3" s="88"/>
      <c r="S3" s="88"/>
      <c r="T3" s="88"/>
      <c r="U3" s="88"/>
      <c r="V3" s="88"/>
      <c r="W3" s="88"/>
      <c r="X3" s="88"/>
      <c r="Y3" s="90"/>
      <c r="Z3" s="88"/>
      <c r="AA3" s="89"/>
      <c r="AB3" s="89"/>
      <c r="AC3" s="89"/>
      <c r="AD3" s="88"/>
      <c r="AE3" s="88"/>
      <c r="AF3" s="88"/>
      <c r="AG3" s="89"/>
      <c r="AH3" s="89"/>
      <c r="AI3" s="89"/>
      <c r="AJ3" s="88"/>
      <c r="AK3" s="88"/>
      <c r="AL3" s="88"/>
    </row>
    <row r="4" spans="1:102" ht="20.100000000000001" customHeight="1">
      <c r="B4" s="91" t="s">
        <v>2</v>
      </c>
      <c r="C4" s="92"/>
      <c r="D4" s="92"/>
      <c r="E4" s="92"/>
      <c r="F4" s="92"/>
      <c r="G4" s="92"/>
      <c r="H4" s="92"/>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row>
    <row r="5" spans="1:102" s="95" customFormat="1" ht="52.9" customHeight="1">
      <c r="A5" s="93"/>
      <c r="B5" s="94"/>
      <c r="C5" s="686" t="s">
        <v>6</v>
      </c>
      <c r="D5" s="687"/>
      <c r="E5" s="688"/>
      <c r="F5" s="688"/>
      <c r="G5" s="688"/>
      <c r="H5" s="689"/>
      <c r="I5" s="690" t="s">
        <v>3</v>
      </c>
      <c r="J5" s="691"/>
      <c r="K5" s="691"/>
      <c r="L5" s="691"/>
      <c r="M5" s="691"/>
      <c r="N5" s="692"/>
      <c r="O5" s="685" t="s">
        <v>190</v>
      </c>
      <c r="P5" s="685"/>
      <c r="Q5" s="685"/>
      <c r="R5" s="685"/>
      <c r="S5" s="685"/>
      <c r="T5" s="685"/>
      <c r="U5" s="685" t="s">
        <v>7</v>
      </c>
      <c r="V5" s="685"/>
      <c r="W5" s="685"/>
      <c r="X5" s="685"/>
      <c r="Y5" s="685"/>
      <c r="Z5" s="685"/>
      <c r="AA5" s="685" t="s">
        <v>8</v>
      </c>
      <c r="AB5" s="685"/>
      <c r="AC5" s="685"/>
      <c r="AD5" s="685"/>
      <c r="AE5" s="685"/>
      <c r="AF5" s="685"/>
      <c r="AG5" s="685" t="s">
        <v>191</v>
      </c>
      <c r="AH5" s="685"/>
      <c r="AI5" s="685"/>
      <c r="AJ5" s="685"/>
      <c r="AK5" s="685"/>
      <c r="AL5" s="685"/>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96"/>
      <c r="C6" s="683">
        <v>45536</v>
      </c>
      <c r="D6" s="684"/>
      <c r="E6" s="683">
        <v>45870</v>
      </c>
      <c r="F6" s="684"/>
      <c r="G6" s="683">
        <v>45901</v>
      </c>
      <c r="H6" s="684"/>
      <c r="I6" s="683">
        <f>+$C$6</f>
        <v>45536</v>
      </c>
      <c r="J6" s="684"/>
      <c r="K6" s="683">
        <f>+$E$6</f>
        <v>45870</v>
      </c>
      <c r="L6" s="684"/>
      <c r="M6" s="683">
        <f>+$G$6</f>
        <v>45901</v>
      </c>
      <c r="N6" s="684"/>
      <c r="O6" s="683">
        <f>+$C$6</f>
        <v>45536</v>
      </c>
      <c r="P6" s="684"/>
      <c r="Q6" s="683">
        <f>+$E$6</f>
        <v>45870</v>
      </c>
      <c r="R6" s="684"/>
      <c r="S6" s="683">
        <f>+$G$6</f>
        <v>45901</v>
      </c>
      <c r="T6" s="684"/>
      <c r="U6" s="683">
        <f>+$C$6</f>
        <v>45536</v>
      </c>
      <c r="V6" s="684"/>
      <c r="W6" s="683">
        <f>+$E$6</f>
        <v>45870</v>
      </c>
      <c r="X6" s="684"/>
      <c r="Y6" s="683">
        <f>+$G$6</f>
        <v>45901</v>
      </c>
      <c r="Z6" s="684"/>
      <c r="AA6" s="683">
        <f>+$C$6</f>
        <v>45536</v>
      </c>
      <c r="AB6" s="684"/>
      <c r="AC6" s="683">
        <f>+$E$6</f>
        <v>45870</v>
      </c>
      <c r="AD6" s="684"/>
      <c r="AE6" s="683">
        <f>+$G$6</f>
        <v>45901</v>
      </c>
      <c r="AF6" s="684"/>
      <c r="AG6" s="683">
        <f>+$C$6</f>
        <v>45536</v>
      </c>
      <c r="AH6" s="684"/>
      <c r="AI6" s="683">
        <f>+$E$6</f>
        <v>45870</v>
      </c>
      <c r="AJ6" s="684"/>
      <c r="AK6" s="683">
        <f>+$G$6</f>
        <v>45901</v>
      </c>
      <c r="AL6" s="684"/>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97" t="s">
        <v>296</v>
      </c>
      <c r="C7" s="98">
        <v>14248895.665611843</v>
      </c>
      <c r="D7" s="99">
        <v>99.999999999999943</v>
      </c>
      <c r="E7" s="100">
        <v>15431059.822311811</v>
      </c>
      <c r="F7" s="101">
        <v>100</v>
      </c>
      <c r="G7" s="102">
        <v>15362543.547987482</v>
      </c>
      <c r="H7" s="99">
        <v>99.999999999999986</v>
      </c>
      <c r="I7" s="100">
        <v>3679985.8766130204</v>
      </c>
      <c r="J7" s="101">
        <v>99.999999999999972</v>
      </c>
      <c r="K7" s="102">
        <v>4023367.4676661803</v>
      </c>
      <c r="L7" s="103">
        <v>100.00000000000004</v>
      </c>
      <c r="M7" s="100">
        <v>3991475.6075709905</v>
      </c>
      <c r="N7" s="101">
        <v>99.999999999999957</v>
      </c>
      <c r="O7" s="102">
        <v>7341346.6130086211</v>
      </c>
      <c r="P7" s="103">
        <v>99.999999999999986</v>
      </c>
      <c r="Q7" s="100">
        <v>7858406.0026484197</v>
      </c>
      <c r="R7" s="101">
        <v>100</v>
      </c>
      <c r="S7" s="102">
        <v>7863444.2635703897</v>
      </c>
      <c r="T7" s="101">
        <v>99.999999999999972</v>
      </c>
      <c r="U7" s="100">
        <v>8520586.8782525193</v>
      </c>
      <c r="V7" s="101">
        <v>100</v>
      </c>
      <c r="W7" s="102">
        <v>9233014.2163666505</v>
      </c>
      <c r="X7" s="103">
        <v>100</v>
      </c>
      <c r="Y7" s="100">
        <v>9133939.5295269992</v>
      </c>
      <c r="Z7" s="101">
        <v>100.00000000000001</v>
      </c>
      <c r="AA7" s="102">
        <v>1637104.9718044098</v>
      </c>
      <c r="AB7" s="103">
        <v>100.00000000000004</v>
      </c>
      <c r="AC7" s="100">
        <v>1804585.8065044601</v>
      </c>
      <c r="AD7" s="101">
        <v>99.999999999999957</v>
      </c>
      <c r="AE7" s="102">
        <v>1799422.4685518502</v>
      </c>
      <c r="AF7" s="101">
        <v>100.00000000000003</v>
      </c>
      <c r="AG7" s="100">
        <v>222612.64501208</v>
      </c>
      <c r="AH7" s="101">
        <v>100.00000000000004</v>
      </c>
      <c r="AI7" s="102">
        <v>203173.59618613005</v>
      </c>
      <c r="AJ7" s="103">
        <v>99.999999999999972</v>
      </c>
      <c r="AK7" s="100">
        <v>226075.45997495003</v>
      </c>
      <c r="AL7" s="101">
        <v>100</v>
      </c>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ht="20.100000000000001" customHeight="1">
      <c r="A8" s="93"/>
      <c r="B8" s="104" t="s">
        <v>47</v>
      </c>
      <c r="C8" s="105">
        <v>3112767.2553717797</v>
      </c>
      <c r="D8" s="106">
        <v>21.845673716904983</v>
      </c>
      <c r="E8" s="105">
        <v>3334146.8763038199</v>
      </c>
      <c r="F8" s="106">
        <v>21.606726399200191</v>
      </c>
      <c r="G8" s="105">
        <v>3371171.7737947404</v>
      </c>
      <c r="H8" s="106">
        <v>21.944099056671963</v>
      </c>
      <c r="I8" s="105">
        <v>659425.82540197996</v>
      </c>
      <c r="J8" s="106">
        <v>17.919248809968295</v>
      </c>
      <c r="K8" s="105">
        <v>563805.88155186002</v>
      </c>
      <c r="L8" s="107">
        <v>14.013283302678408</v>
      </c>
      <c r="M8" s="105">
        <v>578436.15319633996</v>
      </c>
      <c r="N8" s="106">
        <v>14.491787250288294</v>
      </c>
      <c r="O8" s="105">
        <v>1839030.83922359</v>
      </c>
      <c r="P8" s="107">
        <v>25.050320277275677</v>
      </c>
      <c r="Q8" s="105">
        <v>2012068.8829599801</v>
      </c>
      <c r="R8" s="106">
        <v>25.604033213375306</v>
      </c>
      <c r="S8" s="105">
        <v>2016789.3988538999</v>
      </c>
      <c r="T8" s="106">
        <v>25.647659362160702</v>
      </c>
      <c r="U8" s="105">
        <v>1887722.8815643499</v>
      </c>
      <c r="V8" s="106">
        <v>22.154845769866753</v>
      </c>
      <c r="W8" s="105">
        <v>2053500.29504395</v>
      </c>
      <c r="X8" s="107">
        <v>22.240844072392619</v>
      </c>
      <c r="Y8" s="105">
        <v>2096776.8053942199</v>
      </c>
      <c r="Z8" s="106">
        <v>22.955886653464646</v>
      </c>
      <c r="AA8" s="105">
        <v>355829.94043834996</v>
      </c>
      <c r="AB8" s="107">
        <v>21.735316095592562</v>
      </c>
      <c r="AC8" s="105">
        <v>401144.42362890998</v>
      </c>
      <c r="AD8" s="106">
        <v>22.229168720213945</v>
      </c>
      <c r="AE8" s="105">
        <v>394994.21580709005</v>
      </c>
      <c r="AF8" s="106">
        <v>21.951166149713348</v>
      </c>
      <c r="AG8" s="108">
        <v>70519.173740440005</v>
      </c>
      <c r="AH8" s="106">
        <v>31.677973071391925</v>
      </c>
      <c r="AI8" s="108">
        <v>66280.765550879994</v>
      </c>
      <c r="AJ8" s="107">
        <v>32.622725981657233</v>
      </c>
      <c r="AK8" s="108">
        <v>74212.541094390006</v>
      </c>
      <c r="AL8" s="106">
        <v>32.826447020217508</v>
      </c>
      <c r="AM8" s="109"/>
    </row>
    <row r="9" spans="1:102" ht="20.100000000000001" customHeight="1">
      <c r="A9" s="93"/>
      <c r="B9" s="104" t="s">
        <v>70</v>
      </c>
      <c r="C9" s="105">
        <v>1886565.609063</v>
      </c>
      <c r="D9" s="106">
        <v>13.240082974402153</v>
      </c>
      <c r="E9" s="105">
        <v>1991916.736797</v>
      </c>
      <c r="F9" s="106">
        <v>12.9084894993206</v>
      </c>
      <c r="G9" s="105">
        <v>2019417.317332</v>
      </c>
      <c r="H9" s="106">
        <v>13.145071394095719</v>
      </c>
      <c r="I9" s="105">
        <v>551674.18252499995</v>
      </c>
      <c r="J9" s="106">
        <v>14.991203798661015</v>
      </c>
      <c r="K9" s="105">
        <v>599303.737922</v>
      </c>
      <c r="L9" s="107">
        <v>14.895575478459488</v>
      </c>
      <c r="M9" s="105">
        <v>618043.38206600002</v>
      </c>
      <c r="N9" s="106">
        <v>15.484082650879829</v>
      </c>
      <c r="O9" s="105">
        <v>874142.25290099997</v>
      </c>
      <c r="P9" s="107">
        <v>11.907110493217267</v>
      </c>
      <c r="Q9" s="105">
        <v>929316.63250099996</v>
      </c>
      <c r="R9" s="106">
        <v>11.825765074848563</v>
      </c>
      <c r="S9" s="105">
        <v>926658.92773700005</v>
      </c>
      <c r="T9" s="106">
        <v>11.7843898510225</v>
      </c>
      <c r="U9" s="105">
        <v>1033043.44998</v>
      </c>
      <c r="V9" s="106">
        <v>12.124087985261717</v>
      </c>
      <c r="W9" s="105">
        <v>1104934.0156119999</v>
      </c>
      <c r="X9" s="107">
        <v>11.967207996424058</v>
      </c>
      <c r="Y9" s="105">
        <v>1066511.485231</v>
      </c>
      <c r="Z9" s="106">
        <v>11.676358068534633</v>
      </c>
      <c r="AA9" s="105">
        <v>168566.70066</v>
      </c>
      <c r="AB9" s="107">
        <v>10.296633604026415</v>
      </c>
      <c r="AC9" s="105">
        <v>164899.948829</v>
      </c>
      <c r="AD9" s="106">
        <v>9.1378280952135178</v>
      </c>
      <c r="AE9" s="105">
        <v>167381.661529</v>
      </c>
      <c r="AF9" s="106">
        <v>9.3019657392466808</v>
      </c>
      <c r="AG9" s="108">
        <v>22275.616085000001</v>
      </c>
      <c r="AH9" s="106">
        <v>10.006446886155645</v>
      </c>
      <c r="AI9" s="108">
        <v>21432.466118</v>
      </c>
      <c r="AJ9" s="107">
        <v>10.548844200387846</v>
      </c>
      <c r="AK9" s="108">
        <v>23805.16662</v>
      </c>
      <c r="AL9" s="106">
        <v>10.529743751328736</v>
      </c>
      <c r="AM9" s="109"/>
    </row>
    <row r="10" spans="1:102" ht="20.100000000000001" customHeight="1">
      <c r="A10" s="93"/>
      <c r="B10" s="104" t="s">
        <v>43</v>
      </c>
      <c r="C10" s="105">
        <v>1779459.6176430001</v>
      </c>
      <c r="D10" s="106">
        <v>12.488403728981833</v>
      </c>
      <c r="E10" s="105">
        <v>1862911.98097546</v>
      </c>
      <c r="F10" s="106">
        <v>12.072482398661112</v>
      </c>
      <c r="G10" s="105">
        <v>1868293.1167118701</v>
      </c>
      <c r="H10" s="106">
        <v>12.161352779088586</v>
      </c>
      <c r="I10" s="105">
        <v>419573.34449259995</v>
      </c>
      <c r="J10" s="106">
        <v>11.401493336131121</v>
      </c>
      <c r="K10" s="105">
        <v>443714.16775999998</v>
      </c>
      <c r="L10" s="107">
        <v>11.028427587733706</v>
      </c>
      <c r="M10" s="105">
        <v>442150.63971793</v>
      </c>
      <c r="N10" s="106">
        <v>11.07737296149983</v>
      </c>
      <c r="O10" s="105">
        <v>1079814.1698119501</v>
      </c>
      <c r="P10" s="107">
        <v>14.708666226146514</v>
      </c>
      <c r="Q10" s="105">
        <v>1158655.4508026498</v>
      </c>
      <c r="R10" s="106">
        <v>14.744153590590289</v>
      </c>
      <c r="S10" s="105">
        <v>1164148.3547537599</v>
      </c>
      <c r="T10" s="106">
        <v>14.804560390247868</v>
      </c>
      <c r="U10" s="105">
        <v>1154816.9472462002</v>
      </c>
      <c r="V10" s="106">
        <v>13.553255940546677</v>
      </c>
      <c r="W10" s="105">
        <v>1193359.6036431801</v>
      </c>
      <c r="X10" s="107">
        <v>12.92491894497253</v>
      </c>
      <c r="Y10" s="105">
        <v>1180061.8493569701</v>
      </c>
      <c r="Z10" s="106">
        <v>12.919527719033185</v>
      </c>
      <c r="AA10" s="105">
        <v>156968.88329342002</v>
      </c>
      <c r="AB10" s="107">
        <v>9.5881990462963174</v>
      </c>
      <c r="AC10" s="105">
        <v>170852.08568911999</v>
      </c>
      <c r="AD10" s="106">
        <v>9.4676620570382237</v>
      </c>
      <c r="AE10" s="105">
        <v>174062.42765815</v>
      </c>
      <c r="AF10" s="106">
        <v>9.6732385362639715</v>
      </c>
      <c r="AG10" s="108">
        <v>34253.852331000002</v>
      </c>
      <c r="AH10" s="106">
        <v>15.387199738425114</v>
      </c>
      <c r="AI10" s="108">
        <v>31389.193638689998</v>
      </c>
      <c r="AJ10" s="107">
        <v>15.44944531568656</v>
      </c>
      <c r="AK10" s="108">
        <v>34506.708516980005</v>
      </c>
      <c r="AL10" s="106">
        <v>15.263358756763548</v>
      </c>
      <c r="AM10" s="109"/>
    </row>
    <row r="11" spans="1:102" ht="20.100000000000001" customHeight="1">
      <c r="A11" s="93"/>
      <c r="B11" s="104" t="s">
        <v>33</v>
      </c>
      <c r="C11" s="105">
        <v>1520032.6101212399</v>
      </c>
      <c r="D11" s="106">
        <v>10.667722227692867</v>
      </c>
      <c r="E11" s="105">
        <v>1110881.54282368</v>
      </c>
      <c r="F11" s="106">
        <v>7.1989970592781534</v>
      </c>
      <c r="G11" s="105">
        <v>1117474.4038923602</v>
      </c>
      <c r="H11" s="106">
        <v>7.2740194382638625</v>
      </c>
      <c r="I11" s="105">
        <v>526442.08780852007</v>
      </c>
      <c r="J11" s="106">
        <v>14.305546419461967</v>
      </c>
      <c r="K11" s="105">
        <v>402823.79334567999</v>
      </c>
      <c r="L11" s="107">
        <v>10.012105446071633</v>
      </c>
      <c r="M11" s="105">
        <v>406459.6644528</v>
      </c>
      <c r="N11" s="106">
        <v>10.183192994636656</v>
      </c>
      <c r="O11" s="105">
        <v>620251.83567206003</v>
      </c>
      <c r="P11" s="107">
        <v>8.4487474623932677</v>
      </c>
      <c r="Q11" s="105">
        <v>492087.33762934001</v>
      </c>
      <c r="R11" s="106">
        <v>6.2619230600136717</v>
      </c>
      <c r="S11" s="105">
        <v>503424.34843059001</v>
      </c>
      <c r="T11" s="106">
        <v>6.4020845262787009</v>
      </c>
      <c r="U11" s="105">
        <v>965592.75498857</v>
      </c>
      <c r="V11" s="106">
        <v>11.33246769014346</v>
      </c>
      <c r="W11" s="105">
        <v>773161.29672955011</v>
      </c>
      <c r="X11" s="107">
        <v>8.3738774641874478</v>
      </c>
      <c r="Y11" s="105">
        <v>764231.2416773201</v>
      </c>
      <c r="Z11" s="106">
        <v>8.366940017577452</v>
      </c>
      <c r="AA11" s="105">
        <v>232322.09296323001</v>
      </c>
      <c r="AB11" s="107">
        <v>14.191032155205397</v>
      </c>
      <c r="AC11" s="105">
        <v>179568.57357012</v>
      </c>
      <c r="AD11" s="106">
        <v>9.9506808112355731</v>
      </c>
      <c r="AE11" s="105">
        <v>180328.72359544001</v>
      </c>
      <c r="AF11" s="106">
        <v>10.021477821190375</v>
      </c>
      <c r="AG11" s="108">
        <v>18107.128812439998</v>
      </c>
      <c r="AH11" s="106">
        <v>8.1339174652263893</v>
      </c>
      <c r="AI11" s="108">
        <v>9664.7346728400007</v>
      </c>
      <c r="AJ11" s="107">
        <v>4.756885173202333</v>
      </c>
      <c r="AK11" s="108">
        <v>10157.825834110001</v>
      </c>
      <c r="AL11" s="106">
        <v>4.4931129788414559</v>
      </c>
      <c r="AM11" s="109"/>
    </row>
    <row r="12" spans="1:102" ht="20.100000000000001" customHeight="1">
      <c r="A12" s="93"/>
      <c r="B12" s="104" t="s">
        <v>56</v>
      </c>
      <c r="C12" s="105">
        <v>883735.82364299998</v>
      </c>
      <c r="D12" s="106">
        <v>6.2021355505872648</v>
      </c>
      <c r="E12" s="105">
        <v>890120.35063600005</v>
      </c>
      <c r="F12" s="106">
        <v>5.7683682189409478</v>
      </c>
      <c r="G12" s="105">
        <v>897782.35181599995</v>
      </c>
      <c r="H12" s="106">
        <v>5.8439694508375268</v>
      </c>
      <c r="I12" s="105">
        <v>174294.644207</v>
      </c>
      <c r="J12" s="106">
        <v>4.7362856829063986</v>
      </c>
      <c r="K12" s="105">
        <v>218382.91323000001</v>
      </c>
      <c r="L12" s="107">
        <v>5.427863971785718</v>
      </c>
      <c r="M12" s="105">
        <v>224058.65347200001</v>
      </c>
      <c r="N12" s="106">
        <v>5.6134291049407352</v>
      </c>
      <c r="O12" s="105">
        <v>503555.79711699998</v>
      </c>
      <c r="P12" s="107">
        <v>6.8591748034988003</v>
      </c>
      <c r="Q12" s="105">
        <v>490989.81406200002</v>
      </c>
      <c r="R12" s="106">
        <v>6.2479568235152003</v>
      </c>
      <c r="S12" s="105">
        <v>483659.83705500001</v>
      </c>
      <c r="T12" s="106">
        <v>6.1507377790631752</v>
      </c>
      <c r="U12" s="105">
        <v>579365.65842900006</v>
      </c>
      <c r="V12" s="106">
        <v>6.7995980406906158</v>
      </c>
      <c r="W12" s="105">
        <v>560878.44368800009</v>
      </c>
      <c r="X12" s="107">
        <v>6.0747057303753982</v>
      </c>
      <c r="Y12" s="105">
        <v>541428.00863400009</v>
      </c>
      <c r="Z12" s="106">
        <v>5.9276504610496135</v>
      </c>
      <c r="AA12" s="105">
        <v>83399.378020999997</v>
      </c>
      <c r="AB12" s="107">
        <v>5.0943207343068275</v>
      </c>
      <c r="AC12" s="105">
        <v>87796.546573</v>
      </c>
      <c r="AD12" s="106">
        <v>4.8651910181574953</v>
      </c>
      <c r="AE12" s="105">
        <v>88567.922804999995</v>
      </c>
      <c r="AF12" s="106">
        <v>4.922019389714424</v>
      </c>
      <c r="AG12" s="108">
        <v>6806.6678540000003</v>
      </c>
      <c r="AH12" s="106">
        <v>3.057628578839553</v>
      </c>
      <c r="AI12" s="108">
        <v>5896.0555569999997</v>
      </c>
      <c r="AJ12" s="107">
        <v>2.9019792274575602</v>
      </c>
      <c r="AK12" s="108">
        <v>6730.1865230000003</v>
      </c>
      <c r="AL12" s="106">
        <v>2.9769646487706929</v>
      </c>
      <c r="AM12" s="109"/>
    </row>
    <row r="13" spans="1:102" ht="20.100000000000001" customHeight="1">
      <c r="A13" s="93"/>
      <c r="B13" s="104" t="s">
        <v>71</v>
      </c>
      <c r="C13" s="105">
        <v>877814.04654100002</v>
      </c>
      <c r="D13" s="106">
        <v>6.1605759993001321</v>
      </c>
      <c r="E13" s="105">
        <v>871850.27708499995</v>
      </c>
      <c r="F13" s="106">
        <v>5.6499701713578308</v>
      </c>
      <c r="G13" s="105">
        <v>893048.67966899998</v>
      </c>
      <c r="H13" s="106">
        <v>5.8131563753060336</v>
      </c>
      <c r="I13" s="105">
        <v>180770.887483</v>
      </c>
      <c r="J13" s="106">
        <v>4.9122712299476987</v>
      </c>
      <c r="K13" s="105">
        <v>171111.93258399999</v>
      </c>
      <c r="L13" s="107">
        <v>4.2529531284214581</v>
      </c>
      <c r="M13" s="105">
        <v>177633.85991100001</v>
      </c>
      <c r="N13" s="106">
        <v>4.450330588869587</v>
      </c>
      <c r="O13" s="105">
        <v>527608.53506999998</v>
      </c>
      <c r="P13" s="107">
        <v>7.1868086726091267</v>
      </c>
      <c r="Q13" s="105">
        <v>532170.62750499998</v>
      </c>
      <c r="R13" s="106">
        <v>6.771992021354575</v>
      </c>
      <c r="S13" s="105">
        <v>529339.29492899997</v>
      </c>
      <c r="T13" s="106">
        <v>6.731646810053868</v>
      </c>
      <c r="U13" s="105">
        <v>594724.43426999997</v>
      </c>
      <c r="V13" s="106">
        <v>6.9798529463732386</v>
      </c>
      <c r="W13" s="105">
        <v>591248.13685599994</v>
      </c>
      <c r="X13" s="107">
        <v>6.4036307429045234</v>
      </c>
      <c r="Y13" s="105">
        <v>589538.92466600006</v>
      </c>
      <c r="Z13" s="106">
        <v>6.454377355578238</v>
      </c>
      <c r="AA13" s="105">
        <v>86404.18333</v>
      </c>
      <c r="AB13" s="107">
        <v>5.2778645730191451</v>
      </c>
      <c r="AC13" s="105">
        <v>92317.678427999999</v>
      </c>
      <c r="AD13" s="106">
        <v>5.1157267277205438</v>
      </c>
      <c r="AE13" s="105">
        <v>93061.955130999995</v>
      </c>
      <c r="AF13" s="106">
        <v>5.1717679843074844</v>
      </c>
      <c r="AG13" s="108">
        <v>7917.2742230000003</v>
      </c>
      <c r="AH13" s="106">
        <v>3.5565249326112505</v>
      </c>
      <c r="AI13" s="108">
        <v>6651.1116080000002</v>
      </c>
      <c r="AJ13" s="107">
        <v>3.2736102194631767</v>
      </c>
      <c r="AK13" s="108">
        <v>7479.6545249999999</v>
      </c>
      <c r="AL13" s="106">
        <v>3.3084769686319659</v>
      </c>
      <c r="AM13" s="109"/>
    </row>
    <row r="14" spans="1:102" ht="20.100000000000001" customHeight="1">
      <c r="A14" s="93"/>
      <c r="B14" s="104" t="s">
        <v>58</v>
      </c>
      <c r="C14" s="105">
        <v>638270.81333999999</v>
      </c>
      <c r="D14" s="106">
        <v>4.4794405708254086</v>
      </c>
      <c r="E14" s="105">
        <v>704687.72468300001</v>
      </c>
      <c r="F14" s="106">
        <v>4.5666839011542812</v>
      </c>
      <c r="G14" s="105">
        <v>706596.95191499998</v>
      </c>
      <c r="H14" s="106">
        <v>4.5994789190203171</v>
      </c>
      <c r="I14" s="105">
        <v>61005.3436</v>
      </c>
      <c r="J14" s="106">
        <v>1.6577602644537319</v>
      </c>
      <c r="K14" s="105">
        <v>73588.344402000002</v>
      </c>
      <c r="L14" s="107">
        <v>1.8290236970247742</v>
      </c>
      <c r="M14" s="105">
        <v>72118.810259000005</v>
      </c>
      <c r="N14" s="106">
        <v>1.8068207687955244</v>
      </c>
      <c r="O14" s="105">
        <v>444506.48922799999</v>
      </c>
      <c r="P14" s="107">
        <v>6.0548358858352955</v>
      </c>
      <c r="Q14" s="105">
        <v>466601.03265399998</v>
      </c>
      <c r="R14" s="106">
        <v>5.9376040445956502</v>
      </c>
      <c r="S14" s="105">
        <v>467303.12954300002</v>
      </c>
      <c r="T14" s="106">
        <v>5.9427283246339364</v>
      </c>
      <c r="U14" s="105">
        <v>421058.22381200001</v>
      </c>
      <c r="V14" s="106">
        <v>4.9416575387158606</v>
      </c>
      <c r="W14" s="105">
        <v>466616.410218</v>
      </c>
      <c r="X14" s="107">
        <v>5.0537819966838686</v>
      </c>
      <c r="Y14" s="105">
        <v>466402.16889799997</v>
      </c>
      <c r="Z14" s="106">
        <v>5.1062541786079967</v>
      </c>
      <c r="AA14" s="105">
        <v>175402.392395</v>
      </c>
      <c r="AB14" s="107">
        <v>10.714181156121729</v>
      </c>
      <c r="AC14" s="105">
        <v>201509.512445</v>
      </c>
      <c r="AD14" s="106">
        <v>11.166524291539803</v>
      </c>
      <c r="AE14" s="105">
        <v>202541.75468300001</v>
      </c>
      <c r="AF14" s="106">
        <v>11.255931179185662</v>
      </c>
      <c r="AG14" s="108">
        <v>18698.469529999998</v>
      </c>
      <c r="AH14" s="106">
        <v>8.3995540904629795</v>
      </c>
      <c r="AI14" s="108">
        <v>15208.850222999999</v>
      </c>
      <c r="AJ14" s="107">
        <v>7.4856430700114052</v>
      </c>
      <c r="AK14" s="108">
        <v>16938.197796</v>
      </c>
      <c r="AL14" s="106">
        <v>7.4922761620729705</v>
      </c>
      <c r="AM14" s="109"/>
    </row>
    <row r="15" spans="1:102" ht="20.100000000000001" customHeight="1">
      <c r="A15" s="93"/>
      <c r="B15" s="104" t="s">
        <v>227</v>
      </c>
      <c r="C15" s="105">
        <v>2219.03032136</v>
      </c>
      <c r="D15" s="106">
        <v>1.5573349496237718E-2</v>
      </c>
      <c r="E15" s="105">
        <v>583611.64815806993</v>
      </c>
      <c r="F15" s="106">
        <v>3.7820581015065748</v>
      </c>
      <c r="G15" s="105">
        <v>556350.63696680008</v>
      </c>
      <c r="H15" s="106">
        <v>3.6214747592346641</v>
      </c>
      <c r="I15" s="105">
        <v>206.25123149000001</v>
      </c>
      <c r="J15" s="106">
        <v>5.6046745396704945E-3</v>
      </c>
      <c r="K15" s="105">
        <v>251623.62794139</v>
      </c>
      <c r="L15" s="107">
        <v>6.2540553395523766</v>
      </c>
      <c r="M15" s="105">
        <v>223945.36167998001</v>
      </c>
      <c r="N15" s="106">
        <v>5.6105907613515846</v>
      </c>
      <c r="O15" s="105">
        <v>0</v>
      </c>
      <c r="P15" s="107">
        <v>0</v>
      </c>
      <c r="Q15" s="105">
        <v>162838.46223598998</v>
      </c>
      <c r="R15" s="106">
        <v>2.072156391272105</v>
      </c>
      <c r="S15" s="105">
        <v>157921.07587358999</v>
      </c>
      <c r="T15" s="106">
        <v>2.0082939559348523</v>
      </c>
      <c r="U15" s="105">
        <v>109.53042846</v>
      </c>
      <c r="V15" s="106">
        <v>1.2854798621860131E-3</v>
      </c>
      <c r="W15" s="105">
        <v>334183.08884128998</v>
      </c>
      <c r="X15" s="107">
        <v>3.6194365243032927</v>
      </c>
      <c r="Y15" s="105">
        <v>338381.48516611999</v>
      </c>
      <c r="Z15" s="106">
        <v>3.7046608867098887</v>
      </c>
      <c r="AA15" s="105">
        <v>1459.1466909800001</v>
      </c>
      <c r="AB15" s="107">
        <v>8.9129696391535312E-2</v>
      </c>
      <c r="AC15" s="105">
        <v>76590.888770859994</v>
      </c>
      <c r="AD15" s="106">
        <v>4.2442364610646575</v>
      </c>
      <c r="AE15" s="105">
        <v>77440.191175939995</v>
      </c>
      <c r="AF15" s="106">
        <v>4.3036136610132898</v>
      </c>
      <c r="AG15" s="108">
        <v>-15.96148239</v>
      </c>
      <c r="AH15" s="106">
        <v>-7.1700699612701046E-3</v>
      </c>
      <c r="AI15" s="108">
        <v>7578.9550478900001</v>
      </c>
      <c r="AJ15" s="107">
        <v>3.7302854259402967</v>
      </c>
      <c r="AK15" s="108">
        <v>8270.3130706199991</v>
      </c>
      <c r="AL15" s="106">
        <v>3.6582091092666045</v>
      </c>
      <c r="AM15" s="109"/>
    </row>
    <row r="16" spans="1:102" ht="20.100000000000001" customHeight="1">
      <c r="A16" s="93"/>
      <c r="B16" s="104" t="s">
        <v>37</v>
      </c>
      <c r="C16" s="105">
        <v>347044.17024663999</v>
      </c>
      <c r="D16" s="106">
        <v>2.435586436948888</v>
      </c>
      <c r="E16" s="105">
        <v>382977.70274066</v>
      </c>
      <c r="F16" s="106">
        <v>2.4818626014715561</v>
      </c>
      <c r="G16" s="105">
        <v>383294.54679067997</v>
      </c>
      <c r="H16" s="106">
        <v>2.4949940457021014</v>
      </c>
      <c r="I16" s="105">
        <v>23912.924888220001</v>
      </c>
      <c r="J16" s="106">
        <v>0.64981023541940708</v>
      </c>
      <c r="K16" s="105">
        <v>29641.296981220003</v>
      </c>
      <c r="L16" s="107">
        <v>0.73672855436229689</v>
      </c>
      <c r="M16" s="105">
        <v>31836.004425619998</v>
      </c>
      <c r="N16" s="106">
        <v>0.79759987422280099</v>
      </c>
      <c r="O16" s="105">
        <v>254571.14331848</v>
      </c>
      <c r="P16" s="107">
        <v>3.4676355270760331</v>
      </c>
      <c r="Q16" s="105">
        <v>266968.83022736997</v>
      </c>
      <c r="R16" s="106">
        <v>3.3972389583510552</v>
      </c>
      <c r="S16" s="105">
        <v>268199.20543839998</v>
      </c>
      <c r="T16" s="106">
        <v>3.4107090538036622</v>
      </c>
      <c r="U16" s="105">
        <v>287440.56421773002</v>
      </c>
      <c r="V16" s="106">
        <v>3.3734831687636171</v>
      </c>
      <c r="W16" s="105">
        <v>316482.61115022999</v>
      </c>
      <c r="X16" s="107">
        <v>3.4277279741346622</v>
      </c>
      <c r="Y16" s="105">
        <v>318804.44697844004</v>
      </c>
      <c r="Z16" s="106">
        <v>3.4903279789388897</v>
      </c>
      <c r="AA16" s="105">
        <v>43057.342577819996</v>
      </c>
      <c r="AB16" s="107">
        <v>2.6300905146212088</v>
      </c>
      <c r="AC16" s="105">
        <v>46337.389371960002</v>
      </c>
      <c r="AD16" s="106">
        <v>2.5677576098039356</v>
      </c>
      <c r="AE16" s="105">
        <v>47108.401107230005</v>
      </c>
      <c r="AF16" s="106">
        <v>2.6179733737092983</v>
      </c>
      <c r="AG16" s="108">
        <v>8150.5510315399997</v>
      </c>
      <c r="AH16" s="106">
        <v>3.6613153898322857</v>
      </c>
      <c r="AI16" s="108">
        <v>6181.8116130299995</v>
      </c>
      <c r="AJ16" s="107">
        <v>3.0426254833658404</v>
      </c>
      <c r="AK16" s="108">
        <v>6924.0481186099996</v>
      </c>
      <c r="AL16" s="106">
        <v>3.062715484191521</v>
      </c>
      <c r="AM16" s="109"/>
    </row>
    <row r="17" spans="1:39" ht="20.100000000000001" customHeight="1">
      <c r="A17" s="93"/>
      <c r="B17" s="104" t="s">
        <v>35</v>
      </c>
      <c r="C17" s="105">
        <v>311661.35516030999</v>
      </c>
      <c r="D17" s="106">
        <v>2.1872667361335987</v>
      </c>
      <c r="E17" s="105">
        <v>360844.95228632999</v>
      </c>
      <c r="F17" s="106">
        <v>2.3384327223239931</v>
      </c>
      <c r="G17" s="105">
        <v>353123.75052239001</v>
      </c>
      <c r="H17" s="106">
        <v>2.2986021124649625</v>
      </c>
      <c r="I17" s="105">
        <v>75412.964864640002</v>
      </c>
      <c r="J17" s="106">
        <v>2.0492732144409334</v>
      </c>
      <c r="K17" s="105">
        <v>106765.3390946</v>
      </c>
      <c r="L17" s="107">
        <v>2.6536313163691947</v>
      </c>
      <c r="M17" s="105">
        <v>104454.18913027999</v>
      </c>
      <c r="N17" s="106">
        <v>2.6169316663780267</v>
      </c>
      <c r="O17" s="105">
        <v>183525.60157115999</v>
      </c>
      <c r="P17" s="107">
        <v>2.4998901597420664</v>
      </c>
      <c r="Q17" s="105">
        <v>204657.33657623999</v>
      </c>
      <c r="R17" s="106">
        <v>2.6043110588491727</v>
      </c>
      <c r="S17" s="105">
        <v>203994.87015889998</v>
      </c>
      <c r="T17" s="106">
        <v>2.59421779211895</v>
      </c>
      <c r="U17" s="105">
        <v>222874.58494152001</v>
      </c>
      <c r="V17" s="106">
        <v>2.6157187072450716</v>
      </c>
      <c r="W17" s="105">
        <v>247637.47443345998</v>
      </c>
      <c r="X17" s="107">
        <v>2.6820870046370358</v>
      </c>
      <c r="Y17" s="105">
        <v>240763.78718029999</v>
      </c>
      <c r="Z17" s="106">
        <v>2.6359249084361736</v>
      </c>
      <c r="AA17" s="105">
        <v>37306.978123529996</v>
      </c>
      <c r="AB17" s="107">
        <v>2.2788384841572142</v>
      </c>
      <c r="AC17" s="105">
        <v>44985.170455650004</v>
      </c>
      <c r="AD17" s="106">
        <v>2.4928252396480777</v>
      </c>
      <c r="AE17" s="105">
        <v>47426.020016169998</v>
      </c>
      <c r="AF17" s="106">
        <v>2.6356245320387597</v>
      </c>
      <c r="AG17" s="108">
        <v>3833.7532120599999</v>
      </c>
      <c r="AH17" s="106">
        <v>1.72216327237474</v>
      </c>
      <c r="AI17" s="108">
        <v>3858.3456678499997</v>
      </c>
      <c r="AJ17" s="107">
        <v>1.8990389205471945</v>
      </c>
      <c r="AK17" s="108">
        <v>4259.1952283700002</v>
      </c>
      <c r="AL17" s="106">
        <v>1.8839706126626634</v>
      </c>
      <c r="AM17" s="109"/>
    </row>
    <row r="18" spans="1:39" ht="20.100000000000001" customHeight="1">
      <c r="A18" s="93"/>
      <c r="B18" s="104" t="s">
        <v>32</v>
      </c>
      <c r="C18" s="105">
        <v>295135.43588</v>
      </c>
      <c r="D18" s="106">
        <v>2.0712863846162985</v>
      </c>
      <c r="E18" s="105">
        <v>314172.38185399998</v>
      </c>
      <c r="F18" s="106">
        <v>2.0359741033453664</v>
      </c>
      <c r="G18" s="105">
        <v>317026.410095</v>
      </c>
      <c r="H18" s="106">
        <v>2.0636322956853781</v>
      </c>
      <c r="I18" s="105">
        <v>162775.956936</v>
      </c>
      <c r="J18" s="106">
        <v>4.4232766753391859</v>
      </c>
      <c r="K18" s="105">
        <v>179170.055043</v>
      </c>
      <c r="L18" s="107">
        <v>4.4532361630624431</v>
      </c>
      <c r="M18" s="105">
        <v>178452.958748</v>
      </c>
      <c r="N18" s="106">
        <v>4.4708517924927875</v>
      </c>
      <c r="O18" s="105">
        <v>64414.764796000003</v>
      </c>
      <c r="P18" s="107">
        <v>0.87742437718250754</v>
      </c>
      <c r="Q18" s="105">
        <v>68901.896934999997</v>
      </c>
      <c r="R18" s="106">
        <v>0.87679227710783647</v>
      </c>
      <c r="S18" s="105">
        <v>69893.806047999999</v>
      </c>
      <c r="T18" s="106">
        <v>0.88884468059120936</v>
      </c>
      <c r="U18" s="105">
        <v>91651.152780000004</v>
      </c>
      <c r="V18" s="106">
        <v>1.0756436626909516</v>
      </c>
      <c r="W18" s="105">
        <v>87043.479397000003</v>
      </c>
      <c r="X18" s="107">
        <v>0.94274174562305724</v>
      </c>
      <c r="Y18" s="105">
        <v>89448.3508</v>
      </c>
      <c r="Z18" s="106">
        <v>0.97929650739249063</v>
      </c>
      <c r="AA18" s="105">
        <v>8720.0584600000002</v>
      </c>
      <c r="AB18" s="107">
        <v>0.53265115005965624</v>
      </c>
      <c r="AC18" s="105">
        <v>9236.0384580000009</v>
      </c>
      <c r="AD18" s="106">
        <v>0.51180932625700415</v>
      </c>
      <c r="AE18" s="105">
        <v>9276.1040859999994</v>
      </c>
      <c r="AF18" s="106">
        <v>0.51550451592756186</v>
      </c>
      <c r="AG18" s="108">
        <v>403.28072600000002</v>
      </c>
      <c r="AH18" s="106">
        <v>0.18115804965980981</v>
      </c>
      <c r="AI18" s="108">
        <v>650.37462200000004</v>
      </c>
      <c r="AJ18" s="107">
        <v>0.32010784580698332</v>
      </c>
      <c r="AK18" s="108">
        <v>743.91518299999996</v>
      </c>
      <c r="AL18" s="106">
        <v>0.32905614040658304</v>
      </c>
      <c r="AM18" s="109"/>
    </row>
    <row r="19" spans="1:39" ht="20.100000000000001" customHeight="1">
      <c r="A19" s="93"/>
      <c r="B19" s="104" t="s">
        <v>65</v>
      </c>
      <c r="C19" s="105">
        <v>283659.91546022997</v>
      </c>
      <c r="D19" s="106">
        <v>1.990750175431576</v>
      </c>
      <c r="E19" s="105">
        <v>309578.47518990998</v>
      </c>
      <c r="F19" s="106">
        <v>2.0062035839060752</v>
      </c>
      <c r="G19" s="105">
        <v>313762.98231563001</v>
      </c>
      <c r="H19" s="106">
        <v>2.0423895387865865</v>
      </c>
      <c r="I19" s="105">
        <v>145539.43296813002</v>
      </c>
      <c r="J19" s="106">
        <v>3.9548910742581809</v>
      </c>
      <c r="K19" s="105">
        <v>142483.98962957002</v>
      </c>
      <c r="L19" s="107">
        <v>3.5414112873020813</v>
      </c>
      <c r="M19" s="105">
        <v>137477.82094885001</v>
      </c>
      <c r="N19" s="106">
        <v>3.4442856343173811</v>
      </c>
      <c r="O19" s="105">
        <v>45979.930234949999</v>
      </c>
      <c r="P19" s="107">
        <v>0.62631466212854048</v>
      </c>
      <c r="Q19" s="105">
        <v>55196.869182230002</v>
      </c>
      <c r="R19" s="106">
        <v>0.70239268833434787</v>
      </c>
      <c r="S19" s="105">
        <v>54595.986018759999</v>
      </c>
      <c r="T19" s="106">
        <v>0.69430117628850263</v>
      </c>
      <c r="U19" s="105">
        <v>66618.76963214</v>
      </c>
      <c r="V19" s="106">
        <v>0.78185658551494974</v>
      </c>
      <c r="W19" s="105">
        <v>84563.42334465</v>
      </c>
      <c r="X19" s="107">
        <v>0.91588100443678466</v>
      </c>
      <c r="Y19" s="105">
        <v>80095.010471069996</v>
      </c>
      <c r="Z19" s="106">
        <v>0.87689446828665085</v>
      </c>
      <c r="AA19" s="105">
        <v>13533.600451419999</v>
      </c>
      <c r="AB19" s="107">
        <v>0.82667884372150702</v>
      </c>
      <c r="AC19" s="105">
        <v>16344.358689049999</v>
      </c>
      <c r="AD19" s="106">
        <v>0.90571247042608305</v>
      </c>
      <c r="AE19" s="105">
        <v>16694.474000480001</v>
      </c>
      <c r="AF19" s="106">
        <v>0.92776845305902378</v>
      </c>
      <c r="AG19" s="108">
        <v>2418.6859463999999</v>
      </c>
      <c r="AH19" s="106">
        <v>1.0864998016032517</v>
      </c>
      <c r="AI19" s="108">
        <v>2292.6004362499998</v>
      </c>
      <c r="AJ19" s="107">
        <v>1.1283948698480082</v>
      </c>
      <c r="AK19" s="108">
        <v>2642.3082802100002</v>
      </c>
      <c r="AL19" s="106">
        <v>1.1687727100069938</v>
      </c>
      <c r="AM19" s="109"/>
    </row>
    <row r="20" spans="1:39" ht="20.100000000000001" customHeight="1">
      <c r="A20" s="93"/>
      <c r="B20" s="104" t="s">
        <v>44</v>
      </c>
      <c r="C20" s="105">
        <v>244704.88758019</v>
      </c>
      <c r="D20" s="106">
        <v>1.7173603717989077</v>
      </c>
      <c r="E20" s="105">
        <v>266573.66572051001</v>
      </c>
      <c r="F20" s="106">
        <v>1.7275136561590565</v>
      </c>
      <c r="G20" s="105">
        <v>271942.66914618999</v>
      </c>
      <c r="H20" s="106">
        <v>1.7701669537777482</v>
      </c>
      <c r="I20" s="105">
        <v>43607.536793059997</v>
      </c>
      <c r="J20" s="106">
        <v>1.1849919607081598</v>
      </c>
      <c r="K20" s="105">
        <v>50042.13256179</v>
      </c>
      <c r="L20" s="107">
        <v>1.2437872743157052</v>
      </c>
      <c r="M20" s="105">
        <v>54460.140798330001</v>
      </c>
      <c r="N20" s="106">
        <v>1.3644112141141627</v>
      </c>
      <c r="O20" s="105">
        <v>171638.24641101999</v>
      </c>
      <c r="P20" s="107">
        <v>2.337966798991383</v>
      </c>
      <c r="Q20" s="105">
        <v>186462.78138599999</v>
      </c>
      <c r="R20" s="106">
        <v>2.372781214449327</v>
      </c>
      <c r="S20" s="105">
        <v>188494.80136932002</v>
      </c>
      <c r="T20" s="106">
        <v>2.3971022754313278</v>
      </c>
      <c r="U20" s="105">
        <v>177287.55325375</v>
      </c>
      <c r="V20" s="106">
        <v>2.080696503503169</v>
      </c>
      <c r="W20" s="105">
        <v>187213.42935698002</v>
      </c>
      <c r="X20" s="107">
        <v>2.0276523459166915</v>
      </c>
      <c r="Y20" s="105">
        <v>192910.49535268001</v>
      </c>
      <c r="Z20" s="106">
        <v>2.1120185296723752</v>
      </c>
      <c r="AA20" s="105">
        <v>29582.030891480001</v>
      </c>
      <c r="AB20" s="107">
        <v>1.8069721490659711</v>
      </c>
      <c r="AC20" s="105">
        <v>33331.25509988</v>
      </c>
      <c r="AD20" s="106">
        <v>1.847030769040775</v>
      </c>
      <c r="AE20" s="105">
        <v>33905.245824409998</v>
      </c>
      <c r="AF20" s="106">
        <v>1.8842293245174637</v>
      </c>
      <c r="AG20" s="108">
        <v>4543.7706986800004</v>
      </c>
      <c r="AH20" s="106">
        <v>2.0411107816599698</v>
      </c>
      <c r="AI20" s="108">
        <v>4220.0400094400002</v>
      </c>
      <c r="AJ20" s="107">
        <v>2.0770612366254348</v>
      </c>
      <c r="AK20" s="108">
        <v>4735.05067237</v>
      </c>
      <c r="AL20" s="106">
        <v>2.0944558391674444</v>
      </c>
      <c r="AM20" s="109"/>
    </row>
    <row r="21" spans="1:39" ht="20.100000000000001" customHeight="1">
      <c r="A21" s="93"/>
      <c r="B21" s="104" t="s">
        <v>62</v>
      </c>
      <c r="C21" s="105">
        <v>170478.81556300001</v>
      </c>
      <c r="D21" s="106">
        <v>1.1964352856792408</v>
      </c>
      <c r="E21" s="105">
        <v>253819.00971300001</v>
      </c>
      <c r="F21" s="106">
        <v>1.6448579205558027</v>
      </c>
      <c r="G21" s="105">
        <v>244283.49258799999</v>
      </c>
      <c r="H21" s="106">
        <v>1.5901240040422964</v>
      </c>
      <c r="I21" s="105">
        <v>34623.279818000003</v>
      </c>
      <c r="J21" s="106">
        <v>0.94085360593466527</v>
      </c>
      <c r="K21" s="105">
        <v>44567.925537000003</v>
      </c>
      <c r="L21" s="107">
        <v>1.1077269450322507</v>
      </c>
      <c r="M21" s="105">
        <v>49214.253700000001</v>
      </c>
      <c r="N21" s="106">
        <v>1.2329839522669486</v>
      </c>
      <c r="O21" s="105">
        <v>23030.498262000001</v>
      </c>
      <c r="P21" s="107">
        <v>0.31370945244828419</v>
      </c>
      <c r="Q21" s="105">
        <v>24842.326109000001</v>
      </c>
      <c r="R21" s="106">
        <v>0.31612423818046187</v>
      </c>
      <c r="S21" s="105">
        <v>23631.979119</v>
      </c>
      <c r="T21" s="106">
        <v>0.30052961942493533</v>
      </c>
      <c r="U21" s="105">
        <v>54331.035214000003</v>
      </c>
      <c r="V21" s="106">
        <v>0.63764428425313724</v>
      </c>
      <c r="W21" s="105">
        <v>82874.920131999999</v>
      </c>
      <c r="X21" s="107">
        <v>0.89759333398506025</v>
      </c>
      <c r="Y21" s="105">
        <v>85658.553719000003</v>
      </c>
      <c r="Z21" s="106">
        <v>0.93780513262754028</v>
      </c>
      <c r="AA21" s="105">
        <v>32661.876953999999</v>
      </c>
      <c r="AB21" s="107">
        <v>1.9950997349913502</v>
      </c>
      <c r="AC21" s="105">
        <v>36986.561650000003</v>
      </c>
      <c r="AD21" s="106">
        <v>2.0495873078844697</v>
      </c>
      <c r="AE21" s="105">
        <v>37594.940197999997</v>
      </c>
      <c r="AF21" s="106">
        <v>2.0892781353483865</v>
      </c>
      <c r="AG21" s="108">
        <v>3314.5209799999998</v>
      </c>
      <c r="AH21" s="106">
        <v>1.4889185561854039</v>
      </c>
      <c r="AI21" s="108">
        <v>3117.4262349999999</v>
      </c>
      <c r="AJ21" s="107">
        <v>1.5343658297725282</v>
      </c>
      <c r="AK21" s="108">
        <v>3725.804783</v>
      </c>
      <c r="AL21" s="106">
        <v>1.6480359183667401</v>
      </c>
      <c r="AM21" s="109"/>
    </row>
    <row r="22" spans="1:39" ht="20.100000000000001" customHeight="1">
      <c r="A22" s="93"/>
      <c r="B22" s="104" t="s">
        <v>61</v>
      </c>
      <c r="C22" s="105">
        <v>153251.282706</v>
      </c>
      <c r="D22" s="106">
        <v>1.075530948520139</v>
      </c>
      <c r="E22" s="105">
        <v>192841.68234599999</v>
      </c>
      <c r="F22" s="106">
        <v>1.2496982356789885</v>
      </c>
      <c r="G22" s="105">
        <v>187127.195817</v>
      </c>
      <c r="H22" s="106">
        <v>1.2180743067219097</v>
      </c>
      <c r="I22" s="105">
        <v>87341.929466999994</v>
      </c>
      <c r="J22" s="106">
        <v>2.3734311053222745</v>
      </c>
      <c r="K22" s="105">
        <v>126332.63161500001</v>
      </c>
      <c r="L22" s="107">
        <v>3.1399724889728078</v>
      </c>
      <c r="M22" s="105">
        <v>120652.299186</v>
      </c>
      <c r="N22" s="106">
        <v>3.0227492548657429</v>
      </c>
      <c r="O22" s="105">
        <v>41546.324384</v>
      </c>
      <c r="P22" s="107">
        <v>0.56592239236302089</v>
      </c>
      <c r="Q22" s="105">
        <v>49339.463081000002</v>
      </c>
      <c r="R22" s="106">
        <v>0.62785586624528866</v>
      </c>
      <c r="S22" s="105">
        <v>49754.432341</v>
      </c>
      <c r="T22" s="106">
        <v>0.63273078149102369</v>
      </c>
      <c r="U22" s="105">
        <v>48331.829449999997</v>
      </c>
      <c r="V22" s="106">
        <v>0.5672359209593828</v>
      </c>
      <c r="W22" s="105">
        <v>56044.468711000001</v>
      </c>
      <c r="X22" s="107">
        <v>0.60700078433383442</v>
      </c>
      <c r="Y22" s="105">
        <v>59226.979165000004</v>
      </c>
      <c r="Z22" s="106">
        <v>0.64842753746659709</v>
      </c>
      <c r="AA22" s="105">
        <v>9424.0124759999999</v>
      </c>
      <c r="AB22" s="107">
        <v>0.57565108153161948</v>
      </c>
      <c r="AC22" s="105">
        <v>10752.405981</v>
      </c>
      <c r="AD22" s="106">
        <v>0.59583788935078408</v>
      </c>
      <c r="AE22" s="105">
        <v>10972.741198</v>
      </c>
      <c r="AF22" s="106">
        <v>0.6097923855997367</v>
      </c>
      <c r="AG22" s="108">
        <v>1021.3801130000001</v>
      </c>
      <c r="AH22" s="106">
        <v>0.45881495767887542</v>
      </c>
      <c r="AI22" s="108">
        <v>1033.5064359999999</v>
      </c>
      <c r="AJ22" s="107">
        <v>0.50868147013216758</v>
      </c>
      <c r="AK22" s="108">
        <v>1254.4929320000001</v>
      </c>
      <c r="AL22" s="106">
        <v>0.55490009050031452</v>
      </c>
      <c r="AM22" s="109"/>
    </row>
    <row r="23" spans="1:39" ht="20.100000000000001" customHeight="1">
      <c r="A23" s="93"/>
      <c r="B23" s="104" t="s">
        <v>67</v>
      </c>
      <c r="C23" s="105">
        <v>130340.99509</v>
      </c>
      <c r="D23" s="106">
        <v>0.91474453984924442</v>
      </c>
      <c r="E23" s="105">
        <v>175226.28675900001</v>
      </c>
      <c r="F23" s="106">
        <v>1.1355427869292545</v>
      </c>
      <c r="G23" s="105">
        <v>177181.61058899999</v>
      </c>
      <c r="H23" s="106">
        <v>1.1533351234158817</v>
      </c>
      <c r="I23" s="105">
        <v>46223.188806999999</v>
      </c>
      <c r="J23" s="106">
        <v>1.2560697338747078</v>
      </c>
      <c r="K23" s="105">
        <v>58187.559308000004</v>
      </c>
      <c r="L23" s="107">
        <v>1.4462402396903766</v>
      </c>
      <c r="M23" s="105">
        <v>61164.470975999997</v>
      </c>
      <c r="N23" s="106">
        <v>1.5323774210215353</v>
      </c>
      <c r="O23" s="105">
        <v>70690.181758000006</v>
      </c>
      <c r="P23" s="107">
        <v>0.96290483864008503</v>
      </c>
      <c r="Q23" s="105">
        <v>81408.031057999993</v>
      </c>
      <c r="R23" s="106">
        <v>1.0359356723305473</v>
      </c>
      <c r="S23" s="105">
        <v>86876.488318000003</v>
      </c>
      <c r="T23" s="106">
        <v>1.1048147021335128</v>
      </c>
      <c r="U23" s="105">
        <v>80294.261200999987</v>
      </c>
      <c r="V23" s="106">
        <v>0.94235599434985728</v>
      </c>
      <c r="W23" s="105">
        <v>115076.15007100001</v>
      </c>
      <c r="X23" s="107">
        <v>1.2463551704167575</v>
      </c>
      <c r="Y23" s="105">
        <v>115016.202594</v>
      </c>
      <c r="Z23" s="106">
        <v>1.2592179116381352</v>
      </c>
      <c r="AA23" s="105">
        <v>9180.7830909999993</v>
      </c>
      <c r="AB23" s="107">
        <v>0.56079379447983602</v>
      </c>
      <c r="AC23" s="105">
        <v>10295.787783</v>
      </c>
      <c r="AD23" s="106">
        <v>0.57053467592894724</v>
      </c>
      <c r="AE23" s="105">
        <v>10502.168409</v>
      </c>
      <c r="AF23" s="106">
        <v>0.58364106220436363</v>
      </c>
      <c r="AG23" s="108">
        <v>644.50142100000005</v>
      </c>
      <c r="AH23" s="106">
        <v>0.28951698631720874</v>
      </c>
      <c r="AI23" s="108">
        <v>815.02116699999999</v>
      </c>
      <c r="AJ23" s="107">
        <v>0.40114521881738424</v>
      </c>
      <c r="AK23" s="108">
        <v>921.52549699999997</v>
      </c>
      <c r="AL23" s="106">
        <v>0.40761854342886583</v>
      </c>
      <c r="AM23" s="109"/>
    </row>
    <row r="24" spans="1:39" ht="20.100000000000001" customHeight="1">
      <c r="A24" s="93"/>
      <c r="B24" s="104" t="s">
        <v>226</v>
      </c>
      <c r="C24" s="105">
        <v>161146.61248051998</v>
      </c>
      <c r="D24" s="106">
        <v>1.1309410656253858</v>
      </c>
      <c r="E24" s="105">
        <v>183517.67820795998</v>
      </c>
      <c r="F24" s="106">
        <v>1.1892746209344045</v>
      </c>
      <c r="G24" s="105">
        <v>174574.61097981001</v>
      </c>
      <c r="H24" s="106">
        <v>1.136365279841173</v>
      </c>
      <c r="I24" s="105">
        <v>72277.228585070014</v>
      </c>
      <c r="J24" s="106">
        <v>1.9640626624250095</v>
      </c>
      <c r="K24" s="105">
        <v>73260.630718410001</v>
      </c>
      <c r="L24" s="107">
        <v>1.8208784384516092</v>
      </c>
      <c r="M24" s="105">
        <v>68932.023249710008</v>
      </c>
      <c r="N24" s="106">
        <v>1.7269809470703126</v>
      </c>
      <c r="O24" s="105">
        <v>61055.263387309999</v>
      </c>
      <c r="P24" s="107">
        <v>0.83166299870819482</v>
      </c>
      <c r="Q24" s="105">
        <v>79132.111178100007</v>
      </c>
      <c r="R24" s="106">
        <v>1.0069740752950549</v>
      </c>
      <c r="S24" s="105">
        <v>78285.568729799998</v>
      </c>
      <c r="T24" s="106">
        <v>0.99556334483706899</v>
      </c>
      <c r="U24" s="105">
        <v>136681.86738231999</v>
      </c>
      <c r="V24" s="106">
        <v>1.6041367729161864</v>
      </c>
      <c r="W24" s="105">
        <v>147721.70135816</v>
      </c>
      <c r="X24" s="107">
        <v>1.5999293177335865</v>
      </c>
      <c r="Y24" s="105">
        <v>144253.39011379002</v>
      </c>
      <c r="Z24" s="106">
        <v>1.5793118582345178</v>
      </c>
      <c r="AA24" s="105">
        <v>19701.922080470002</v>
      </c>
      <c r="AB24" s="107">
        <v>1.2034611353451961</v>
      </c>
      <c r="AC24" s="105">
        <v>23537.743192169997</v>
      </c>
      <c r="AD24" s="106">
        <v>1.3043293983212332</v>
      </c>
      <c r="AE24" s="105">
        <v>22856.588223169998</v>
      </c>
      <c r="AF24" s="106">
        <v>1.2702180073123495</v>
      </c>
      <c r="AG24" s="108">
        <v>2170.8554434400003</v>
      </c>
      <c r="AH24" s="106">
        <v>0.97517166795363286</v>
      </c>
      <c r="AI24" s="108">
        <v>2478.2234596200001</v>
      </c>
      <c r="AJ24" s="107">
        <v>1.2197566544767295</v>
      </c>
      <c r="AK24" s="108">
        <v>2741.8911081199999</v>
      </c>
      <c r="AL24" s="106">
        <v>1.2128212006839711</v>
      </c>
      <c r="AM24" s="109"/>
    </row>
    <row r="25" spans="1:39" ht="20.100000000000001" customHeight="1">
      <c r="A25" s="93"/>
      <c r="B25" s="104" t="s">
        <v>34</v>
      </c>
      <c r="C25" s="105">
        <v>141909.43158999999</v>
      </c>
      <c r="D25" s="106">
        <v>0.99593284223761258</v>
      </c>
      <c r="E25" s="105">
        <v>173495.75376399999</v>
      </c>
      <c r="F25" s="106">
        <v>1.1243281781147787</v>
      </c>
      <c r="G25" s="105">
        <v>171474.22167100001</v>
      </c>
      <c r="H25" s="106">
        <v>1.1161837955763738</v>
      </c>
      <c r="I25" s="105">
        <v>43044.079906999999</v>
      </c>
      <c r="J25" s="106">
        <v>1.1696805735193974</v>
      </c>
      <c r="K25" s="105">
        <v>51807.520579000004</v>
      </c>
      <c r="L25" s="107">
        <v>1.2876656431546829</v>
      </c>
      <c r="M25" s="105">
        <v>52424.442681</v>
      </c>
      <c r="N25" s="106">
        <v>1.3134100727450733</v>
      </c>
      <c r="O25" s="105">
        <v>77836.741330000004</v>
      </c>
      <c r="P25" s="107">
        <v>1.0602515510175734</v>
      </c>
      <c r="Q25" s="105">
        <v>84449.257767999996</v>
      </c>
      <c r="R25" s="106">
        <v>1.0746359724801586</v>
      </c>
      <c r="S25" s="105">
        <v>83911.034545000002</v>
      </c>
      <c r="T25" s="106">
        <v>1.0671028080372034</v>
      </c>
      <c r="U25" s="105">
        <v>92564.371230999997</v>
      </c>
      <c r="V25" s="106">
        <v>1.0863614508439112</v>
      </c>
      <c r="W25" s="105">
        <v>103623.20771</v>
      </c>
      <c r="X25" s="107">
        <v>1.1223117963613134</v>
      </c>
      <c r="Y25" s="105">
        <v>105294.404729</v>
      </c>
      <c r="Z25" s="106">
        <v>1.1527819336729579</v>
      </c>
      <c r="AA25" s="105">
        <v>13052.394958999999</v>
      </c>
      <c r="AB25" s="107">
        <v>0.79728515787315135</v>
      </c>
      <c r="AC25" s="105">
        <v>15721.823261</v>
      </c>
      <c r="AD25" s="106">
        <v>0.87121505690292844</v>
      </c>
      <c r="AE25" s="105">
        <v>16021.600834000001</v>
      </c>
      <c r="AF25" s="106">
        <v>0.89037461263301654</v>
      </c>
      <c r="AG25" s="108">
        <v>2101.1944659999999</v>
      </c>
      <c r="AH25" s="106">
        <v>0.9438792059121256</v>
      </c>
      <c r="AI25" s="108">
        <v>2193.458298</v>
      </c>
      <c r="AJ25" s="107">
        <v>1.0795981068280858</v>
      </c>
      <c r="AK25" s="108">
        <v>2495.2148350000002</v>
      </c>
      <c r="AL25" s="106">
        <v>1.1037088391975312</v>
      </c>
      <c r="AM25" s="109"/>
    </row>
    <row r="26" spans="1:39" ht="20.100000000000001" customHeight="1">
      <c r="A26" s="93"/>
      <c r="B26" s="104" t="s">
        <v>46</v>
      </c>
      <c r="C26" s="105">
        <v>119845.31746000001</v>
      </c>
      <c r="D26" s="106">
        <v>0.84108495333595301</v>
      </c>
      <c r="E26" s="105">
        <v>160700.18879499999</v>
      </c>
      <c r="F26" s="106">
        <v>1.0414073345930728</v>
      </c>
      <c r="G26" s="105">
        <v>170675.89770199999</v>
      </c>
      <c r="H26" s="106">
        <v>1.1109872344307126</v>
      </c>
      <c r="I26" s="105">
        <v>8662.491677</v>
      </c>
      <c r="J26" s="106">
        <v>0.23539469898652901</v>
      </c>
      <c r="K26" s="105">
        <v>19982.312069</v>
      </c>
      <c r="L26" s="107">
        <v>0.49665640112636955</v>
      </c>
      <c r="M26" s="105">
        <v>19822.937460000001</v>
      </c>
      <c r="N26" s="106">
        <v>0.49663180760518877</v>
      </c>
      <c r="O26" s="105">
        <v>0</v>
      </c>
      <c r="P26" s="107">
        <v>0</v>
      </c>
      <c r="Q26" s="105">
        <v>0</v>
      </c>
      <c r="R26" s="106">
        <v>0</v>
      </c>
      <c r="S26" s="105">
        <v>0</v>
      </c>
      <c r="T26" s="106">
        <v>0</v>
      </c>
      <c r="U26" s="105">
        <v>1084.156342</v>
      </c>
      <c r="V26" s="106">
        <v>1.2723963237404944E-2</v>
      </c>
      <c r="W26" s="105">
        <v>0</v>
      </c>
      <c r="X26" s="107">
        <v>0</v>
      </c>
      <c r="Y26" s="105">
        <v>0</v>
      </c>
      <c r="Z26" s="106">
        <v>0</v>
      </c>
      <c r="AA26" s="105">
        <v>10153.025533</v>
      </c>
      <c r="AB26" s="107">
        <v>0.62018170538016149</v>
      </c>
      <c r="AC26" s="105">
        <v>9189.6865589999998</v>
      </c>
      <c r="AD26" s="106">
        <v>0.50924076460518741</v>
      </c>
      <c r="AE26" s="105">
        <v>9267.7684750000008</v>
      </c>
      <c r="AF26" s="106">
        <v>0.51504127779723519</v>
      </c>
      <c r="AG26" s="108">
        <v>857.51034000000004</v>
      </c>
      <c r="AH26" s="106">
        <v>0.38520288906026318</v>
      </c>
      <c r="AI26" s="108">
        <v>658.181376</v>
      </c>
      <c r="AJ26" s="107">
        <v>0.32395025158536411</v>
      </c>
      <c r="AK26" s="108">
        <v>736.26329199999998</v>
      </c>
      <c r="AL26" s="106">
        <v>0.32567147804612701</v>
      </c>
      <c r="AM26" s="109"/>
    </row>
    <row r="27" spans="1:39" ht="20.100000000000001" customHeight="1">
      <c r="A27" s="93"/>
      <c r="B27" s="104" t="s">
        <v>36</v>
      </c>
      <c r="C27" s="105">
        <v>118015.49648099999</v>
      </c>
      <c r="D27" s="106">
        <v>0.82824310915418897</v>
      </c>
      <c r="E27" s="105">
        <v>157334.59622599999</v>
      </c>
      <c r="F27" s="106">
        <v>1.0195968263858939</v>
      </c>
      <c r="G27" s="105">
        <v>165277.23903999999</v>
      </c>
      <c r="H27" s="106">
        <v>1.0758455364095718</v>
      </c>
      <c r="I27" s="105">
        <v>83692.026303999999</v>
      </c>
      <c r="J27" s="106">
        <v>2.2742485735034488</v>
      </c>
      <c r="K27" s="105">
        <v>119405.514186</v>
      </c>
      <c r="L27" s="107">
        <v>2.9678003599125162</v>
      </c>
      <c r="M27" s="105">
        <v>133687.98435899999</v>
      </c>
      <c r="N27" s="106">
        <v>3.3493373755165123</v>
      </c>
      <c r="O27" s="105">
        <v>11442.381590999999</v>
      </c>
      <c r="P27" s="107">
        <v>0.15586216254555371</v>
      </c>
      <c r="Q27" s="105">
        <v>10437.396816</v>
      </c>
      <c r="R27" s="106">
        <v>0.13281824345143806</v>
      </c>
      <c r="S27" s="105">
        <v>10461.585842</v>
      </c>
      <c r="T27" s="106">
        <v>0.13304075785805755</v>
      </c>
      <c r="U27" s="105">
        <v>32472.79076</v>
      </c>
      <c r="V27" s="106">
        <v>0.38110979001788919</v>
      </c>
      <c r="W27" s="105">
        <v>34646.758133999996</v>
      </c>
      <c r="X27" s="107">
        <v>0.37524861677982002</v>
      </c>
      <c r="Y27" s="105">
        <v>33012.406810999993</v>
      </c>
      <c r="Z27" s="106">
        <v>0.36142572111717869</v>
      </c>
      <c r="AA27" s="105">
        <v>6519.7562090000001</v>
      </c>
      <c r="AB27" s="107">
        <v>0.39824912398952367</v>
      </c>
      <c r="AC27" s="105">
        <v>7536.4163900000003</v>
      </c>
      <c r="AD27" s="106">
        <v>0.41762582653790664</v>
      </c>
      <c r="AE27" s="105">
        <v>7043.1048890000002</v>
      </c>
      <c r="AF27" s="106">
        <v>0.39140918889760173</v>
      </c>
      <c r="AG27" s="108">
        <v>1383.258599</v>
      </c>
      <c r="AH27" s="106">
        <v>0.62137467479663522</v>
      </c>
      <c r="AI27" s="108">
        <v>1079.1921150000001</v>
      </c>
      <c r="AJ27" s="107">
        <v>0.53116750171185523</v>
      </c>
      <c r="AK27" s="108">
        <v>1198.9494400000001</v>
      </c>
      <c r="AL27" s="106">
        <v>0.53033152741692879</v>
      </c>
      <c r="AM27" s="109"/>
    </row>
    <row r="28" spans="1:39" ht="20.100000000000001" customHeight="1">
      <c r="A28" s="93"/>
      <c r="B28" s="104" t="s">
        <v>69</v>
      </c>
      <c r="C28" s="105">
        <v>135172.52446499999</v>
      </c>
      <c r="D28" s="106">
        <v>0.9486526369283772</v>
      </c>
      <c r="E28" s="105">
        <v>142584.041853</v>
      </c>
      <c r="F28" s="106">
        <v>0.92400679859226098</v>
      </c>
      <c r="G28" s="105">
        <v>141562.488889</v>
      </c>
      <c r="H28" s="106">
        <v>0.92147819432899136</v>
      </c>
      <c r="I28" s="105">
        <v>17646.211299999999</v>
      </c>
      <c r="J28" s="106">
        <v>0.47951845174583091</v>
      </c>
      <c r="K28" s="105">
        <v>18477.710819</v>
      </c>
      <c r="L28" s="107">
        <v>0.45925983563510536</v>
      </c>
      <c r="M28" s="105">
        <v>18276.336084999999</v>
      </c>
      <c r="N28" s="106">
        <v>0.45788419827328092</v>
      </c>
      <c r="O28" s="105">
        <v>94054.735111000002</v>
      </c>
      <c r="P28" s="107">
        <v>1.2811646155534757</v>
      </c>
      <c r="Q28" s="105">
        <v>100285.573934</v>
      </c>
      <c r="R28" s="106">
        <v>1.2761566900488728</v>
      </c>
      <c r="S28" s="105">
        <v>101304.317693</v>
      </c>
      <c r="T28" s="106">
        <v>1.2882944711940119</v>
      </c>
      <c r="U28" s="105">
        <v>117150.959306</v>
      </c>
      <c r="V28" s="106">
        <v>1.3749165518751967</v>
      </c>
      <c r="W28" s="105">
        <v>123074.17771600001</v>
      </c>
      <c r="X28" s="107">
        <v>1.3329794023043517</v>
      </c>
      <c r="Y28" s="105">
        <v>122179.694905</v>
      </c>
      <c r="Z28" s="106">
        <v>1.3376451038463035</v>
      </c>
      <c r="AA28" s="105">
        <v>16455.542718000001</v>
      </c>
      <c r="AB28" s="107">
        <v>1.005161122921933</v>
      </c>
      <c r="AC28" s="105">
        <v>17700.943815999999</v>
      </c>
      <c r="AD28" s="106">
        <v>0.98088679142873725</v>
      </c>
      <c r="AE28" s="105">
        <v>17809.232758999999</v>
      </c>
      <c r="AF28" s="106">
        <v>0.98971937220127171</v>
      </c>
      <c r="AG28" s="108">
        <v>789.948308</v>
      </c>
      <c r="AH28" s="106">
        <v>0.35485329593794357</v>
      </c>
      <c r="AI28" s="108">
        <v>908.87862299999995</v>
      </c>
      <c r="AJ28" s="107">
        <v>0.44734091440078866</v>
      </c>
      <c r="AK28" s="108">
        <v>1010.000006</v>
      </c>
      <c r="AL28" s="106">
        <v>0.44675348934904818</v>
      </c>
      <c r="AM28" s="109"/>
    </row>
    <row r="29" spans="1:39" ht="20.100000000000001" customHeight="1">
      <c r="A29" s="93"/>
      <c r="B29" s="104" t="s">
        <v>40</v>
      </c>
      <c r="C29" s="105">
        <v>124413.2849</v>
      </c>
      <c r="D29" s="106">
        <v>0.87314334962994999</v>
      </c>
      <c r="E29" s="105">
        <v>203787.47418700001</v>
      </c>
      <c r="F29" s="106">
        <v>1.3206317423016087</v>
      </c>
      <c r="G29" s="105">
        <v>132893.63454900001</v>
      </c>
      <c r="H29" s="106">
        <v>0.86504968486425737</v>
      </c>
      <c r="I29" s="105">
        <v>24310.645805</v>
      </c>
      <c r="J29" s="106">
        <v>0.66061791050608576</v>
      </c>
      <c r="K29" s="105">
        <v>41449.347384000001</v>
      </c>
      <c r="L29" s="107">
        <v>1.0302153038992325</v>
      </c>
      <c r="M29" s="105">
        <v>32834.299727999998</v>
      </c>
      <c r="N29" s="106">
        <v>0.8226105570010307</v>
      </c>
      <c r="O29" s="105">
        <v>33087.576032999998</v>
      </c>
      <c r="P29" s="107">
        <v>0.45070172785970791</v>
      </c>
      <c r="Q29" s="105">
        <v>43913.81652</v>
      </c>
      <c r="R29" s="106">
        <v>0.5588132823017834</v>
      </c>
      <c r="S29" s="105">
        <v>45436.847170000001</v>
      </c>
      <c r="T29" s="106">
        <v>0.57782373279478727</v>
      </c>
      <c r="U29" s="105">
        <v>48725.223575999997</v>
      </c>
      <c r="V29" s="106">
        <v>0.57185290487869567</v>
      </c>
      <c r="W29" s="105">
        <v>127887.00110199999</v>
      </c>
      <c r="X29" s="107">
        <v>1.3851056448641073</v>
      </c>
      <c r="Y29" s="105">
        <v>62033.772894000002</v>
      </c>
      <c r="Z29" s="106">
        <v>0.67915681610837653</v>
      </c>
      <c r="AA29" s="105">
        <v>21375.502103999999</v>
      </c>
      <c r="AB29" s="107">
        <v>1.3056891569048268</v>
      </c>
      <c r="AC29" s="105">
        <v>23193.314767</v>
      </c>
      <c r="AD29" s="106">
        <v>1.2852431113777951</v>
      </c>
      <c r="AE29" s="105">
        <v>23231.558935000001</v>
      </c>
      <c r="AF29" s="106">
        <v>1.2910563995400386</v>
      </c>
      <c r="AG29" s="108">
        <v>2487.5261310000001</v>
      </c>
      <c r="AH29" s="106">
        <v>1.1174235546525291</v>
      </c>
      <c r="AI29" s="108">
        <v>1276.6062010000001</v>
      </c>
      <c r="AJ29" s="107">
        <v>0.62833272874221513</v>
      </c>
      <c r="AK29" s="108">
        <v>1316.5587439999999</v>
      </c>
      <c r="AL29" s="106">
        <v>0.58235367259492887</v>
      </c>
      <c r="AM29" s="109"/>
    </row>
    <row r="30" spans="1:39" ht="20.100000000000001" customHeight="1">
      <c r="A30" s="93"/>
      <c r="B30" s="104" t="s">
        <v>73</v>
      </c>
      <c r="C30" s="105">
        <v>89197.883046000003</v>
      </c>
      <c r="D30" s="106">
        <v>0.62599856956823241</v>
      </c>
      <c r="E30" s="105">
        <v>107226.100191</v>
      </c>
      <c r="F30" s="106">
        <v>0.69487191045660712</v>
      </c>
      <c r="G30" s="105">
        <v>109859.848915</v>
      </c>
      <c r="H30" s="106">
        <v>0.71511497150087366</v>
      </c>
      <c r="I30" s="105">
        <v>25564.889171999999</v>
      </c>
      <c r="J30" s="106">
        <v>0.69470074150201289</v>
      </c>
      <c r="K30" s="105">
        <v>39069.777691000003</v>
      </c>
      <c r="L30" s="107">
        <v>0.97107157138850808</v>
      </c>
      <c r="M30" s="105">
        <v>38852.059603000002</v>
      </c>
      <c r="N30" s="106">
        <v>0.97337584950552647</v>
      </c>
      <c r="O30" s="105">
        <v>56671.799952000001</v>
      </c>
      <c r="P30" s="107">
        <v>0.77195374281306184</v>
      </c>
      <c r="Q30" s="105">
        <v>59826.378868</v>
      </c>
      <c r="R30" s="106">
        <v>0.76130424984198408</v>
      </c>
      <c r="S30" s="105">
        <v>62000.729441000003</v>
      </c>
      <c r="T30" s="106">
        <v>0.78846784389679936</v>
      </c>
      <c r="U30" s="105">
        <v>59172.867644999998</v>
      </c>
      <c r="V30" s="106">
        <v>0.69446938914536038</v>
      </c>
      <c r="W30" s="105">
        <v>62064.545450999998</v>
      </c>
      <c r="X30" s="107">
        <v>0.67220242486990844</v>
      </c>
      <c r="Y30" s="105">
        <v>63481.071071000006</v>
      </c>
      <c r="Z30" s="106">
        <v>0.6950020948330865</v>
      </c>
      <c r="AA30" s="105">
        <v>9186.7443120000007</v>
      </c>
      <c r="AB30" s="107">
        <v>0.56115792635303119</v>
      </c>
      <c r="AC30" s="105">
        <v>10310.74784</v>
      </c>
      <c r="AD30" s="106">
        <v>0.57136367818232181</v>
      </c>
      <c r="AE30" s="105">
        <v>10426.975483</v>
      </c>
      <c r="AF30" s="106">
        <v>0.57946233667913916</v>
      </c>
      <c r="AG30" s="108">
        <v>663.25613199999998</v>
      </c>
      <c r="AH30" s="106">
        <v>0.29794180468230302</v>
      </c>
      <c r="AI30" s="108">
        <v>897.26404000000002</v>
      </c>
      <c r="AJ30" s="107">
        <v>0.44162433349754981</v>
      </c>
      <c r="AK30" s="108">
        <v>1019.011015</v>
      </c>
      <c r="AL30" s="106">
        <v>0.45073933062567256</v>
      </c>
      <c r="AM30" s="109"/>
    </row>
    <row r="31" spans="1:39" ht="20.100000000000001" customHeight="1">
      <c r="A31" s="93"/>
      <c r="B31" s="104" t="s">
        <v>31</v>
      </c>
      <c r="C31" s="105">
        <v>57336.655687999999</v>
      </c>
      <c r="D31" s="106">
        <v>0.40239368041956941</v>
      </c>
      <c r="E31" s="105">
        <v>77892.407556999999</v>
      </c>
      <c r="F31" s="106">
        <v>0.50477678431636408</v>
      </c>
      <c r="G31" s="105">
        <v>74182.554629000006</v>
      </c>
      <c r="H31" s="106">
        <v>0.48287937734580444</v>
      </c>
      <c r="I31" s="105">
        <v>8955.7478890000002</v>
      </c>
      <c r="J31" s="106">
        <v>0.24336364837472357</v>
      </c>
      <c r="K31" s="105">
        <v>12303.231872</v>
      </c>
      <c r="L31" s="107">
        <v>0.30579438668913556</v>
      </c>
      <c r="M31" s="105">
        <v>12983.966165</v>
      </c>
      <c r="N31" s="106">
        <v>0.32529238410907846</v>
      </c>
      <c r="O31" s="105">
        <v>27303.769915000001</v>
      </c>
      <c r="P31" s="107">
        <v>0.37191773327550876</v>
      </c>
      <c r="Q31" s="105">
        <v>29803.299266000002</v>
      </c>
      <c r="R31" s="106">
        <v>0.3792537475915061</v>
      </c>
      <c r="S31" s="105">
        <v>29502.670844</v>
      </c>
      <c r="T31" s="106">
        <v>0.37518763858579623</v>
      </c>
      <c r="U31" s="105">
        <v>34542.285978</v>
      </c>
      <c r="V31" s="106">
        <v>0.40539796696591224</v>
      </c>
      <c r="W31" s="105">
        <v>48138.239093000004</v>
      </c>
      <c r="X31" s="107">
        <v>0.52137078926694458</v>
      </c>
      <c r="Y31" s="105">
        <v>50618.417025999996</v>
      </c>
      <c r="Z31" s="106">
        <v>0.55417946289623909</v>
      </c>
      <c r="AA31" s="105">
        <v>6428.1366550000002</v>
      </c>
      <c r="AB31" s="107">
        <v>0.39265268664567898</v>
      </c>
      <c r="AC31" s="105">
        <v>6901.3678309999996</v>
      </c>
      <c r="AD31" s="106">
        <v>0.38243500564642963</v>
      </c>
      <c r="AE31" s="105">
        <v>6991.895082</v>
      </c>
      <c r="AF31" s="106">
        <v>0.38856328650975325</v>
      </c>
      <c r="AG31" s="108">
        <v>488.104491</v>
      </c>
      <c r="AH31" s="106">
        <v>0.21926179933467535</v>
      </c>
      <c r="AI31" s="108">
        <v>379.97301399999998</v>
      </c>
      <c r="AJ31" s="107">
        <v>0.18701889474452263</v>
      </c>
      <c r="AK31" s="108">
        <v>467.38138300000003</v>
      </c>
      <c r="AL31" s="106">
        <v>0.20673689353625005</v>
      </c>
      <c r="AM31" s="109"/>
    </row>
    <row r="32" spans="1:39" ht="20.100000000000001" customHeight="1">
      <c r="A32" s="93"/>
      <c r="B32" s="104" t="s">
        <v>45</v>
      </c>
      <c r="C32" s="105">
        <v>64180.335286000001</v>
      </c>
      <c r="D32" s="106">
        <v>0.45042322431269011</v>
      </c>
      <c r="E32" s="105">
        <v>75334.731719000003</v>
      </c>
      <c r="F32" s="106">
        <v>0.48820192900861753</v>
      </c>
      <c r="G32" s="105">
        <v>72179.339017999999</v>
      </c>
      <c r="H32" s="106">
        <v>0.4698397683465354</v>
      </c>
      <c r="I32" s="105">
        <v>25617.568800000001</v>
      </c>
      <c r="J32" s="106">
        <v>0.69613225862643413</v>
      </c>
      <c r="K32" s="105">
        <v>29403.285573000001</v>
      </c>
      <c r="L32" s="107">
        <v>0.73081282804267078</v>
      </c>
      <c r="M32" s="105">
        <v>29511.823939000002</v>
      </c>
      <c r="N32" s="106">
        <v>0.73937127119159329</v>
      </c>
      <c r="O32" s="105">
        <v>22101.041636999998</v>
      </c>
      <c r="P32" s="107">
        <v>0.30104887838748401</v>
      </c>
      <c r="Q32" s="105">
        <v>30139.469685</v>
      </c>
      <c r="R32" s="106">
        <v>0.38353159247361962</v>
      </c>
      <c r="S32" s="105">
        <v>29578.352905</v>
      </c>
      <c r="T32" s="106">
        <v>0.37615009293103291</v>
      </c>
      <c r="U32" s="105">
        <v>39340.660884000004</v>
      </c>
      <c r="V32" s="106">
        <v>0.46171304214280073</v>
      </c>
      <c r="W32" s="105">
        <v>46987.617406000005</v>
      </c>
      <c r="X32" s="107">
        <v>0.50890875184301876</v>
      </c>
      <c r="Y32" s="105">
        <v>43736.097756999996</v>
      </c>
      <c r="Z32" s="106">
        <v>0.4788306033296551</v>
      </c>
      <c r="AA32" s="105">
        <v>6814.2842950000004</v>
      </c>
      <c r="AB32" s="107">
        <v>0.41623991206192029</v>
      </c>
      <c r="AC32" s="105">
        <v>7915.6394840000003</v>
      </c>
      <c r="AD32" s="106">
        <v>0.43864023841198474</v>
      </c>
      <c r="AE32" s="105">
        <v>8051.1150429999998</v>
      </c>
      <c r="AF32" s="106">
        <v>0.44742772660160368</v>
      </c>
      <c r="AG32" s="108">
        <v>1136.4607779999999</v>
      </c>
      <c r="AH32" s="106">
        <v>0.51051043301620636</v>
      </c>
      <c r="AI32" s="108">
        <v>860.089159</v>
      </c>
      <c r="AJ32" s="107">
        <v>0.42332723106995701</v>
      </c>
      <c r="AK32" s="108">
        <v>995.56471799999997</v>
      </c>
      <c r="AL32" s="106">
        <v>0.44036832573969414</v>
      </c>
      <c r="AM32" s="109"/>
    </row>
    <row r="33" spans="1:39" ht="20.100000000000001" customHeight="1">
      <c r="A33" s="93"/>
      <c r="B33" s="104" t="s">
        <v>51</v>
      </c>
      <c r="C33" s="105">
        <v>55485.118090000004</v>
      </c>
      <c r="D33" s="106">
        <v>0.38939942710021586</v>
      </c>
      <c r="E33" s="105">
        <v>66815.164986000003</v>
      </c>
      <c r="F33" s="106">
        <v>0.43299141961326454</v>
      </c>
      <c r="G33" s="105">
        <v>67642.234333</v>
      </c>
      <c r="H33" s="106">
        <v>0.44030621701222938</v>
      </c>
      <c r="I33" s="105">
        <v>0</v>
      </c>
      <c r="J33" s="106">
        <v>0</v>
      </c>
      <c r="K33" s="105">
        <v>0</v>
      </c>
      <c r="L33" s="107">
        <v>0</v>
      </c>
      <c r="M33" s="105">
        <v>0</v>
      </c>
      <c r="N33" s="106">
        <v>0</v>
      </c>
      <c r="O33" s="105">
        <v>48565.198903999997</v>
      </c>
      <c r="P33" s="107">
        <v>0.66152984546382931</v>
      </c>
      <c r="Q33" s="105">
        <v>59110.491326000003</v>
      </c>
      <c r="R33" s="106">
        <v>0.75219441838559553</v>
      </c>
      <c r="S33" s="105">
        <v>58108.318914000003</v>
      </c>
      <c r="T33" s="106">
        <v>0.7389677724709397</v>
      </c>
      <c r="U33" s="105">
        <v>34388.556614999994</v>
      </c>
      <c r="V33" s="106">
        <v>0.40359375599785818</v>
      </c>
      <c r="W33" s="105">
        <v>41956.622742</v>
      </c>
      <c r="X33" s="107">
        <v>0.45441956178976456</v>
      </c>
      <c r="Y33" s="105">
        <v>41940.414053</v>
      </c>
      <c r="Z33" s="106">
        <v>0.45917113768293011</v>
      </c>
      <c r="AA33" s="105">
        <v>15444.794926</v>
      </c>
      <c r="AB33" s="107">
        <v>0.94342117286326588</v>
      </c>
      <c r="AC33" s="105">
        <v>18575.349177</v>
      </c>
      <c r="AD33" s="106">
        <v>1.0293414206211142</v>
      </c>
      <c r="AE33" s="105">
        <v>19080.195086</v>
      </c>
      <c r="AF33" s="106">
        <v>1.0603510525994195</v>
      </c>
      <c r="AG33" s="108">
        <v>3545.7474889999999</v>
      </c>
      <c r="AH33" s="106">
        <v>1.5927879967499559</v>
      </c>
      <c r="AI33" s="108">
        <v>3837.921276</v>
      </c>
      <c r="AJ33" s="107">
        <v>1.8889862403597115</v>
      </c>
      <c r="AK33" s="108">
        <v>4342.7671849999997</v>
      </c>
      <c r="AL33" s="106">
        <v>1.920937011686803</v>
      </c>
      <c r="AM33" s="109"/>
    </row>
    <row r="34" spans="1:39" ht="20.100000000000001" customHeight="1">
      <c r="A34" s="93"/>
      <c r="B34" s="104" t="s">
        <v>48</v>
      </c>
      <c r="C34" s="105">
        <v>60517.110197000002</v>
      </c>
      <c r="D34" s="106">
        <v>0.42471438922141491</v>
      </c>
      <c r="E34" s="105">
        <v>62383.195505999996</v>
      </c>
      <c r="F34" s="106">
        <v>0.40427032377776129</v>
      </c>
      <c r="G34" s="105">
        <v>59489.394794</v>
      </c>
      <c r="H34" s="106">
        <v>0.38723662268669828</v>
      </c>
      <c r="I34" s="105">
        <v>58323.625360999999</v>
      </c>
      <c r="J34" s="106">
        <v>1.5848872065422113</v>
      </c>
      <c r="K34" s="105">
        <v>60626.776962999997</v>
      </c>
      <c r="L34" s="107">
        <v>1.5068665104598946</v>
      </c>
      <c r="M34" s="105">
        <v>57716.552484</v>
      </c>
      <c r="N34" s="106">
        <v>1.445995370096308</v>
      </c>
      <c r="O34" s="105">
        <v>272.760627</v>
      </c>
      <c r="P34" s="107">
        <v>3.7154032002341001E-3</v>
      </c>
      <c r="Q34" s="105">
        <v>244.07476700000001</v>
      </c>
      <c r="R34" s="106">
        <v>3.1059068075350465E-3</v>
      </c>
      <c r="S34" s="105">
        <v>241.49468200000001</v>
      </c>
      <c r="T34" s="106">
        <v>3.0711056619144848E-3</v>
      </c>
      <c r="U34" s="105">
        <v>22.185782</v>
      </c>
      <c r="V34" s="106">
        <v>2.6037856684057499E-4</v>
      </c>
      <c r="W34" s="105">
        <v>21.030542000000001</v>
      </c>
      <c r="X34" s="107">
        <v>2.2777547512837991E-4</v>
      </c>
      <c r="Y34" s="105">
        <v>20.640232000000001</v>
      </c>
      <c r="Z34" s="106">
        <v>2.2597294336443736E-4</v>
      </c>
      <c r="AA34" s="105">
        <v>1046.6736619999999</v>
      </c>
      <c r="AB34" s="107">
        <v>6.3934425710427165E-2</v>
      </c>
      <c r="AC34" s="105">
        <v>1181.9656</v>
      </c>
      <c r="AD34" s="106">
        <v>6.5497888531524301E-2</v>
      </c>
      <c r="AE34" s="105">
        <v>1196.330336</v>
      </c>
      <c r="AF34" s="106">
        <v>6.6484127930379222E-2</v>
      </c>
      <c r="AG34" s="108">
        <v>41.546894999999999</v>
      </c>
      <c r="AH34" s="106">
        <v>1.8663313127493485E-2</v>
      </c>
      <c r="AI34" s="108">
        <v>77.246969000000007</v>
      </c>
      <c r="AJ34" s="107">
        <v>3.8020180993022845E-2</v>
      </c>
      <c r="AK34" s="108">
        <v>91.611705000000001</v>
      </c>
      <c r="AL34" s="106">
        <v>4.0522622406762285E-2</v>
      </c>
      <c r="AM34" s="109"/>
    </row>
    <row r="35" spans="1:39" ht="20.100000000000001" customHeight="1">
      <c r="A35" s="93"/>
      <c r="B35" s="104" t="s">
        <v>39</v>
      </c>
      <c r="C35" s="105">
        <v>45927.004220720002</v>
      </c>
      <c r="D35" s="106">
        <v>0.32231974532285912</v>
      </c>
      <c r="E35" s="105">
        <v>53979.926771230006</v>
      </c>
      <c r="F35" s="106">
        <v>0.3498134761500975</v>
      </c>
      <c r="G35" s="105">
        <v>53536.188645120004</v>
      </c>
      <c r="H35" s="106">
        <v>0.34848518722105321</v>
      </c>
      <c r="I35" s="105">
        <v>1170.6103396800002</v>
      </c>
      <c r="J35" s="106">
        <v>3.1810185661837499E-2</v>
      </c>
      <c r="K35" s="105">
        <v>2363.7896564499997</v>
      </c>
      <c r="L35" s="107">
        <v>5.8751522833711101E-2</v>
      </c>
      <c r="M35" s="105">
        <v>2386.2443829699996</v>
      </c>
      <c r="N35" s="106">
        <v>5.9783514108010465E-2</v>
      </c>
      <c r="O35" s="105">
        <v>36194.128383470001</v>
      </c>
      <c r="P35" s="107">
        <v>0.4930175660053322</v>
      </c>
      <c r="Q35" s="105">
        <v>43738.995001940006</v>
      </c>
      <c r="R35" s="106">
        <v>0.55658863880536591</v>
      </c>
      <c r="S35" s="105">
        <v>44154.664378870002</v>
      </c>
      <c r="T35" s="106">
        <v>0.56151811978154231</v>
      </c>
      <c r="U35" s="105">
        <v>39884.072137069998</v>
      </c>
      <c r="V35" s="106">
        <v>0.46809066918697728</v>
      </c>
      <c r="W35" s="105">
        <v>46782.148895139995</v>
      </c>
      <c r="X35" s="107">
        <v>0.50668338419985204</v>
      </c>
      <c r="Y35" s="105">
        <v>46453.131147490007</v>
      </c>
      <c r="Z35" s="106">
        <v>0.50857716976691636</v>
      </c>
      <c r="AA35" s="105">
        <v>4091.1110368600002</v>
      </c>
      <c r="AB35" s="107">
        <v>0.24989912725943259</v>
      </c>
      <c r="AC35" s="105">
        <v>4915.28343554</v>
      </c>
      <c r="AD35" s="106">
        <v>0.27237737423309671</v>
      </c>
      <c r="AE35" s="105">
        <v>4947.8823620900002</v>
      </c>
      <c r="AF35" s="106">
        <v>0.27497057798061098</v>
      </c>
      <c r="AG35" s="108">
        <v>540.23378647000004</v>
      </c>
      <c r="AH35" s="106">
        <v>0.24267884083614588</v>
      </c>
      <c r="AI35" s="108">
        <v>703.96544502999996</v>
      </c>
      <c r="AJ35" s="107">
        <v>0.34648470974795753</v>
      </c>
      <c r="AK35" s="108">
        <v>736.56403484999998</v>
      </c>
      <c r="AL35" s="106">
        <v>0.32580450568655878</v>
      </c>
      <c r="AM35" s="109"/>
    </row>
    <row r="36" spans="1:39" ht="20.100000000000001" customHeight="1">
      <c r="A36" s="93"/>
      <c r="B36" s="104" t="s">
        <v>297</v>
      </c>
      <c r="C36" s="105">
        <v>10889.627240850001</v>
      </c>
      <c r="D36" s="106">
        <v>7.6424359447946066E-2</v>
      </c>
      <c r="E36" s="105">
        <v>28842.894848280001</v>
      </c>
      <c r="F36" s="106">
        <v>0.18691454236070021</v>
      </c>
      <c r="G36" s="105">
        <v>51555.184686000001</v>
      </c>
      <c r="H36" s="106">
        <v>0.33559016138804576</v>
      </c>
      <c r="I36" s="105">
        <v>2915.6177360000001</v>
      </c>
      <c r="J36" s="106">
        <v>7.9229046897415598E-2</v>
      </c>
      <c r="K36" s="105">
        <v>5959.03477595</v>
      </c>
      <c r="L36" s="107">
        <v>0.14811062682789536</v>
      </c>
      <c r="M36" s="105">
        <v>11067.334504</v>
      </c>
      <c r="N36" s="106">
        <v>0.27727426125334681</v>
      </c>
      <c r="O36" s="105">
        <v>4640.7703563699997</v>
      </c>
      <c r="P36" s="107">
        <v>6.3214156761740553E-2</v>
      </c>
      <c r="Q36" s="105">
        <v>10101.26931166</v>
      </c>
      <c r="R36" s="106">
        <v>0.12854094466811333</v>
      </c>
      <c r="S36" s="105">
        <v>22058.982069000002</v>
      </c>
      <c r="T36" s="106">
        <v>0.2805257000573454</v>
      </c>
      <c r="U36" s="105">
        <v>9283.563713380001</v>
      </c>
      <c r="V36" s="106">
        <v>0.10895451036447808</v>
      </c>
      <c r="W36" s="105">
        <v>24515.15924248</v>
      </c>
      <c r="X36" s="107">
        <v>0.26551631642702195</v>
      </c>
      <c r="Y36" s="105">
        <v>46550.018464000001</v>
      </c>
      <c r="Z36" s="106">
        <v>0.50963790939844977</v>
      </c>
      <c r="AA36" s="105">
        <v>1131.34305976</v>
      </c>
      <c r="AB36" s="107">
        <v>6.9106323616685283E-2</v>
      </c>
      <c r="AC36" s="105">
        <v>1895.63538154</v>
      </c>
      <c r="AD36" s="106">
        <v>0.10504545556699828</v>
      </c>
      <c r="AE36" s="105">
        <v>3661.5651640000001</v>
      </c>
      <c r="AF36" s="106">
        <v>0.2034855753994656</v>
      </c>
      <c r="AG36" s="108">
        <v>-160.59296093</v>
      </c>
      <c r="AH36" s="106">
        <v>-7.2140089311317199E-2</v>
      </c>
      <c r="AI36" s="108">
        <v>226.40022296999999</v>
      </c>
      <c r="AJ36" s="107">
        <v>0.11143191202984454</v>
      </c>
      <c r="AK36" s="108">
        <v>524.06433900000002</v>
      </c>
      <c r="AL36" s="106">
        <v>0.23180947594138179</v>
      </c>
      <c r="AM36" s="109"/>
    </row>
    <row r="37" spans="1:39" ht="20.100000000000001" customHeight="1">
      <c r="A37" s="93"/>
      <c r="B37" s="104" t="s">
        <v>66</v>
      </c>
      <c r="C37" s="105">
        <v>44060.316929000001</v>
      </c>
      <c r="D37" s="106">
        <v>0.30921917012372246</v>
      </c>
      <c r="E37" s="105">
        <v>40467.075251000002</v>
      </c>
      <c r="F37" s="106">
        <v>0.26224430283452438</v>
      </c>
      <c r="G37" s="105">
        <v>41992.127607000002</v>
      </c>
      <c r="H37" s="106">
        <v>0.27334098338488383</v>
      </c>
      <c r="I37" s="105">
        <v>6538.439292</v>
      </c>
      <c r="J37" s="106">
        <v>0.17767566265819038</v>
      </c>
      <c r="K37" s="105">
        <v>8557.3172059999997</v>
      </c>
      <c r="L37" s="107">
        <v>0.21269042101600058</v>
      </c>
      <c r="M37" s="105">
        <v>8416.8010279999999</v>
      </c>
      <c r="N37" s="106">
        <v>0.21086940909860746</v>
      </c>
      <c r="O37" s="105">
        <v>13684.454754</v>
      </c>
      <c r="P37" s="107">
        <v>0.18640251544248848</v>
      </c>
      <c r="Q37" s="105">
        <v>7477.1335060000001</v>
      </c>
      <c r="R37" s="106">
        <v>9.5148220943026815E-2</v>
      </c>
      <c r="S37" s="105">
        <v>5841.3814430000002</v>
      </c>
      <c r="T37" s="106">
        <v>7.4285278145377567E-2</v>
      </c>
      <c r="U37" s="105">
        <v>28153.442136999998</v>
      </c>
      <c r="V37" s="106">
        <v>0.33041670179852639</v>
      </c>
      <c r="W37" s="105">
        <v>28967.286203</v>
      </c>
      <c r="X37" s="107">
        <v>0.31373596448765267</v>
      </c>
      <c r="Y37" s="105">
        <v>30112.139373999998</v>
      </c>
      <c r="Z37" s="106">
        <v>0.32967307563902115</v>
      </c>
      <c r="AA37" s="105">
        <v>8762.0055799999991</v>
      </c>
      <c r="AB37" s="107">
        <v>0.53521342436230923</v>
      </c>
      <c r="AC37" s="105">
        <v>9638.6999099999994</v>
      </c>
      <c r="AD37" s="106">
        <v>0.53412256016079762</v>
      </c>
      <c r="AE37" s="105">
        <v>9739.0555789999999</v>
      </c>
      <c r="AF37" s="106">
        <v>0.54123229809605822</v>
      </c>
      <c r="AG37" s="108">
        <v>928.13977899999998</v>
      </c>
      <c r="AH37" s="106">
        <v>0.41693039447495661</v>
      </c>
      <c r="AI37" s="108">
        <v>898.030936</v>
      </c>
      <c r="AJ37" s="107">
        <v>0.4420017919933365</v>
      </c>
      <c r="AK37" s="108">
        <v>998.34197600000005</v>
      </c>
      <c r="AL37" s="106">
        <v>0.441596790784201</v>
      </c>
      <c r="AM37" s="109"/>
    </row>
    <row r="38" spans="1:39" ht="20.100000000000001" customHeight="1">
      <c r="A38" s="93"/>
      <c r="B38" s="104" t="s">
        <v>52</v>
      </c>
      <c r="C38" s="105">
        <v>28448.111561000002</v>
      </c>
      <c r="D38" s="106">
        <v>0.19965134301359522</v>
      </c>
      <c r="E38" s="105">
        <v>37114.648095999997</v>
      </c>
      <c r="F38" s="106">
        <v>0.2405191122539479</v>
      </c>
      <c r="G38" s="105">
        <v>37020.445034999997</v>
      </c>
      <c r="H38" s="106">
        <v>0.24097861737127335</v>
      </c>
      <c r="I38" s="105">
        <v>730.47316499999999</v>
      </c>
      <c r="J38" s="106">
        <v>1.9849890447740295E-2</v>
      </c>
      <c r="K38" s="105">
        <v>615.55803900000001</v>
      </c>
      <c r="L38" s="107">
        <v>1.5299572906201988E-2</v>
      </c>
      <c r="M38" s="105">
        <v>797.01325999999995</v>
      </c>
      <c r="N38" s="106">
        <v>1.9967885021976165E-2</v>
      </c>
      <c r="O38" s="105">
        <v>23743.327913000001</v>
      </c>
      <c r="P38" s="107">
        <v>0.32341924669416394</v>
      </c>
      <c r="Q38" s="105">
        <v>31460.825303000001</v>
      </c>
      <c r="R38" s="106">
        <v>0.40034614261972667</v>
      </c>
      <c r="S38" s="105">
        <v>31736.663478999999</v>
      </c>
      <c r="T38" s="106">
        <v>0.4035974875033958</v>
      </c>
      <c r="U38" s="105">
        <v>17197.453892000001</v>
      </c>
      <c r="V38" s="106">
        <v>0.20183414755025669</v>
      </c>
      <c r="W38" s="105">
        <v>21062.608577999999</v>
      </c>
      <c r="X38" s="107">
        <v>0.228122778590159</v>
      </c>
      <c r="Y38" s="105">
        <v>21400.063189</v>
      </c>
      <c r="Z38" s="106">
        <v>0.23429171082007591</v>
      </c>
      <c r="AA38" s="105">
        <v>4079.4894899999999</v>
      </c>
      <c r="AB38" s="107">
        <v>0.24918924322266306</v>
      </c>
      <c r="AC38" s="105">
        <v>4960.6936939999996</v>
      </c>
      <c r="AD38" s="106">
        <v>0.27489375546009759</v>
      </c>
      <c r="AE38" s="105">
        <v>5085.6791810000004</v>
      </c>
      <c r="AF38" s="106">
        <v>0.28262841383173809</v>
      </c>
      <c r="AG38" s="108">
        <v>385.87147599999997</v>
      </c>
      <c r="AH38" s="106">
        <v>0.17333762688056684</v>
      </c>
      <c r="AI38" s="108">
        <v>690.30362400000001</v>
      </c>
      <c r="AJ38" s="107">
        <v>0.33976049888274046</v>
      </c>
      <c r="AK38" s="108">
        <v>814.67030599999998</v>
      </c>
      <c r="AL38" s="106">
        <v>0.36035326704201703</v>
      </c>
      <c r="AM38" s="109"/>
    </row>
    <row r="39" spans="1:39" ht="20.100000000000001" customHeight="1">
      <c r="A39" s="93"/>
      <c r="B39" s="104" t="s">
        <v>42</v>
      </c>
      <c r="C39" s="105">
        <v>12531.105905</v>
      </c>
      <c r="D39" s="106">
        <v>8.7944400738665371E-2</v>
      </c>
      <c r="E39" s="105">
        <v>19672.837765</v>
      </c>
      <c r="F39" s="106">
        <v>0.12748857169586622</v>
      </c>
      <c r="G39" s="105">
        <v>21351.101684000001</v>
      </c>
      <c r="H39" s="106">
        <v>0.13898155352534072</v>
      </c>
      <c r="I39" s="105">
        <v>0</v>
      </c>
      <c r="J39" s="106">
        <v>0</v>
      </c>
      <c r="K39" s="105">
        <v>0</v>
      </c>
      <c r="L39" s="107">
        <v>0</v>
      </c>
      <c r="M39" s="105">
        <v>0</v>
      </c>
      <c r="N39" s="106">
        <v>0</v>
      </c>
      <c r="O39" s="105">
        <v>7855.3757210000003</v>
      </c>
      <c r="P39" s="107">
        <v>0.10700183678945953</v>
      </c>
      <c r="Q39" s="105">
        <v>12973.416789000001</v>
      </c>
      <c r="R39" s="106">
        <v>0.16508967320634405</v>
      </c>
      <c r="S39" s="105">
        <v>13865.611382999999</v>
      </c>
      <c r="T39" s="106">
        <v>0.17633000143761854</v>
      </c>
      <c r="U39" s="105">
        <v>10635.466756</v>
      </c>
      <c r="V39" s="106">
        <v>0.12482082405785198</v>
      </c>
      <c r="W39" s="105">
        <v>16499.627350999999</v>
      </c>
      <c r="X39" s="107">
        <v>0.17870250131048629</v>
      </c>
      <c r="Y39" s="105">
        <v>17997.496706999998</v>
      </c>
      <c r="Z39" s="106">
        <v>0.19703980575763672</v>
      </c>
      <c r="AA39" s="105">
        <v>1371.7989190000001</v>
      </c>
      <c r="AB39" s="107">
        <v>8.379419417974214E-2</v>
      </c>
      <c r="AC39" s="105">
        <v>2160.6730619999998</v>
      </c>
      <c r="AD39" s="106">
        <v>0.11973235377403817</v>
      </c>
      <c r="AE39" s="105">
        <v>2178.5182020000002</v>
      </c>
      <c r="AF39" s="106">
        <v>0.12106763364765813</v>
      </c>
      <c r="AG39" s="108">
        <v>89.517889999999994</v>
      </c>
      <c r="AH39" s="106">
        <v>4.0212401229562829E-2</v>
      </c>
      <c r="AI39" s="108">
        <v>150.30341799999999</v>
      </c>
      <c r="AJ39" s="107">
        <v>7.3977830201078412E-2</v>
      </c>
      <c r="AK39" s="108">
        <v>135.14855800000001</v>
      </c>
      <c r="AL39" s="106">
        <v>5.9780286641891583E-2</v>
      </c>
      <c r="AM39" s="109"/>
    </row>
    <row r="40" spans="1:39" ht="20.100000000000001" customHeight="1">
      <c r="A40" s="93"/>
      <c r="B40" s="104" t="s">
        <v>49</v>
      </c>
      <c r="C40" s="105">
        <v>21917.503097000001</v>
      </c>
      <c r="D40" s="106">
        <v>0.15381895980820118</v>
      </c>
      <c r="E40" s="105">
        <v>19439.696349000002</v>
      </c>
      <c r="F40" s="106">
        <v>0.12597771360391002</v>
      </c>
      <c r="G40" s="105">
        <v>19907.812977000001</v>
      </c>
      <c r="H40" s="106">
        <v>0.12958669841888232</v>
      </c>
      <c r="I40" s="105">
        <v>4906.5888770000001</v>
      </c>
      <c r="J40" s="106">
        <v>0.1333317311944664</v>
      </c>
      <c r="K40" s="105">
        <v>5580.6171320000003</v>
      </c>
      <c r="L40" s="107">
        <v>0.1387051313818255</v>
      </c>
      <c r="M40" s="105">
        <v>5927.5679440000004</v>
      </c>
      <c r="N40" s="106">
        <v>0.148505678770945</v>
      </c>
      <c r="O40" s="105">
        <v>0</v>
      </c>
      <c r="P40" s="107">
        <v>0</v>
      </c>
      <c r="Q40" s="105">
        <v>0</v>
      </c>
      <c r="R40" s="106">
        <v>0</v>
      </c>
      <c r="S40" s="105">
        <v>0</v>
      </c>
      <c r="T40" s="106">
        <v>0</v>
      </c>
      <c r="U40" s="105">
        <v>0</v>
      </c>
      <c r="V40" s="106">
        <v>0</v>
      </c>
      <c r="W40" s="105">
        <v>0</v>
      </c>
      <c r="X40" s="107">
        <v>0</v>
      </c>
      <c r="Y40" s="105">
        <v>0</v>
      </c>
      <c r="Z40" s="106">
        <v>0</v>
      </c>
      <c r="AA40" s="105">
        <v>5316.1917620000004</v>
      </c>
      <c r="AB40" s="107">
        <v>0.32473126974506206</v>
      </c>
      <c r="AC40" s="105">
        <v>5538.5132000000003</v>
      </c>
      <c r="AD40" s="106">
        <v>0.30691326397652857</v>
      </c>
      <c r="AE40" s="105">
        <v>5632.344529</v>
      </c>
      <c r="AF40" s="106">
        <v>0.31300845840459196</v>
      </c>
      <c r="AG40" s="108">
        <v>545.07752200000004</v>
      </c>
      <c r="AH40" s="106">
        <v>0.24485469905378537</v>
      </c>
      <c r="AI40" s="108">
        <v>153.254423</v>
      </c>
      <c r="AJ40" s="107">
        <v>7.5430285173276934E-2</v>
      </c>
      <c r="AK40" s="108">
        <v>240.67269300000001</v>
      </c>
      <c r="AL40" s="106">
        <v>0.10645679678221925</v>
      </c>
      <c r="AM40" s="109"/>
    </row>
    <row r="41" spans="1:39" ht="20.100000000000001" customHeight="1">
      <c r="A41" s="93"/>
      <c r="B41" s="104" t="s">
        <v>59</v>
      </c>
      <c r="C41" s="105">
        <v>14771.00157758</v>
      </c>
      <c r="D41" s="106">
        <v>0.10366418510052118</v>
      </c>
      <c r="E41" s="105">
        <v>16264.339432270001</v>
      </c>
      <c r="F41" s="106">
        <v>0.10540001542054388</v>
      </c>
      <c r="G41" s="105">
        <v>16161.722819280001</v>
      </c>
      <c r="H41" s="106">
        <v>0.10520212859801602</v>
      </c>
      <c r="I41" s="105">
        <v>210.86045812999998</v>
      </c>
      <c r="J41" s="106">
        <v>5.729925744282242E-3</v>
      </c>
      <c r="K41" s="105">
        <v>210.64306764</v>
      </c>
      <c r="L41" s="107">
        <v>5.2354916455639314E-3</v>
      </c>
      <c r="M41" s="105">
        <v>210.75497544999999</v>
      </c>
      <c r="N41" s="106">
        <v>5.2801268545958815E-3</v>
      </c>
      <c r="O41" s="105">
        <v>11686.08084696</v>
      </c>
      <c r="P41" s="107">
        <v>0.15918170688539149</v>
      </c>
      <c r="Q41" s="105">
        <v>12581.466051290001</v>
      </c>
      <c r="R41" s="106">
        <v>0.16010201110823019</v>
      </c>
      <c r="S41" s="105">
        <v>12639.04989939</v>
      </c>
      <c r="T41" s="106">
        <v>0.16073172868972879</v>
      </c>
      <c r="U41" s="105">
        <v>12202.21856313</v>
      </c>
      <c r="V41" s="106">
        <v>0.14320866317640957</v>
      </c>
      <c r="W41" s="105">
        <v>13505.659587940001</v>
      </c>
      <c r="X41" s="107">
        <v>0.146275736952723</v>
      </c>
      <c r="Y41" s="105">
        <v>13421.284911350001</v>
      </c>
      <c r="Z41" s="106">
        <v>0.14693862235417079</v>
      </c>
      <c r="AA41" s="105">
        <v>1719.4361704300002</v>
      </c>
      <c r="AB41" s="107">
        <v>0.10502907266446361</v>
      </c>
      <c r="AC41" s="105">
        <v>1872.5305462900001</v>
      </c>
      <c r="AD41" s="106">
        <v>0.10376511549302003</v>
      </c>
      <c r="AE41" s="105">
        <v>1888.23169153</v>
      </c>
      <c r="AF41" s="106">
        <v>0.10493542925745626</v>
      </c>
      <c r="AG41" s="108">
        <v>122.54476976000001</v>
      </c>
      <c r="AH41" s="106">
        <v>5.5048431661799881E-2</v>
      </c>
      <c r="AI41" s="108">
        <v>84.418630459999989</v>
      </c>
      <c r="AJ41" s="107">
        <v>4.1550000612610584E-2</v>
      </c>
      <c r="AK41" s="108">
        <v>100.09454401000001</v>
      </c>
      <c r="AL41" s="106">
        <v>4.4274838154079545E-2</v>
      </c>
      <c r="AM41" s="109"/>
    </row>
    <row r="42" spans="1:39" ht="20.100000000000001" customHeight="1">
      <c r="A42" s="93"/>
      <c r="B42" s="104" t="s">
        <v>64</v>
      </c>
      <c r="C42" s="105">
        <v>10913.63120281</v>
      </c>
      <c r="D42" s="106">
        <v>7.6592821359123708E-2</v>
      </c>
      <c r="E42" s="105">
        <v>13828.821269780001</v>
      </c>
      <c r="F42" s="106">
        <v>8.9616795145754477E-2</v>
      </c>
      <c r="G42" s="105">
        <v>14035.26188283</v>
      </c>
      <c r="H42" s="106">
        <v>9.1360274026163091E-2</v>
      </c>
      <c r="I42" s="105">
        <v>0</v>
      </c>
      <c r="J42" s="106">
        <v>0</v>
      </c>
      <c r="K42" s="105">
        <v>0</v>
      </c>
      <c r="L42" s="107">
        <v>0</v>
      </c>
      <c r="M42" s="105">
        <v>0</v>
      </c>
      <c r="N42" s="106">
        <v>0</v>
      </c>
      <c r="O42" s="105">
        <v>4730.6042729399996</v>
      </c>
      <c r="P42" s="107">
        <v>6.4437827585439519E-2</v>
      </c>
      <c r="Q42" s="105">
        <v>6064.0500004399992</v>
      </c>
      <c r="R42" s="106">
        <v>7.7166412608311516E-2</v>
      </c>
      <c r="S42" s="105">
        <v>6089.6534273799998</v>
      </c>
      <c r="T42" s="106">
        <v>7.7442571260942575E-2</v>
      </c>
      <c r="U42" s="105">
        <v>6535.6795313799994</v>
      </c>
      <c r="V42" s="106">
        <v>7.6704570057976998E-2</v>
      </c>
      <c r="W42" s="105">
        <v>8994.9570967100008</v>
      </c>
      <c r="X42" s="107">
        <v>9.7421674936504873E-2</v>
      </c>
      <c r="Y42" s="105">
        <v>9189.5218140899997</v>
      </c>
      <c r="Z42" s="106">
        <v>0.10060852477053654</v>
      </c>
      <c r="AA42" s="105">
        <v>4170.4143907300004</v>
      </c>
      <c r="AB42" s="107">
        <v>0.25474324875657717</v>
      </c>
      <c r="AC42" s="105">
        <v>4552.6540991000002</v>
      </c>
      <c r="AD42" s="106">
        <v>0.2522824951127503</v>
      </c>
      <c r="AE42" s="105">
        <v>4611.9232163100005</v>
      </c>
      <c r="AF42" s="106">
        <v>0.25630019058401615</v>
      </c>
      <c r="AG42" s="108">
        <v>348.14009336999999</v>
      </c>
      <c r="AH42" s="106">
        <v>0.15638828304255056</v>
      </c>
      <c r="AI42" s="108">
        <v>273.66987305999999</v>
      </c>
      <c r="AJ42" s="107">
        <v>0.13469755824437313</v>
      </c>
      <c r="AK42" s="108">
        <v>332.93899025999997</v>
      </c>
      <c r="AL42" s="106">
        <v>0.14726896510434651</v>
      </c>
      <c r="AM42" s="109"/>
    </row>
    <row r="43" spans="1:39" ht="20.100000000000001" customHeight="1">
      <c r="A43" s="93"/>
      <c r="B43" s="104" t="s">
        <v>57</v>
      </c>
      <c r="C43" s="105">
        <v>8345.1458910000001</v>
      </c>
      <c r="D43" s="106">
        <v>5.8566966078221067E-2</v>
      </c>
      <c r="E43" s="105">
        <v>11380.088177</v>
      </c>
      <c r="F43" s="106">
        <v>7.3747936357200172E-2</v>
      </c>
      <c r="G43" s="105">
        <v>11989.966799</v>
      </c>
      <c r="H43" s="106">
        <v>7.8046755483864555E-2</v>
      </c>
      <c r="I43" s="105">
        <v>246.54899</v>
      </c>
      <c r="J43" s="106">
        <v>6.6997265279430474E-3</v>
      </c>
      <c r="K43" s="105">
        <v>149.80513500000001</v>
      </c>
      <c r="L43" s="107">
        <v>3.7233769026545544E-3</v>
      </c>
      <c r="M43" s="105">
        <v>98.663929999999993</v>
      </c>
      <c r="N43" s="106">
        <v>2.4718660390371733E-3</v>
      </c>
      <c r="O43" s="105">
        <v>3084.2767490000001</v>
      </c>
      <c r="P43" s="107">
        <v>4.201241150410695E-2</v>
      </c>
      <c r="Q43" s="105">
        <v>4986.133014</v>
      </c>
      <c r="R43" s="106">
        <v>6.3449674301882419E-2</v>
      </c>
      <c r="S43" s="105">
        <v>5056.2963360000003</v>
      </c>
      <c r="T43" s="106">
        <v>6.4301293002415119E-2</v>
      </c>
      <c r="U43" s="105">
        <v>6126.4158000000007</v>
      </c>
      <c r="V43" s="106">
        <v>7.1901335994081939E-2</v>
      </c>
      <c r="W43" s="105">
        <v>9061.2918100000006</v>
      </c>
      <c r="X43" s="107">
        <v>9.8140126264917346E-2</v>
      </c>
      <c r="Y43" s="105">
        <v>9662.5003489999999</v>
      </c>
      <c r="Z43" s="106">
        <v>0.10578677817785348</v>
      </c>
      <c r="AA43" s="105">
        <v>1151.9116349999999</v>
      </c>
      <c r="AB43" s="107">
        <v>7.0362722906544481E-2</v>
      </c>
      <c r="AC43" s="105">
        <v>1389.593535</v>
      </c>
      <c r="AD43" s="106">
        <v>7.7003461403239493E-2</v>
      </c>
      <c r="AE43" s="105">
        <v>1421.1000939999999</v>
      </c>
      <c r="AF43" s="106">
        <v>7.8975344525050936E-2</v>
      </c>
      <c r="AG43" s="108">
        <v>250.39625899999999</v>
      </c>
      <c r="AH43" s="106">
        <v>0.11248069892274641</v>
      </c>
      <c r="AI43" s="108">
        <v>186.45149699999999</v>
      </c>
      <c r="AJ43" s="107">
        <v>9.1769551014487763E-2</v>
      </c>
      <c r="AK43" s="108">
        <v>217.90781999999999</v>
      </c>
      <c r="AL43" s="106">
        <v>9.6387206300119863E-2</v>
      </c>
      <c r="AM43" s="109"/>
    </row>
    <row r="44" spans="1:39" ht="20.100000000000001" customHeight="1">
      <c r="A44" s="93"/>
      <c r="B44" s="104" t="s">
        <v>233</v>
      </c>
      <c r="C44" s="105">
        <v>0</v>
      </c>
      <c r="D44" s="106">
        <v>0</v>
      </c>
      <c r="E44" s="105">
        <v>9601.9760179999994</v>
      </c>
      <c r="F44" s="106">
        <v>6.2224993801893481E-2</v>
      </c>
      <c r="G44" s="105">
        <v>11827.187825999999</v>
      </c>
      <c r="H44" s="106">
        <v>7.6987172007394453E-2</v>
      </c>
      <c r="I44" s="105">
        <v>0</v>
      </c>
      <c r="J44" s="106">
        <v>0</v>
      </c>
      <c r="K44" s="105">
        <v>4559.517863</v>
      </c>
      <c r="L44" s="107">
        <v>0.11332591168076483</v>
      </c>
      <c r="M44" s="105">
        <v>6100.3560749999997</v>
      </c>
      <c r="N44" s="106">
        <v>0.15283460741759028</v>
      </c>
      <c r="O44" s="105">
        <v>0</v>
      </c>
      <c r="P44" s="107">
        <v>0</v>
      </c>
      <c r="Q44" s="105">
        <v>181.248346</v>
      </c>
      <c r="R44" s="106">
        <v>2.3064263406461331E-3</v>
      </c>
      <c r="S44" s="105">
        <v>227.56700799999999</v>
      </c>
      <c r="T44" s="106">
        <v>2.8939864056043221E-3</v>
      </c>
      <c r="U44" s="105">
        <v>0</v>
      </c>
      <c r="V44" s="106">
        <v>0</v>
      </c>
      <c r="W44" s="105">
        <v>5324.4118150000004</v>
      </c>
      <c r="X44" s="107">
        <v>5.7667102965809659E-2</v>
      </c>
      <c r="Y44" s="105">
        <v>7658.8880879999997</v>
      </c>
      <c r="Z44" s="106">
        <v>8.3850873582437813E-2</v>
      </c>
      <c r="AA44" s="105">
        <v>0</v>
      </c>
      <c r="AB44" s="107">
        <v>0</v>
      </c>
      <c r="AC44" s="105">
        <v>3721.0899920000002</v>
      </c>
      <c r="AD44" s="106">
        <v>0.20620188735762413</v>
      </c>
      <c r="AE44" s="105">
        <v>3584.0900230000002</v>
      </c>
      <c r="AF44" s="106">
        <v>0.19918001945837793</v>
      </c>
      <c r="AG44" s="108">
        <v>0</v>
      </c>
      <c r="AH44" s="106">
        <v>0</v>
      </c>
      <c r="AI44" s="108">
        <v>-716.53002000000004</v>
      </c>
      <c r="AJ44" s="107">
        <v>-0.3526688671413668</v>
      </c>
      <c r="AK44" s="108">
        <v>-862.23422600000004</v>
      </c>
      <c r="AL44" s="106">
        <v>-0.38139222456764599</v>
      </c>
      <c r="AM44" s="109"/>
    </row>
    <row r="45" spans="1:39" ht="20.100000000000001" customHeight="1">
      <c r="A45" s="93"/>
      <c r="B45" s="104" t="s">
        <v>225</v>
      </c>
      <c r="C45" s="105">
        <v>6070.2022186300001</v>
      </c>
      <c r="D45" s="106">
        <v>4.2601211778676797E-2</v>
      </c>
      <c r="E45" s="105">
        <v>9991.30312452</v>
      </c>
      <c r="F45" s="106">
        <v>6.4748003310009516E-2</v>
      </c>
      <c r="G45" s="105">
        <v>10135.184582899999</v>
      </c>
      <c r="H45" s="106">
        <v>6.5973349733662603E-2</v>
      </c>
      <c r="I45" s="105">
        <v>93.449850499999997</v>
      </c>
      <c r="J45" s="106">
        <v>2.53940785734779E-3</v>
      </c>
      <c r="K45" s="105">
        <v>291.18912662000002</v>
      </c>
      <c r="L45" s="107">
        <v>7.2374479577156049E-3</v>
      </c>
      <c r="M45" s="105">
        <v>287.00708873000002</v>
      </c>
      <c r="N45" s="106">
        <v>7.1905008810678409E-3</v>
      </c>
      <c r="O45" s="105">
        <v>4935.1843273000004</v>
      </c>
      <c r="P45" s="107">
        <v>6.7224510535369875E-2</v>
      </c>
      <c r="Q45" s="105">
        <v>7229.0720755399998</v>
      </c>
      <c r="R45" s="106">
        <v>9.1991582938113367E-2</v>
      </c>
      <c r="S45" s="105">
        <v>7422.8789745499998</v>
      </c>
      <c r="T45" s="106">
        <v>9.4397298763069612E-2</v>
      </c>
      <c r="U45" s="105">
        <v>5082.0241193600004</v>
      </c>
      <c r="V45" s="106">
        <v>5.9644061987456296E-2</v>
      </c>
      <c r="W45" s="105">
        <v>8365.95635004</v>
      </c>
      <c r="X45" s="107">
        <v>9.060915703140926E-2</v>
      </c>
      <c r="Y45" s="105">
        <v>8490.0768960299993</v>
      </c>
      <c r="Z45" s="106">
        <v>9.295087698560292E-2</v>
      </c>
      <c r="AA45" s="105">
        <v>734.02135686999998</v>
      </c>
      <c r="AB45" s="107">
        <v>4.4836548022999703E-2</v>
      </c>
      <c r="AC45" s="105">
        <v>1273.25393652</v>
      </c>
      <c r="AD45" s="106">
        <v>7.0556574917672282E-2</v>
      </c>
      <c r="AE45" s="105">
        <v>1315.4553471199999</v>
      </c>
      <c r="AF45" s="106">
        <v>7.3104308193876227E-2</v>
      </c>
      <c r="AG45" s="108">
        <v>7.1658957699999997</v>
      </c>
      <c r="AH45" s="106">
        <v>3.2189976313390213E-3</v>
      </c>
      <c r="AI45" s="108">
        <v>126.15583776000001</v>
      </c>
      <c r="AJ45" s="107">
        <v>6.2092634145446218E-2</v>
      </c>
      <c r="AK45" s="108">
        <v>130.45719604999999</v>
      </c>
      <c r="AL45" s="106">
        <v>5.7705155643365771E-2</v>
      </c>
      <c r="AM45" s="109"/>
    </row>
    <row r="46" spans="1:39" ht="20.100000000000001" customHeight="1">
      <c r="A46" s="93"/>
      <c r="B46" s="104" t="s">
        <v>74</v>
      </c>
      <c r="C46" s="105">
        <v>5730.4491260000004</v>
      </c>
      <c r="D46" s="106">
        <v>4.0216794764171199E-2</v>
      </c>
      <c r="E46" s="105">
        <v>7984.4900879999996</v>
      </c>
      <c r="F46" s="106">
        <v>5.174297928944066E-2</v>
      </c>
      <c r="G46" s="105">
        <v>9116.0027590000009</v>
      </c>
      <c r="H46" s="106">
        <v>5.9339149995081455E-2</v>
      </c>
      <c r="I46" s="105">
        <v>0</v>
      </c>
      <c r="J46" s="106">
        <v>0</v>
      </c>
      <c r="K46" s="105">
        <v>0</v>
      </c>
      <c r="L46" s="107">
        <v>0</v>
      </c>
      <c r="M46" s="105">
        <v>0</v>
      </c>
      <c r="N46" s="106">
        <v>0</v>
      </c>
      <c r="O46" s="105">
        <v>5196.7481809999999</v>
      </c>
      <c r="P46" s="107">
        <v>7.0787397121279294E-2</v>
      </c>
      <c r="Q46" s="105">
        <v>7404.2091300000002</v>
      </c>
      <c r="R46" s="106">
        <v>9.4220241706837918E-2</v>
      </c>
      <c r="S46" s="105">
        <v>7533.6040759999996</v>
      </c>
      <c r="T46" s="106">
        <v>9.5805398035330808E-2</v>
      </c>
      <c r="U46" s="105">
        <v>1959.4742040000001</v>
      </c>
      <c r="V46" s="106">
        <v>2.2996939436193711E-2</v>
      </c>
      <c r="W46" s="105">
        <v>3714.9013709999999</v>
      </c>
      <c r="X46" s="107">
        <v>4.0234979432988219E-2</v>
      </c>
      <c r="Y46" s="105">
        <v>4769.066922</v>
      </c>
      <c r="Z46" s="106">
        <v>5.221259574341594E-2</v>
      </c>
      <c r="AA46" s="105">
        <v>3273.1877890000001</v>
      </c>
      <c r="AB46" s="107">
        <v>0.19993756328235368</v>
      </c>
      <c r="AC46" s="105">
        <v>3693.0786969999999</v>
      </c>
      <c r="AD46" s="106">
        <v>0.20464965886845859</v>
      </c>
      <c r="AE46" s="105">
        <v>3743.006954</v>
      </c>
      <c r="AF46" s="106">
        <v>0.20801157145783111</v>
      </c>
      <c r="AG46" s="108">
        <v>200.95504</v>
      </c>
      <c r="AH46" s="106">
        <v>9.0271170350226609E-2</v>
      </c>
      <c r="AI46" s="108">
        <v>305.37644599999999</v>
      </c>
      <c r="AJ46" s="107">
        <v>0.15030321445914682</v>
      </c>
      <c r="AK46" s="108">
        <v>355.30470300000002</v>
      </c>
      <c r="AL46" s="106">
        <v>0.15716199495485669</v>
      </c>
      <c r="AM46" s="109"/>
    </row>
    <row r="47" spans="1:39" ht="20.100000000000001" customHeight="1">
      <c r="A47" s="93"/>
      <c r="B47" s="104" t="s">
        <v>38</v>
      </c>
      <c r="C47" s="105">
        <v>6130.423511</v>
      </c>
      <c r="D47" s="106">
        <v>4.3023850092432842E-2</v>
      </c>
      <c r="E47" s="105">
        <v>5652.1913809999996</v>
      </c>
      <c r="F47" s="106">
        <v>3.6628666119403415E-2</v>
      </c>
      <c r="G47" s="105">
        <v>8473.9335969999993</v>
      </c>
      <c r="H47" s="106">
        <v>5.5159704319341696E-2</v>
      </c>
      <c r="I47" s="105">
        <v>9.5972779999999993</v>
      </c>
      <c r="J47" s="106">
        <v>2.6079659873132791E-4</v>
      </c>
      <c r="K47" s="105">
        <v>937.35890500000005</v>
      </c>
      <c r="L47" s="107">
        <v>2.3297869571524132E-2</v>
      </c>
      <c r="M47" s="105">
        <v>943.68660199999999</v>
      </c>
      <c r="N47" s="106">
        <v>2.3642549642794379E-2</v>
      </c>
      <c r="O47" s="105">
        <v>105.106233</v>
      </c>
      <c r="P47" s="107">
        <v>1.4317023638926851E-3</v>
      </c>
      <c r="Q47" s="105">
        <v>149.06457499999999</v>
      </c>
      <c r="R47" s="106">
        <v>1.8968805499456586E-3</v>
      </c>
      <c r="S47" s="105">
        <v>48.470706</v>
      </c>
      <c r="T47" s="106">
        <v>6.1640553904036854E-4</v>
      </c>
      <c r="U47" s="105">
        <v>3134.707789</v>
      </c>
      <c r="V47" s="106">
        <v>3.6789810769970045E-2</v>
      </c>
      <c r="W47" s="105">
        <v>2189.2288199999998</v>
      </c>
      <c r="X47" s="107">
        <v>2.3710878903655568E-2</v>
      </c>
      <c r="Y47" s="105">
        <v>4814.8646989999997</v>
      </c>
      <c r="Z47" s="106">
        <v>5.2713997979022501E-2</v>
      </c>
      <c r="AA47" s="105">
        <v>2284.859297</v>
      </c>
      <c r="AB47" s="107">
        <v>0.13956706114462766</v>
      </c>
      <c r="AC47" s="105">
        <v>2575.3734220000001</v>
      </c>
      <c r="AD47" s="106">
        <v>0.14271271627635043</v>
      </c>
      <c r="AE47" s="105">
        <v>2603.682988</v>
      </c>
      <c r="AF47" s="106">
        <v>0.14469548055023496</v>
      </c>
      <c r="AG47" s="108">
        <v>218.836557</v>
      </c>
      <c r="AH47" s="106">
        <v>9.8303740557112065E-2</v>
      </c>
      <c r="AI47" s="108">
        <v>211.402027</v>
      </c>
      <c r="AJ47" s="107">
        <v>0.10404995086385722</v>
      </c>
      <c r="AK47" s="108">
        <v>239.96120400000001</v>
      </c>
      <c r="AL47" s="106">
        <v>0.10614208372133295</v>
      </c>
      <c r="AM47" s="109"/>
    </row>
    <row r="48" spans="1:39" ht="20.100000000000001" customHeight="1">
      <c r="A48" s="93"/>
      <c r="B48" s="104" t="s">
        <v>41</v>
      </c>
      <c r="C48" s="105">
        <v>13018.70552885</v>
      </c>
      <c r="D48" s="106">
        <v>9.1366417681541648E-2</v>
      </c>
      <c r="E48" s="105">
        <v>7391.3002757100003</v>
      </c>
      <c r="F48" s="106">
        <v>4.7898850505542719E-2</v>
      </c>
      <c r="G48" s="105">
        <v>7087.7761657999999</v>
      </c>
      <c r="H48" s="106">
        <v>4.6136736040227597E-2</v>
      </c>
      <c r="I48" s="105">
        <v>0</v>
      </c>
      <c r="J48" s="106">
        <v>0</v>
      </c>
      <c r="K48" s="105">
        <v>0</v>
      </c>
      <c r="L48" s="107">
        <v>0</v>
      </c>
      <c r="M48" s="105">
        <v>0</v>
      </c>
      <c r="N48" s="106">
        <v>0</v>
      </c>
      <c r="O48" s="105">
        <v>4341.4309265200009</v>
      </c>
      <c r="P48" s="107">
        <v>5.9136710952008863E-2</v>
      </c>
      <c r="Q48" s="105">
        <v>2680.1986490700001</v>
      </c>
      <c r="R48" s="106">
        <v>3.4106136132018711E-2</v>
      </c>
      <c r="S48" s="105">
        <v>2572.1067046500002</v>
      </c>
      <c r="T48" s="106">
        <v>3.2709670450212329E-2</v>
      </c>
      <c r="U48" s="105">
        <v>10820.242594219999</v>
      </c>
      <c r="V48" s="106">
        <v>0.12698940517626778</v>
      </c>
      <c r="W48" s="105">
        <v>4917.8371310100001</v>
      </c>
      <c r="X48" s="107">
        <v>5.3263614847386793E-2</v>
      </c>
      <c r="Y48" s="105">
        <v>4703.5549352399994</v>
      </c>
      <c r="Z48" s="106">
        <v>5.149535882118516E-2</v>
      </c>
      <c r="AA48" s="105">
        <v>2142.87666588</v>
      </c>
      <c r="AB48" s="107">
        <v>0.13089427390340957</v>
      </c>
      <c r="AC48" s="105">
        <v>2319.4276098699997</v>
      </c>
      <c r="AD48" s="106">
        <v>0.12852963829759942</v>
      </c>
      <c r="AE48" s="105">
        <v>2326.7480638299999</v>
      </c>
      <c r="AF48" s="106">
        <v>0.12930526902348474</v>
      </c>
      <c r="AG48" s="108">
        <v>161.18516231999999</v>
      </c>
      <c r="AH48" s="106">
        <v>7.2406112559892238E-2</v>
      </c>
      <c r="AI48" s="108">
        <v>142.37680471000002</v>
      </c>
      <c r="AJ48" s="107">
        <v>7.0076430886012731E-2</v>
      </c>
      <c r="AK48" s="108">
        <v>149.69725867</v>
      </c>
      <c r="AL48" s="106">
        <v>6.621561609853055E-2</v>
      </c>
      <c r="AM48" s="109"/>
    </row>
    <row r="49" spans="1:102" ht="20.100000000000001" customHeight="1">
      <c r="A49" s="93"/>
      <c r="B49" s="104" t="s">
        <v>72</v>
      </c>
      <c r="C49" s="105">
        <v>5961.8822300000002</v>
      </c>
      <c r="D49" s="106">
        <v>4.1841012594318827E-2</v>
      </c>
      <c r="E49" s="105">
        <v>7096.4982060000002</v>
      </c>
      <c r="F49" s="106">
        <v>4.5988404475881525E-2</v>
      </c>
      <c r="G49" s="105">
        <v>6930.3352809999997</v>
      </c>
      <c r="H49" s="106">
        <v>4.5111899988123288E-2</v>
      </c>
      <c r="I49" s="105">
        <v>1518.7941169999999</v>
      </c>
      <c r="J49" s="106">
        <v>4.1271737662152801E-2</v>
      </c>
      <c r="K49" s="105">
        <v>1790.1031720000001</v>
      </c>
      <c r="L49" s="107">
        <v>4.4492659106735243E-2</v>
      </c>
      <c r="M49" s="105">
        <v>1728.7526969999999</v>
      </c>
      <c r="N49" s="106">
        <v>4.3311117665880743E-2</v>
      </c>
      <c r="O49" s="105">
        <v>3656.299837</v>
      </c>
      <c r="P49" s="107">
        <v>4.9804212084485405E-2</v>
      </c>
      <c r="Q49" s="105">
        <v>4488.8660959999997</v>
      </c>
      <c r="R49" s="106">
        <v>5.7121839906046766E-2</v>
      </c>
      <c r="S49" s="105">
        <v>4352.6554939999996</v>
      </c>
      <c r="T49" s="106">
        <v>5.5353040577459121E-2</v>
      </c>
      <c r="U49" s="105">
        <v>4084.6629080000002</v>
      </c>
      <c r="V49" s="106">
        <v>4.7938750773441098E-2</v>
      </c>
      <c r="W49" s="105">
        <v>5149.0896979999998</v>
      </c>
      <c r="X49" s="107">
        <v>5.5768241847528044E-2</v>
      </c>
      <c r="Y49" s="105">
        <v>4884.9449110000005</v>
      </c>
      <c r="Z49" s="106">
        <v>5.3481248646420232E-2</v>
      </c>
      <c r="AA49" s="105">
        <v>1801.1726249999999</v>
      </c>
      <c r="AB49" s="107">
        <v>0.11002181631729795</v>
      </c>
      <c r="AC49" s="105">
        <v>1909.55099</v>
      </c>
      <c r="AD49" s="106">
        <v>0.10581658035418448</v>
      </c>
      <c r="AE49" s="105">
        <v>1917.876683</v>
      </c>
      <c r="AF49" s="106">
        <v>0.10658290182090924</v>
      </c>
      <c r="AG49" s="108">
        <v>96.344836999999998</v>
      </c>
      <c r="AH49" s="106">
        <v>4.3279139419403548E-2</v>
      </c>
      <c r="AI49" s="108">
        <v>78.676158999999998</v>
      </c>
      <c r="AJ49" s="107">
        <v>3.8723613932552393E-2</v>
      </c>
      <c r="AK49" s="108">
        <v>86.898330999999999</v>
      </c>
      <c r="AL49" s="106">
        <v>3.8437754814091118E-2</v>
      </c>
      <c r="AM49" s="109"/>
    </row>
    <row r="50" spans="1:102" ht="20.100000000000001" customHeight="1">
      <c r="A50" s="93"/>
      <c r="B50" s="104" t="s">
        <v>231</v>
      </c>
      <c r="C50" s="105">
        <v>6169.6052920000002</v>
      </c>
      <c r="D50" s="106">
        <v>4.329883126935704E-2</v>
      </c>
      <c r="E50" s="105">
        <v>7066.9326380000002</v>
      </c>
      <c r="F50" s="106">
        <v>4.5796806696205686E-2</v>
      </c>
      <c r="G50" s="105">
        <v>6815.7346729999999</v>
      </c>
      <c r="H50" s="106">
        <v>4.4365925809810788E-2</v>
      </c>
      <c r="I50" s="105">
        <v>1969.206173</v>
      </c>
      <c r="J50" s="106">
        <v>5.3511242679344595E-2</v>
      </c>
      <c r="K50" s="105">
        <v>4055.465913</v>
      </c>
      <c r="L50" s="107">
        <v>0.10079780048906245</v>
      </c>
      <c r="M50" s="105">
        <v>4096.5515050000004</v>
      </c>
      <c r="N50" s="106">
        <v>0.10263250756761992</v>
      </c>
      <c r="O50" s="105">
        <v>523.64019900000005</v>
      </c>
      <c r="P50" s="107">
        <v>7.132754065475224E-3</v>
      </c>
      <c r="Q50" s="105">
        <v>807.73271899999997</v>
      </c>
      <c r="R50" s="106">
        <v>1.0278582179742049E-2</v>
      </c>
      <c r="S50" s="105">
        <v>845.31994899999995</v>
      </c>
      <c r="T50" s="106">
        <v>1.0749996066179062E-2</v>
      </c>
      <c r="U50" s="105">
        <v>5288.3016239999997</v>
      </c>
      <c r="V50" s="106">
        <v>6.206499270018092E-2</v>
      </c>
      <c r="W50" s="105">
        <v>5766.3912790000004</v>
      </c>
      <c r="X50" s="107">
        <v>6.2454049607964038E-2</v>
      </c>
      <c r="Y50" s="105">
        <v>5606.1415749999996</v>
      </c>
      <c r="Z50" s="106">
        <v>6.1377038427692696E-2</v>
      </c>
      <c r="AA50" s="105">
        <v>631.90823</v>
      </c>
      <c r="AB50" s="107">
        <v>3.8599127171638457E-2</v>
      </c>
      <c r="AC50" s="105">
        <v>1056.8841010000001</v>
      </c>
      <c r="AD50" s="106">
        <v>5.8566575066176435E-2</v>
      </c>
      <c r="AE50" s="105">
        <v>966.112707</v>
      </c>
      <c r="AF50" s="106">
        <v>5.3690154695996091E-2</v>
      </c>
      <c r="AG50" s="108">
        <v>-859.28535799999997</v>
      </c>
      <c r="AH50" s="106">
        <v>-0.38600024628132473</v>
      </c>
      <c r="AI50" s="108">
        <v>-840.10620800000004</v>
      </c>
      <c r="AJ50" s="107">
        <v>-0.41349182362769593</v>
      </c>
      <c r="AK50" s="108">
        <v>-932.41367300000002</v>
      </c>
      <c r="AL50" s="106">
        <v>-0.41243471233158824</v>
      </c>
      <c r="AM50" s="110"/>
    </row>
    <row r="51" spans="1:102" ht="20.100000000000001" customHeight="1">
      <c r="A51" s="93"/>
      <c r="B51" s="104" t="s">
        <v>63</v>
      </c>
      <c r="C51" s="105">
        <v>5325.3336390000004</v>
      </c>
      <c r="D51" s="106">
        <v>3.7373658730985818E-2</v>
      </c>
      <c r="E51" s="105">
        <v>5467.7905689999998</v>
      </c>
      <c r="F51" s="106">
        <v>3.543366840619791E-2</v>
      </c>
      <c r="G51" s="105">
        <v>5351.6763369999999</v>
      </c>
      <c r="H51" s="106">
        <v>3.4835874152500473E-2</v>
      </c>
      <c r="I51" s="105">
        <v>1810.992579</v>
      </c>
      <c r="J51" s="106">
        <v>4.9211943733512328E-2</v>
      </c>
      <c r="K51" s="105">
        <v>1819.5419179999999</v>
      </c>
      <c r="L51" s="107">
        <v>4.5224353296654127E-2</v>
      </c>
      <c r="M51" s="105">
        <v>1790.7618480000001</v>
      </c>
      <c r="N51" s="106">
        <v>4.4864657186011639E-2</v>
      </c>
      <c r="O51" s="105">
        <v>3455.505709</v>
      </c>
      <c r="P51" s="107">
        <v>4.7069099051623021E-2</v>
      </c>
      <c r="Q51" s="105">
        <v>3613.1037190000002</v>
      </c>
      <c r="R51" s="106">
        <v>4.597756488761616E-2</v>
      </c>
      <c r="S51" s="105">
        <v>3523.9818639999999</v>
      </c>
      <c r="T51" s="106">
        <v>4.4814736976337886E-2</v>
      </c>
      <c r="U51" s="105">
        <v>3577.9888120000001</v>
      </c>
      <c r="V51" s="106">
        <v>4.1992281319638475E-2</v>
      </c>
      <c r="W51" s="105">
        <v>3653.1142829999999</v>
      </c>
      <c r="X51" s="107">
        <v>3.9565782066320297E-2</v>
      </c>
      <c r="Y51" s="105">
        <v>3524.6841750000003</v>
      </c>
      <c r="Z51" s="106">
        <v>3.8588871358364751E-2</v>
      </c>
      <c r="AA51" s="105">
        <v>1716.8795090000001</v>
      </c>
      <c r="AB51" s="107">
        <v>0.10487290299458704</v>
      </c>
      <c r="AC51" s="105">
        <v>1756.299403</v>
      </c>
      <c r="AD51" s="106">
        <v>9.7324238984346639E-2</v>
      </c>
      <c r="AE51" s="105">
        <v>1760.514259</v>
      </c>
      <c r="AF51" s="106">
        <v>9.7837739039506211E-2</v>
      </c>
      <c r="AG51" s="108">
        <v>39.263621000000001</v>
      </c>
      <c r="AH51" s="106">
        <v>1.7637641832012451E-2</v>
      </c>
      <c r="AI51" s="108">
        <v>30.272313</v>
      </c>
      <c r="AJ51" s="107">
        <v>1.4899727901782636E-2</v>
      </c>
      <c r="AK51" s="108">
        <v>34.487169000000002</v>
      </c>
      <c r="AL51" s="106">
        <v>1.525471583860597E-2</v>
      </c>
      <c r="AM51" s="109"/>
    </row>
    <row r="52" spans="1:102" ht="20.100000000000001" customHeight="1">
      <c r="A52" s="93"/>
      <c r="B52" s="104" t="s">
        <v>185</v>
      </c>
      <c r="C52" s="105">
        <v>3877.2904411300001</v>
      </c>
      <c r="D52" s="106">
        <v>2.7211164514927413E-2</v>
      </c>
      <c r="E52" s="105">
        <v>3070.6309864699997</v>
      </c>
      <c r="F52" s="106">
        <v>1.989902846485091E-2</v>
      </c>
      <c r="G52" s="105">
        <v>3146.7488115000001</v>
      </c>
      <c r="H52" s="106">
        <v>2.0483253972043123E-2</v>
      </c>
      <c r="I52" s="105">
        <v>0</v>
      </c>
      <c r="J52" s="106">
        <v>0</v>
      </c>
      <c r="K52" s="105">
        <v>0</v>
      </c>
      <c r="L52" s="107">
        <v>0</v>
      </c>
      <c r="M52" s="105">
        <v>0</v>
      </c>
      <c r="N52" s="106">
        <v>0</v>
      </c>
      <c r="O52" s="105">
        <v>45.981922539999999</v>
      </c>
      <c r="P52" s="107">
        <v>6.2634180027028785E-4</v>
      </c>
      <c r="Q52" s="105">
        <v>9.8025795799999997</v>
      </c>
      <c r="R52" s="106">
        <v>1.2474005003936369E-4</v>
      </c>
      <c r="S52" s="105">
        <v>6.5318605300000003</v>
      </c>
      <c r="T52" s="106">
        <v>8.3066151562371656E-5</v>
      </c>
      <c r="U52" s="105">
        <v>35.573820939999997</v>
      </c>
      <c r="V52" s="106">
        <v>4.1750435091268971E-4</v>
      </c>
      <c r="W52" s="105">
        <v>30.119782879999999</v>
      </c>
      <c r="X52" s="107">
        <v>3.2621830936433512E-4</v>
      </c>
      <c r="Y52" s="105">
        <v>27.619133890000001</v>
      </c>
      <c r="Z52" s="106">
        <v>3.0237920670173583E-4</v>
      </c>
      <c r="AA52" s="105">
        <v>3582.7346571799999</v>
      </c>
      <c r="AB52" s="107">
        <v>0.2188457502044677</v>
      </c>
      <c r="AC52" s="105">
        <v>2995.3398235100003</v>
      </c>
      <c r="AD52" s="106">
        <v>0.16598489319341753</v>
      </c>
      <c r="AE52" s="105">
        <v>3066.5497740800001</v>
      </c>
      <c r="AF52" s="106">
        <v>0.17041855526834207</v>
      </c>
      <c r="AG52" s="108">
        <v>-656.73649129</v>
      </c>
      <c r="AH52" s="106">
        <v>-0.29501311179082501</v>
      </c>
      <c r="AI52" s="108">
        <v>-667.25011070000005</v>
      </c>
      <c r="AJ52" s="107">
        <v>-0.32841379156803591</v>
      </c>
      <c r="AK52" s="108">
        <v>-724.98405846000003</v>
      </c>
      <c r="AL52" s="106">
        <v>-0.32068233258945084</v>
      </c>
      <c r="AM52" s="109"/>
    </row>
    <row r="53" spans="1:102" ht="20.100000000000001" customHeight="1">
      <c r="A53" s="93"/>
      <c r="B53" s="104" t="s">
        <v>54</v>
      </c>
      <c r="C53" s="105">
        <v>1827.455696</v>
      </c>
      <c r="D53" s="106">
        <v>1.2825244418136664E-2</v>
      </c>
      <c r="E53" s="105">
        <v>2765.6740169999998</v>
      </c>
      <c r="F53" s="106">
        <v>1.7922774254306918E-2</v>
      </c>
      <c r="G53" s="105">
        <v>2869.6380210000002</v>
      </c>
      <c r="H53" s="106">
        <v>1.8679445965677523E-2</v>
      </c>
      <c r="I53" s="105">
        <v>103.932366</v>
      </c>
      <c r="J53" s="106">
        <v>2.8242599152488355E-3</v>
      </c>
      <c r="K53" s="105">
        <v>176.94015300000001</v>
      </c>
      <c r="L53" s="107">
        <v>4.397812390291982E-3</v>
      </c>
      <c r="M53" s="105">
        <v>76.961839999999995</v>
      </c>
      <c r="N53" s="106">
        <v>1.9281550876577964E-3</v>
      </c>
      <c r="O53" s="105">
        <v>1030.0019569999999</v>
      </c>
      <c r="P53" s="107">
        <v>1.403015020670555E-2</v>
      </c>
      <c r="Q53" s="105">
        <v>1565.196007</v>
      </c>
      <c r="R53" s="106">
        <v>1.991747444039544E-2</v>
      </c>
      <c r="S53" s="105">
        <v>1512.995989</v>
      </c>
      <c r="T53" s="106">
        <v>1.9240881454573006E-2</v>
      </c>
      <c r="U53" s="105">
        <v>1142.385528</v>
      </c>
      <c r="V53" s="106">
        <v>1.3407357313799153E-2</v>
      </c>
      <c r="W53" s="105">
        <v>1814.8433259999999</v>
      </c>
      <c r="X53" s="107">
        <v>1.9656022220597986E-2</v>
      </c>
      <c r="Y53" s="105">
        <v>2085.725692</v>
      </c>
      <c r="Z53" s="106">
        <v>2.2834897091857681E-2</v>
      </c>
      <c r="AA53" s="105">
        <v>547.43040800000006</v>
      </c>
      <c r="AB53" s="107">
        <v>3.3438931371433361E-2</v>
      </c>
      <c r="AC53" s="105">
        <v>501.48185799999999</v>
      </c>
      <c r="AD53" s="106">
        <v>2.7789305235165641E-2</v>
      </c>
      <c r="AE53" s="105">
        <v>499.76805899999999</v>
      </c>
      <c r="AF53" s="106">
        <v>2.7773803413836787E-2</v>
      </c>
      <c r="AG53" s="108">
        <v>-107.974419</v>
      </c>
      <c r="AH53" s="106">
        <v>-4.8503273025726282E-2</v>
      </c>
      <c r="AI53" s="108">
        <v>-79.525864999999996</v>
      </c>
      <c r="AJ53" s="107">
        <v>-3.9141830677223079E-2</v>
      </c>
      <c r="AK53" s="108">
        <v>-89.239664000000005</v>
      </c>
      <c r="AL53" s="106">
        <v>-3.9473397072768569E-2</v>
      </c>
      <c r="AM53" s="109"/>
    </row>
    <row r="54" spans="1:102" ht="18.75" customHeight="1">
      <c r="A54" s="93"/>
      <c r="B54" s="104" t="s">
        <v>53</v>
      </c>
      <c r="C54" s="105">
        <v>2571.7958960000001</v>
      </c>
      <c r="D54" s="106">
        <v>1.8049089251223512E-2</v>
      </c>
      <c r="E54" s="105">
        <v>2188.5690840000002</v>
      </c>
      <c r="F54" s="106">
        <v>1.4182882505811702E-2</v>
      </c>
      <c r="G54" s="105">
        <v>2180.6551749999999</v>
      </c>
      <c r="H54" s="106">
        <v>1.4194623228818573E-2</v>
      </c>
      <c r="I54" s="105">
        <v>2148.769585</v>
      </c>
      <c r="J54" s="106">
        <v>5.8390701949586864E-2</v>
      </c>
      <c r="K54" s="105">
        <v>1933.787327</v>
      </c>
      <c r="L54" s="107">
        <v>4.8063900266155028E-2</v>
      </c>
      <c r="M54" s="105">
        <v>1946.061469</v>
      </c>
      <c r="N54" s="106">
        <v>4.8755439349516011E-2</v>
      </c>
      <c r="O54" s="105">
        <v>0</v>
      </c>
      <c r="P54" s="107">
        <v>0</v>
      </c>
      <c r="Q54" s="105">
        <v>0</v>
      </c>
      <c r="R54" s="106">
        <v>0</v>
      </c>
      <c r="S54" s="105">
        <v>0</v>
      </c>
      <c r="T54" s="106">
        <v>0</v>
      </c>
      <c r="U54" s="105">
        <v>0</v>
      </c>
      <c r="V54" s="106">
        <v>0</v>
      </c>
      <c r="W54" s="105">
        <v>0</v>
      </c>
      <c r="X54" s="107">
        <v>0</v>
      </c>
      <c r="Y54" s="105">
        <v>0</v>
      </c>
      <c r="Z54" s="106">
        <v>0</v>
      </c>
      <c r="AA54" s="105">
        <v>2249.0851339999999</v>
      </c>
      <c r="AB54" s="107">
        <v>0.13738185227799218</v>
      </c>
      <c r="AC54" s="105">
        <v>2134.7533149999999</v>
      </c>
      <c r="AD54" s="106">
        <v>0.1182960271163323</v>
      </c>
      <c r="AE54" s="105">
        <v>2124.3113309999999</v>
      </c>
      <c r="AF54" s="106">
        <v>0.11805517426430802</v>
      </c>
      <c r="AG54" s="108">
        <v>-284.06073400000002</v>
      </c>
      <c r="AH54" s="106">
        <v>-0.12760314401034387</v>
      </c>
      <c r="AI54" s="108">
        <v>-84.531422000000006</v>
      </c>
      <c r="AJ54" s="107">
        <v>-4.1605515473851058E-2</v>
      </c>
      <c r="AK54" s="108">
        <v>-94.973405999999997</v>
      </c>
      <c r="AL54" s="106">
        <v>-4.200960423149129E-2</v>
      </c>
      <c r="AM54" s="109"/>
    </row>
    <row r="55" spans="1:102" ht="18.75" customHeight="1">
      <c r="A55" s="93"/>
      <c r="B55" s="104" t="s">
        <v>234</v>
      </c>
      <c r="C55" s="105">
        <v>0</v>
      </c>
      <c r="D55" s="106">
        <v>0</v>
      </c>
      <c r="E55" s="105">
        <v>1573.9544931500002</v>
      </c>
      <c r="F55" s="106">
        <v>1.0199911809519492E-2</v>
      </c>
      <c r="G55" s="105">
        <v>1577.0581625799998</v>
      </c>
      <c r="H55" s="106">
        <v>1.0265605807096944E-2</v>
      </c>
      <c r="I55" s="105">
        <v>0</v>
      </c>
      <c r="J55" s="106">
        <v>0</v>
      </c>
      <c r="K55" s="105">
        <v>0</v>
      </c>
      <c r="L55" s="107">
        <v>0</v>
      </c>
      <c r="M55" s="105">
        <v>0</v>
      </c>
      <c r="N55" s="106">
        <v>0</v>
      </c>
      <c r="O55" s="105">
        <v>0</v>
      </c>
      <c r="P55" s="107">
        <v>0</v>
      </c>
      <c r="Q55" s="105">
        <v>0</v>
      </c>
      <c r="R55" s="106">
        <v>0</v>
      </c>
      <c r="S55" s="105">
        <v>0</v>
      </c>
      <c r="T55" s="106">
        <v>0</v>
      </c>
      <c r="U55" s="105">
        <v>0</v>
      </c>
      <c r="V55" s="106">
        <v>0</v>
      </c>
      <c r="W55" s="105">
        <v>2.5000000000000001E-2</v>
      </c>
      <c r="X55" s="107">
        <v>2.7076748084806839E-7</v>
      </c>
      <c r="Y55" s="105">
        <v>2.5000000000000001E-2</v>
      </c>
      <c r="Z55" s="106">
        <v>2.7370446146685434E-7</v>
      </c>
      <c r="AA55" s="105">
        <v>0</v>
      </c>
      <c r="AB55" s="107">
        <v>0</v>
      </c>
      <c r="AC55" s="105">
        <v>1568.10590437</v>
      </c>
      <c r="AD55" s="106">
        <v>8.6895613315693246E-2</v>
      </c>
      <c r="AE55" s="105">
        <v>1571.25174281</v>
      </c>
      <c r="AF55" s="106">
        <v>8.7319780111144288E-2</v>
      </c>
      <c r="AG55" s="108">
        <v>0</v>
      </c>
      <c r="AH55" s="106">
        <v>0</v>
      </c>
      <c r="AI55" s="108">
        <v>47.464170350000003</v>
      </c>
      <c r="AJ55" s="107">
        <v>2.3361387129515316E-2</v>
      </c>
      <c r="AK55" s="108">
        <v>50.610008790000002</v>
      </c>
      <c r="AL55" s="106">
        <v>2.2386334543168802E-2</v>
      </c>
      <c r="AM55" s="110"/>
    </row>
    <row r="56" spans="1:102" ht="18.75" customHeight="1">
      <c r="A56" s="93"/>
      <c r="B56" s="104" t="s">
        <v>55</v>
      </c>
      <c r="C56" s="105">
        <v>843.59563100000003</v>
      </c>
      <c r="D56" s="106">
        <v>5.9204281566600713E-3</v>
      </c>
      <c r="E56" s="105">
        <v>928.82824200000005</v>
      </c>
      <c r="F56" s="106">
        <v>6.019212242680861E-3</v>
      </c>
      <c r="G56" s="105">
        <v>947.65569900000003</v>
      </c>
      <c r="H56" s="106">
        <v>6.1686119622042963E-3</v>
      </c>
      <c r="I56" s="105">
        <v>0</v>
      </c>
      <c r="J56" s="106">
        <v>0</v>
      </c>
      <c r="K56" s="105">
        <v>0</v>
      </c>
      <c r="L56" s="107">
        <v>0</v>
      </c>
      <c r="M56" s="105">
        <v>0</v>
      </c>
      <c r="N56" s="106">
        <v>0</v>
      </c>
      <c r="O56" s="105">
        <v>490.57563900000002</v>
      </c>
      <c r="P56" s="107">
        <v>6.6823658500296985E-3</v>
      </c>
      <c r="Q56" s="105">
        <v>404.25030299999997</v>
      </c>
      <c r="R56" s="106">
        <v>5.1441768580518816E-3</v>
      </c>
      <c r="S56" s="105">
        <v>438.99177600000002</v>
      </c>
      <c r="T56" s="106">
        <v>5.5826907559293386E-3</v>
      </c>
      <c r="U56" s="105">
        <v>193.68642700000001</v>
      </c>
      <c r="V56" s="106">
        <v>2.2731582902388407E-3</v>
      </c>
      <c r="W56" s="105">
        <v>251.81786099999999</v>
      </c>
      <c r="X56" s="107">
        <v>2.7273635142207615E-3</v>
      </c>
      <c r="Y56" s="105">
        <v>261.67452200000002</v>
      </c>
      <c r="Z56" s="106">
        <v>2.864859364944261E-3</v>
      </c>
      <c r="AA56" s="105">
        <v>592.71130000000005</v>
      </c>
      <c r="AB56" s="107">
        <v>3.6204843929263514E-2</v>
      </c>
      <c r="AC56" s="105">
        <v>629.25153899999998</v>
      </c>
      <c r="AD56" s="106">
        <v>3.4869582633971843E-2</v>
      </c>
      <c r="AE56" s="105">
        <v>634.21886700000005</v>
      </c>
      <c r="AF56" s="106">
        <v>3.5245690108027299E-2</v>
      </c>
      <c r="AG56" s="108">
        <v>2.7767740000000001</v>
      </c>
      <c r="AH56" s="106">
        <v>1.2473568156244311E-3</v>
      </c>
      <c r="AI56" s="108">
        <v>-28.382147</v>
      </c>
      <c r="AJ56" s="107">
        <v>-1.396940721273582E-2</v>
      </c>
      <c r="AK56" s="108">
        <v>-29.414819000000001</v>
      </c>
      <c r="AL56" s="106">
        <v>-1.3011062325499312E-2</v>
      </c>
      <c r="AM56" s="110"/>
    </row>
    <row r="57" spans="1:102" ht="18.75" customHeight="1">
      <c r="A57" s="93"/>
      <c r="B57" s="104" t="s">
        <v>68</v>
      </c>
      <c r="C57" s="105">
        <v>397.30193200000002</v>
      </c>
      <c r="D57" s="106">
        <v>2.7882998186227509E-3</v>
      </c>
      <c r="E57" s="105">
        <v>1195.9049210000001</v>
      </c>
      <c r="F57" s="106">
        <v>7.7499856443485355E-3</v>
      </c>
      <c r="G57" s="105">
        <v>844.79427999999996</v>
      </c>
      <c r="H57" s="106">
        <v>5.4990521417312395E-3</v>
      </c>
      <c r="I57" s="105">
        <v>0</v>
      </c>
      <c r="J57" s="106">
        <v>0</v>
      </c>
      <c r="K57" s="105">
        <v>0</v>
      </c>
      <c r="L57" s="107">
        <v>0</v>
      </c>
      <c r="M57" s="105">
        <v>0</v>
      </c>
      <c r="N57" s="106">
        <v>0</v>
      </c>
      <c r="O57" s="105">
        <v>0</v>
      </c>
      <c r="P57" s="107">
        <v>0</v>
      </c>
      <c r="Q57" s="105">
        <v>0</v>
      </c>
      <c r="R57" s="106">
        <v>0</v>
      </c>
      <c r="S57" s="105">
        <v>0</v>
      </c>
      <c r="T57" s="106">
        <v>0</v>
      </c>
      <c r="U57" s="105">
        <v>34.976958000000003</v>
      </c>
      <c r="V57" s="106">
        <v>4.1049939986262309E-4</v>
      </c>
      <c r="W57" s="105">
        <v>858.41698499999995</v>
      </c>
      <c r="X57" s="107">
        <v>9.297256181825763E-3</v>
      </c>
      <c r="Y57" s="105">
        <v>500.00214599999998</v>
      </c>
      <c r="Z57" s="106">
        <v>5.4741127241280585E-3</v>
      </c>
      <c r="AA57" s="105">
        <v>345.08254199999999</v>
      </c>
      <c r="AB57" s="107">
        <v>2.1078828049715809E-2</v>
      </c>
      <c r="AC57" s="105">
        <v>302.19915400000002</v>
      </c>
      <c r="AD57" s="106">
        <v>1.6746178148512061E-2</v>
      </c>
      <c r="AE57" s="105">
        <v>307.26936499999999</v>
      </c>
      <c r="AF57" s="106">
        <v>1.7075999125835416E-2</v>
      </c>
      <c r="AG57" s="108">
        <v>-50.268566999999997</v>
      </c>
      <c r="AH57" s="106">
        <v>-2.2581182213289003E-2</v>
      </c>
      <c r="AI57" s="108">
        <v>-56.317625999999997</v>
      </c>
      <c r="AJ57" s="107">
        <v>-2.77189689296077E-2</v>
      </c>
      <c r="AK57" s="108">
        <v>-61.247416000000001</v>
      </c>
      <c r="AL57" s="106">
        <v>-2.7091580840656673E-2</v>
      </c>
      <c r="AM57" s="110"/>
    </row>
    <row r="58" spans="1:102" ht="18.75" customHeight="1">
      <c r="A58" s="93"/>
      <c r="B58" s="104" t="s">
        <v>50</v>
      </c>
      <c r="C58" s="105">
        <v>148514.040029</v>
      </c>
      <c r="D58" s="106">
        <v>1.0422845637604214</v>
      </c>
      <c r="E58" s="105">
        <v>68658.223983999997</v>
      </c>
      <c r="F58" s="106">
        <v>0.44493524602067114</v>
      </c>
      <c r="G58" s="105">
        <v>0</v>
      </c>
      <c r="H58" s="106">
        <v>0</v>
      </c>
      <c r="I58" s="105">
        <v>60853.072504000003</v>
      </c>
      <c r="J58" s="106">
        <v>1.6536224470515595</v>
      </c>
      <c r="K58" s="105">
        <v>46196.813992000003</v>
      </c>
      <c r="L58" s="107">
        <v>1.1482126443398724</v>
      </c>
      <c r="M58" s="105">
        <v>0</v>
      </c>
      <c r="N58" s="106">
        <v>0</v>
      </c>
      <c r="O58" s="105">
        <v>13484.912151</v>
      </c>
      <c r="P58" s="107">
        <v>0.18368445003134964</v>
      </c>
      <c r="Q58" s="105">
        <v>6940.8553949999996</v>
      </c>
      <c r="R58" s="106">
        <v>8.8323960261926029E-2</v>
      </c>
      <c r="S58" s="105">
        <v>0</v>
      </c>
      <c r="T58" s="106">
        <v>0</v>
      </c>
      <c r="U58" s="105">
        <v>55509.599070999997</v>
      </c>
      <c r="V58" s="106">
        <v>0.65147624059417397</v>
      </c>
      <c r="W58" s="105">
        <v>11931.171426000001</v>
      </c>
      <c r="X58" s="107">
        <v>0.12922292922337902</v>
      </c>
      <c r="Y58" s="105">
        <v>0</v>
      </c>
      <c r="Z58" s="106">
        <v>0</v>
      </c>
      <c r="AA58" s="105">
        <v>5319.6360420000001</v>
      </c>
      <c r="AB58" s="107">
        <v>0.32494165820880266</v>
      </c>
      <c r="AC58" s="105">
        <v>5176.2849900000001</v>
      </c>
      <c r="AD58" s="106">
        <v>0.28684061302835073</v>
      </c>
      <c r="AE58" s="105">
        <v>0</v>
      </c>
      <c r="AF58" s="106">
        <v>0</v>
      </c>
      <c r="AG58" s="108">
        <v>270.63046300000002</v>
      </c>
      <c r="AH58" s="106">
        <v>0.12157012149301508</v>
      </c>
      <c r="AI58" s="108">
        <v>-533.02978399999995</v>
      </c>
      <c r="AJ58" s="107">
        <v>-0.26235189709970197</v>
      </c>
      <c r="AK58" s="108">
        <v>0</v>
      </c>
      <c r="AL58" s="106">
        <v>0</v>
      </c>
      <c r="AM58" s="110"/>
    </row>
    <row r="59" spans="1:102" ht="18.75" customHeight="1">
      <c r="A59" s="93"/>
      <c r="B59" s="104" t="s">
        <v>60</v>
      </c>
      <c r="C59" s="105">
        <v>80292.703401999999</v>
      </c>
      <c r="D59" s="106">
        <v>0.56350123747328495</v>
      </c>
      <c r="E59" s="105">
        <v>32202.599260999999</v>
      </c>
      <c r="F59" s="106">
        <v>0.20868689274626603</v>
      </c>
      <c r="G59" s="105" t="s">
        <v>475</v>
      </c>
      <c r="H59" s="106">
        <v>0</v>
      </c>
      <c r="I59" s="105">
        <v>33834.627210999999</v>
      </c>
      <c r="J59" s="106">
        <v>0.91942274632153365</v>
      </c>
      <c r="K59" s="105">
        <v>10838.547923</v>
      </c>
      <c r="L59" s="107">
        <v>0.26938995779292008</v>
      </c>
      <c r="M59" s="105" t="s">
        <v>475</v>
      </c>
      <c r="N59" s="106">
        <v>0</v>
      </c>
      <c r="O59" s="105">
        <v>21764.328683</v>
      </c>
      <c r="P59" s="107">
        <v>0.29646234989687498</v>
      </c>
      <c r="Q59" s="105">
        <v>13701.469043999999</v>
      </c>
      <c r="R59" s="106">
        <v>0.17435430339667313</v>
      </c>
      <c r="S59" s="105" t="s">
        <v>475</v>
      </c>
      <c r="T59" s="106">
        <v>0</v>
      </c>
      <c r="U59" s="105">
        <v>38295.384957000002</v>
      </c>
      <c r="V59" s="106">
        <v>0.44944539037261683</v>
      </c>
      <c r="W59" s="105">
        <v>18720.003992000002</v>
      </c>
      <c r="X59" s="107">
        <v>0.20275073289518497</v>
      </c>
      <c r="Y59" s="105" t="s">
        <v>475</v>
      </c>
      <c r="Z59" s="106">
        <v>0</v>
      </c>
      <c r="AA59" s="105">
        <v>10091.505934000001</v>
      </c>
      <c r="AB59" s="107">
        <v>0.61642387677054011</v>
      </c>
      <c r="AC59" s="105">
        <v>11335.531566</v>
      </c>
      <c r="AD59" s="106">
        <v>0.62815143093457459</v>
      </c>
      <c r="AE59" s="105" t="s">
        <v>475</v>
      </c>
      <c r="AF59" s="106">
        <v>0</v>
      </c>
      <c r="AG59" s="108">
        <v>1966.409322</v>
      </c>
      <c r="AH59" s="106">
        <v>0.88333226618519056</v>
      </c>
      <c r="AI59" s="108">
        <v>952.45440799999994</v>
      </c>
      <c r="AJ59" s="107">
        <v>0.4687884773804189</v>
      </c>
      <c r="AK59" s="105" t="s">
        <v>475</v>
      </c>
      <c r="AL59" s="106">
        <v>0</v>
      </c>
      <c r="AM59" s="110"/>
    </row>
    <row r="60" spans="1:102" ht="22.5" customHeight="1">
      <c r="B60" s="111"/>
      <c r="C60" s="112"/>
      <c r="D60" s="113"/>
      <c r="E60" s="112"/>
      <c r="F60" s="113"/>
      <c r="G60" s="114"/>
      <c r="H60" s="113"/>
      <c r="I60" s="112"/>
      <c r="J60" s="113"/>
      <c r="K60" s="114"/>
      <c r="L60" s="115"/>
      <c r="M60" s="112"/>
      <c r="N60" s="113"/>
      <c r="O60" s="114"/>
      <c r="P60" s="115"/>
      <c r="Q60" s="112"/>
      <c r="R60" s="113"/>
      <c r="S60" s="114"/>
      <c r="T60" s="113"/>
      <c r="U60" s="112"/>
      <c r="V60" s="113"/>
      <c r="W60" s="114"/>
      <c r="X60" s="115"/>
      <c r="Y60" s="112"/>
      <c r="Z60" s="113"/>
      <c r="AA60" s="114"/>
      <c r="AB60" s="115"/>
      <c r="AC60" s="112"/>
      <c r="AD60" s="113"/>
      <c r="AE60" s="114"/>
      <c r="AF60" s="113"/>
      <c r="AG60" s="112"/>
      <c r="AH60" s="113"/>
      <c r="AI60" s="114"/>
      <c r="AJ60" s="115"/>
      <c r="AK60" s="112"/>
      <c r="AL60" s="113"/>
    </row>
    <row r="61" spans="1:102" ht="20.100000000000001" customHeight="1">
      <c r="B61" s="85" t="s">
        <v>482</v>
      </c>
      <c r="C61" s="109"/>
      <c r="D61" s="110"/>
      <c r="E61" s="109"/>
      <c r="F61" s="110"/>
      <c r="G61" s="109"/>
      <c r="H61" s="110"/>
      <c r="I61" s="109"/>
      <c r="J61" s="110"/>
      <c r="K61" s="109"/>
      <c r="L61" s="110"/>
      <c r="M61" s="109"/>
      <c r="N61" s="110"/>
      <c r="O61" s="109"/>
      <c r="P61" s="110"/>
      <c r="Q61" s="109"/>
      <c r="R61" s="110"/>
      <c r="S61" s="109"/>
      <c r="T61" s="110"/>
      <c r="U61" s="109"/>
      <c r="V61" s="110"/>
      <c r="W61" s="109"/>
      <c r="X61" s="110"/>
      <c r="Y61" s="109"/>
      <c r="Z61" s="110"/>
      <c r="AA61" s="109"/>
      <c r="AB61" s="110"/>
      <c r="AC61" s="109"/>
      <c r="AD61" s="110"/>
      <c r="AE61" s="109"/>
      <c r="AF61" s="110"/>
      <c r="AG61" s="109"/>
      <c r="AH61" s="110"/>
      <c r="AI61" s="109"/>
      <c r="AJ61" s="110"/>
      <c r="AK61" s="109"/>
      <c r="AL61" s="110"/>
    </row>
    <row r="62" spans="1:102" s="52" customFormat="1" ht="20.100000000000001" customHeight="1">
      <c r="A62" s="44"/>
      <c r="B62" s="85"/>
      <c r="C62" s="85"/>
      <c r="D62" s="85"/>
      <c r="E62" s="85"/>
      <c r="F62" s="85"/>
      <c r="G62" s="85"/>
      <c r="H62" s="85"/>
      <c r="I62" s="85"/>
      <c r="J62" s="85"/>
      <c r="K62" s="85"/>
      <c r="L62" s="85"/>
      <c r="M62" s="85"/>
      <c r="N62" s="85"/>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row>
    <row r="63" spans="1:102" s="52" customFormat="1" ht="20.100000000000001" customHeight="1">
      <c r="A63" s="44"/>
      <c r="B63" s="44"/>
      <c r="C63" s="116"/>
      <c r="D63" s="116"/>
      <c r="E63" s="116"/>
      <c r="F63" s="116"/>
      <c r="G63" s="116"/>
      <c r="H63" s="116"/>
      <c r="I63" s="116"/>
      <c r="J63" s="116"/>
      <c r="K63" s="116"/>
      <c r="L63" s="116"/>
      <c r="M63" s="116"/>
      <c r="N63" s="116"/>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row>
    <row r="64" spans="1:102" s="52" customFormat="1" ht="20.100000000000001" customHeight="1">
      <c r="A64" s="44"/>
      <c r="B64" s="117"/>
      <c r="C64" s="116"/>
      <c r="D64" s="116"/>
      <c r="E64" s="116"/>
      <c r="F64" s="116"/>
      <c r="G64" s="116"/>
      <c r="H64" s="116"/>
      <c r="I64" s="116"/>
      <c r="J64" s="116"/>
      <c r="K64" s="116"/>
      <c r="L64" s="116"/>
      <c r="M64" s="116"/>
      <c r="N64" s="116"/>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row>
    <row r="65" spans="1:102" s="52" customFormat="1" ht="20.100000000000001" customHeight="1">
      <c r="A65" s="44"/>
      <c r="B65" s="117"/>
      <c r="C65" s="116"/>
      <c r="D65" s="116"/>
      <c r="E65" s="116"/>
      <c r="F65" s="116"/>
      <c r="G65" s="116"/>
      <c r="H65" s="116"/>
      <c r="I65" s="116"/>
      <c r="J65" s="116"/>
      <c r="K65" s="116"/>
      <c r="L65" s="116"/>
      <c r="M65" s="116"/>
      <c r="N65" s="116"/>
      <c r="O65" s="44"/>
      <c r="P65" s="44"/>
      <c r="Q65" s="44"/>
      <c r="R65" s="44"/>
      <c r="S65" s="44"/>
      <c r="T65" s="44"/>
      <c r="U65" s="44"/>
      <c r="V65" s="44"/>
      <c r="W65" s="44"/>
      <c r="X65" s="44"/>
      <c r="Y65" s="44"/>
      <c r="Z65" s="44"/>
      <c r="AA65" s="44"/>
      <c r="AB65" s="44"/>
      <c r="AC65" s="44"/>
      <c r="AD65" s="44"/>
      <c r="AE65" s="44"/>
      <c r="AF65" s="44"/>
      <c r="AG65" s="44"/>
      <c r="AH65" s="44"/>
      <c r="AI65" s="44"/>
      <c r="AJ65" s="44"/>
      <c r="AK65" s="44"/>
      <c r="AL65" s="44"/>
      <c r="AM65" s="44"/>
      <c r="AN65" s="44"/>
      <c r="AO65" s="44"/>
      <c r="AP65" s="44"/>
      <c r="AQ65" s="44"/>
      <c r="AR65" s="44"/>
      <c r="AS65" s="44"/>
      <c r="AT65" s="44"/>
      <c r="AU65" s="44"/>
      <c r="AV65" s="44"/>
      <c r="AW65" s="44"/>
      <c r="AX65" s="44"/>
      <c r="AY65" s="44"/>
      <c r="AZ65" s="44"/>
      <c r="BA65" s="44"/>
      <c r="BB65" s="44"/>
      <c r="BC65" s="44"/>
      <c r="BD65" s="44"/>
      <c r="BE65" s="44"/>
      <c r="BF65" s="44"/>
      <c r="BG65" s="44"/>
      <c r="BH65" s="44"/>
      <c r="BI65" s="44"/>
      <c r="BJ65" s="44"/>
      <c r="BK65" s="44"/>
      <c r="BL65" s="44"/>
      <c r="BM65" s="44"/>
      <c r="BN65" s="44"/>
      <c r="BO65" s="44"/>
      <c r="BP65" s="44"/>
      <c r="BQ65" s="44"/>
      <c r="BR65" s="44"/>
      <c r="BS65" s="44"/>
      <c r="BT65" s="44"/>
      <c r="BU65" s="44"/>
      <c r="BV65" s="44"/>
      <c r="BW65" s="44"/>
      <c r="BX65" s="44"/>
      <c r="BY65" s="44"/>
      <c r="BZ65" s="44"/>
      <c r="CA65" s="44"/>
      <c r="CB65" s="44"/>
      <c r="CC65" s="44"/>
      <c r="CD65" s="44"/>
      <c r="CE65" s="44"/>
      <c r="CF65" s="44"/>
      <c r="CG65" s="44"/>
      <c r="CH65" s="44"/>
      <c r="CI65" s="44"/>
      <c r="CJ65" s="44"/>
      <c r="CK65" s="44"/>
      <c r="CL65" s="44"/>
      <c r="CM65" s="44"/>
      <c r="CN65" s="44"/>
      <c r="CO65" s="44"/>
      <c r="CP65" s="44"/>
      <c r="CQ65" s="44"/>
      <c r="CR65" s="44"/>
      <c r="CS65" s="44"/>
      <c r="CT65" s="44"/>
      <c r="CU65" s="44"/>
      <c r="CV65" s="44"/>
      <c r="CW65" s="44"/>
      <c r="CX65" s="44"/>
    </row>
    <row r="66" spans="1:102" s="52" customFormat="1" ht="20.100000000000001" customHeight="1">
      <c r="A66" s="44"/>
      <c r="B66" s="117"/>
      <c r="C66" s="118"/>
      <c r="D66" s="118"/>
      <c r="E66" s="118"/>
      <c r="F66" s="118"/>
      <c r="G66" s="118"/>
      <c r="H66" s="118"/>
      <c r="I66" s="118"/>
      <c r="J66" s="118"/>
      <c r="K66" s="118"/>
      <c r="L66" s="118"/>
      <c r="M66" s="118"/>
      <c r="N66" s="118"/>
      <c r="O66" s="44"/>
      <c r="P66" s="44"/>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44"/>
      <c r="AU66" s="44"/>
      <c r="AV66" s="44"/>
      <c r="AW66" s="44"/>
      <c r="AX66" s="44"/>
      <c r="AY66" s="44"/>
      <c r="AZ66" s="44"/>
      <c r="BA66" s="44"/>
      <c r="BB66" s="44"/>
      <c r="BC66" s="44"/>
      <c r="BD66" s="44"/>
      <c r="BE66" s="44"/>
      <c r="BF66" s="44"/>
      <c r="BG66" s="44"/>
      <c r="BH66" s="44"/>
      <c r="BI66" s="44"/>
      <c r="BJ66" s="44"/>
      <c r="BK66" s="44"/>
      <c r="BL66" s="44"/>
      <c r="BM66" s="44"/>
      <c r="BN66" s="44"/>
      <c r="BO66" s="44"/>
      <c r="BP66" s="44"/>
      <c r="BQ66" s="44"/>
      <c r="BR66" s="44"/>
      <c r="BS66" s="44"/>
      <c r="BT66" s="44"/>
      <c r="BU66" s="44"/>
      <c r="BV66" s="44"/>
      <c r="BW66" s="44"/>
      <c r="BX66" s="44"/>
      <c r="BY66" s="44"/>
      <c r="BZ66" s="44"/>
      <c r="CA66" s="44"/>
      <c r="CB66" s="44"/>
      <c r="CC66" s="44"/>
      <c r="CD66" s="44"/>
      <c r="CE66" s="44"/>
      <c r="CF66" s="44"/>
      <c r="CG66" s="44"/>
      <c r="CH66" s="44"/>
      <c r="CI66" s="44"/>
      <c r="CJ66" s="44"/>
      <c r="CK66" s="44"/>
      <c r="CL66" s="44"/>
      <c r="CM66" s="44"/>
      <c r="CN66" s="44"/>
      <c r="CO66" s="44"/>
      <c r="CP66" s="44"/>
      <c r="CQ66" s="44"/>
      <c r="CR66" s="44"/>
      <c r="CS66" s="44"/>
      <c r="CT66" s="44"/>
      <c r="CU66" s="44"/>
      <c r="CV66" s="44"/>
      <c r="CW66" s="44"/>
      <c r="CX66" s="44"/>
    </row>
    <row r="67" spans="1:102">
      <c r="B67" s="84"/>
      <c r="C67" s="84"/>
      <c r="D67" s="84"/>
      <c r="E67" s="84"/>
      <c r="F67" s="84"/>
      <c r="G67" s="84"/>
      <c r="H67" s="84"/>
      <c r="I67" s="44"/>
      <c r="J67" s="44"/>
      <c r="K67" s="44"/>
      <c r="L67" s="44"/>
      <c r="M67" s="44"/>
      <c r="N67" s="44"/>
      <c r="O67" s="44"/>
      <c r="P67" s="44"/>
      <c r="Q67" s="44"/>
      <c r="R67" s="44"/>
      <c r="S67" s="44"/>
      <c r="T67" s="44"/>
      <c r="U67" s="44"/>
      <c r="V67" s="44"/>
      <c r="W67" s="44"/>
      <c r="X67" s="44"/>
      <c r="Y67" s="44"/>
      <c r="Z67" s="44"/>
      <c r="AA67" s="44"/>
      <c r="AB67" s="44"/>
      <c r="AC67" s="44"/>
      <c r="AD67" s="44"/>
      <c r="AE67" s="44"/>
      <c r="AF67" s="44"/>
      <c r="AG67" s="44"/>
      <c r="AH67" s="44"/>
      <c r="AI67" s="44"/>
      <c r="AJ67" s="44"/>
      <c r="AK67" s="44"/>
      <c r="AL67" s="44"/>
    </row>
    <row r="68" spans="1:102">
      <c r="B68" s="63"/>
      <c r="C68" s="63"/>
      <c r="D68" s="63"/>
      <c r="E68" s="63"/>
      <c r="F68" s="63"/>
      <c r="G68" s="63"/>
      <c r="H68" s="63"/>
      <c r="I68" s="44"/>
      <c r="J68" s="44"/>
      <c r="K68" s="44"/>
      <c r="L68" s="44"/>
      <c r="M68" s="44"/>
      <c r="N68" s="44"/>
    </row>
    <row r="69" spans="1:102" hidden="1">
      <c r="B69" s="63"/>
      <c r="C69" s="63"/>
      <c r="D69" s="63"/>
      <c r="E69" s="63"/>
      <c r="F69" s="63"/>
      <c r="G69" s="63"/>
      <c r="H69" s="63"/>
      <c r="I69" s="44"/>
      <c r="J69" s="44"/>
      <c r="K69" s="44"/>
      <c r="L69" s="44"/>
      <c r="M69" s="44"/>
      <c r="N69" s="44"/>
    </row>
    <row r="70" spans="1:102">
      <c r="B70" s="44"/>
    </row>
    <row r="71" spans="1:102"/>
    <row r="72" spans="1:102"/>
    <row r="73" spans="1:102"/>
    <row r="74" spans="1:102"/>
    <row r="75" spans="1:102"/>
    <row r="76" spans="1:102"/>
    <row r="77" spans="1:102"/>
    <row r="78" spans="1:102"/>
    <row r="79" spans="1:102"/>
    <row r="80" spans="1:102"/>
    <row r="81"/>
    <row r="82"/>
    <row r="83"/>
    <row r="84"/>
    <row r="85"/>
    <row r="86"/>
    <row r="87"/>
    <row r="88"/>
  </sheetData>
  <mergeCells count="24">
    <mergeCell ref="C5:H5"/>
    <mergeCell ref="O5:T5"/>
    <mergeCell ref="U5:Z5"/>
    <mergeCell ref="AA5:AF5"/>
    <mergeCell ref="I5:N5"/>
    <mergeCell ref="AG5:AL5"/>
    <mergeCell ref="Y6:Z6"/>
    <mergeCell ref="AA6:AB6"/>
    <mergeCell ref="AC6:AD6"/>
    <mergeCell ref="AE6:AF6"/>
    <mergeCell ref="AG6:AH6"/>
    <mergeCell ref="AI6:AJ6"/>
    <mergeCell ref="AK6:AL6"/>
    <mergeCell ref="C6:D6"/>
    <mergeCell ref="E6:F6"/>
    <mergeCell ref="G6:H6"/>
    <mergeCell ref="I6:J6"/>
    <mergeCell ref="K6:L6"/>
    <mergeCell ref="W6:X6"/>
    <mergeCell ref="M6:N6"/>
    <mergeCell ref="O6:P6"/>
    <mergeCell ref="Q6:R6"/>
    <mergeCell ref="S6:T6"/>
    <mergeCell ref="U6:V6"/>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4" manualBreakCount="4">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30"/>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4.25" zeroHeight="1"/>
  <cols>
    <col min="1" max="1" width="5.7109375" style="119" customWidth="1"/>
    <col min="2" max="2" width="35.7109375" style="119" customWidth="1"/>
    <col min="3" max="9" width="16.7109375" style="119" customWidth="1"/>
    <col min="10" max="14" width="16.7109375" style="119" hidden="1" customWidth="1"/>
    <col min="15" max="102" width="0" style="119" hidden="1" customWidth="1"/>
    <col min="103" max="16384" width="0" style="120" hidden="1"/>
  </cols>
  <sheetData>
    <row r="1" spans="1:102" ht="90" customHeight="1"/>
    <row r="2" spans="1:102" s="123" customFormat="1" ht="24.95" customHeight="1">
      <c r="A2" s="44"/>
      <c r="B2" s="121" t="s">
        <v>9</v>
      </c>
      <c r="C2" s="122"/>
      <c r="D2" s="122"/>
      <c r="E2" s="122"/>
      <c r="F2" s="122"/>
      <c r="G2" s="122"/>
      <c r="H2" s="122"/>
      <c r="I2" s="122"/>
      <c r="J2" s="122"/>
      <c r="K2" s="122"/>
      <c r="L2" s="122"/>
      <c r="M2" s="122"/>
      <c r="N2" s="122"/>
      <c r="O2" s="122"/>
      <c r="P2" s="122"/>
      <c r="Q2" s="122"/>
      <c r="R2" s="122"/>
      <c r="S2" s="122"/>
      <c r="T2" s="122"/>
      <c r="U2" s="122"/>
      <c r="V2" s="122"/>
      <c r="W2" s="122"/>
      <c r="X2" s="122"/>
      <c r="Y2" s="122"/>
      <c r="Z2" s="122"/>
      <c r="AA2" s="122"/>
      <c r="AB2" s="122"/>
      <c r="AC2" s="122"/>
      <c r="AD2" s="122"/>
      <c r="AE2" s="122"/>
      <c r="AF2" s="122"/>
      <c r="AG2" s="122"/>
      <c r="AH2" s="122"/>
      <c r="AI2" s="122"/>
      <c r="AJ2" s="122"/>
      <c r="AK2" s="122"/>
      <c r="AL2" s="122"/>
      <c r="AM2" s="122"/>
      <c r="AN2" s="122"/>
      <c r="AO2" s="122"/>
      <c r="AP2" s="122"/>
      <c r="AQ2" s="122"/>
      <c r="AR2" s="122"/>
      <c r="AS2" s="122"/>
      <c r="AT2" s="122"/>
      <c r="AU2" s="122"/>
      <c r="AV2" s="122"/>
      <c r="AW2" s="122"/>
      <c r="AX2" s="122"/>
      <c r="AY2" s="122"/>
      <c r="AZ2" s="122"/>
      <c r="BA2" s="122"/>
      <c r="BB2" s="122"/>
      <c r="BC2" s="122"/>
      <c r="BD2" s="122"/>
      <c r="BE2" s="122"/>
      <c r="BF2" s="122"/>
      <c r="BG2" s="122"/>
      <c r="BH2" s="122"/>
      <c r="BI2" s="122"/>
      <c r="BJ2" s="122"/>
      <c r="BK2" s="122"/>
      <c r="BL2" s="122"/>
      <c r="BM2" s="122"/>
      <c r="BN2" s="122"/>
      <c r="BO2" s="122"/>
      <c r="BP2" s="122"/>
      <c r="BQ2" s="122"/>
      <c r="BR2" s="122"/>
      <c r="BS2" s="122"/>
      <c r="BT2" s="122"/>
      <c r="BU2" s="122"/>
      <c r="BV2" s="122"/>
      <c r="BW2" s="122"/>
      <c r="BX2" s="122"/>
      <c r="BY2" s="122"/>
      <c r="BZ2" s="122"/>
      <c r="CA2" s="122"/>
      <c r="CB2" s="122"/>
      <c r="CC2" s="122"/>
      <c r="CD2" s="122"/>
      <c r="CE2" s="122"/>
      <c r="CF2" s="122"/>
      <c r="CG2" s="122"/>
      <c r="CH2" s="122"/>
      <c r="CI2" s="122"/>
      <c r="CJ2" s="122"/>
      <c r="CK2" s="122"/>
      <c r="CL2" s="122"/>
      <c r="CM2" s="122"/>
      <c r="CN2" s="122"/>
      <c r="CO2" s="122"/>
      <c r="CP2" s="122"/>
      <c r="CQ2" s="122"/>
      <c r="CR2" s="122"/>
      <c r="CS2" s="122"/>
      <c r="CT2" s="122"/>
      <c r="CU2" s="122"/>
      <c r="CV2" s="122"/>
      <c r="CW2" s="122"/>
      <c r="CX2" s="122"/>
    </row>
    <row r="3" spans="1:102" s="123" customFormat="1" ht="24.95" customHeight="1">
      <c r="A3" s="44"/>
      <c r="B3" s="124" t="s">
        <v>1</v>
      </c>
      <c r="C3" s="125"/>
      <c r="D3" s="126"/>
      <c r="E3" s="126"/>
      <c r="F3" s="127"/>
      <c r="G3" s="128"/>
      <c r="H3" s="128"/>
      <c r="I3" s="125"/>
      <c r="J3" s="125"/>
      <c r="K3" s="125"/>
      <c r="L3" s="125"/>
      <c r="M3" s="125"/>
      <c r="N3" s="125"/>
      <c r="O3" s="125">
        <v>1.58534433534839</v>
      </c>
      <c r="P3" s="122"/>
      <c r="Q3" s="122"/>
      <c r="R3" s="122"/>
      <c r="S3" s="122"/>
      <c r="T3" s="122"/>
      <c r="U3" s="122"/>
      <c r="V3" s="122"/>
      <c r="W3" s="122"/>
      <c r="X3" s="122"/>
      <c r="Y3" s="122"/>
      <c r="Z3" s="122"/>
      <c r="AA3" s="122"/>
      <c r="AB3" s="122"/>
      <c r="AC3" s="122"/>
      <c r="AD3" s="122"/>
      <c r="AE3" s="122"/>
      <c r="AF3" s="122"/>
      <c r="AG3" s="122"/>
      <c r="AH3" s="122"/>
      <c r="AI3" s="122"/>
      <c r="AJ3" s="122"/>
      <c r="AK3" s="122"/>
      <c r="AL3" s="122"/>
      <c r="AM3" s="122"/>
      <c r="AN3" s="122"/>
      <c r="AO3" s="122"/>
      <c r="AP3" s="122"/>
      <c r="AQ3" s="122"/>
      <c r="AR3" s="122"/>
      <c r="AS3" s="122"/>
      <c r="AT3" s="122"/>
      <c r="AU3" s="122"/>
      <c r="AV3" s="122"/>
      <c r="AW3" s="122"/>
      <c r="AX3" s="122"/>
      <c r="AY3" s="122"/>
      <c r="AZ3" s="122"/>
      <c r="BA3" s="122"/>
      <c r="BB3" s="122"/>
      <c r="BC3" s="122"/>
      <c r="BD3" s="122"/>
      <c r="BE3" s="122"/>
      <c r="BF3" s="122"/>
      <c r="BG3" s="122"/>
      <c r="BH3" s="122"/>
      <c r="BI3" s="122"/>
      <c r="BJ3" s="122"/>
      <c r="BK3" s="122"/>
      <c r="BL3" s="122"/>
      <c r="BM3" s="122"/>
      <c r="BN3" s="122"/>
      <c r="BO3" s="122"/>
      <c r="BP3" s="122"/>
      <c r="BQ3" s="122"/>
      <c r="BR3" s="122"/>
      <c r="BS3" s="122"/>
      <c r="BT3" s="122"/>
      <c r="BU3" s="122"/>
      <c r="BV3" s="122"/>
      <c r="BW3" s="122"/>
      <c r="BX3" s="122"/>
      <c r="BY3" s="122"/>
      <c r="BZ3" s="122"/>
      <c r="CA3" s="122"/>
      <c r="CB3" s="122"/>
      <c r="CC3" s="122"/>
      <c r="CD3" s="122"/>
      <c r="CE3" s="122"/>
      <c r="CF3" s="122"/>
      <c r="CG3" s="122"/>
      <c r="CH3" s="122"/>
      <c r="CI3" s="122"/>
      <c r="CJ3" s="122"/>
      <c r="CK3" s="122"/>
      <c r="CL3" s="122"/>
      <c r="CM3" s="122"/>
      <c r="CN3" s="122"/>
      <c r="CO3" s="122"/>
      <c r="CP3" s="122"/>
      <c r="CQ3" s="122"/>
      <c r="CR3" s="122"/>
      <c r="CS3" s="122"/>
      <c r="CT3" s="122"/>
      <c r="CU3" s="122"/>
      <c r="CV3" s="122"/>
      <c r="CW3" s="122"/>
      <c r="CX3" s="122"/>
    </row>
    <row r="4" spans="1:102" s="123" customFormat="1" ht="5.0999999999999996" customHeight="1">
      <c r="A4" s="44"/>
      <c r="B4" s="129"/>
      <c r="C4" s="125"/>
      <c r="D4" s="126"/>
      <c r="E4" s="126"/>
      <c r="F4" s="127"/>
      <c r="G4" s="128"/>
      <c r="H4" s="128"/>
      <c r="I4" s="125"/>
      <c r="J4" s="125"/>
      <c r="K4" s="125"/>
      <c r="L4" s="125"/>
      <c r="M4" s="125"/>
      <c r="N4" s="125"/>
      <c r="O4" s="125"/>
      <c r="P4" s="122"/>
      <c r="Q4" s="122"/>
      <c r="R4" s="122"/>
      <c r="S4" s="122"/>
      <c r="T4" s="122"/>
      <c r="U4" s="122"/>
      <c r="V4" s="122"/>
      <c r="W4" s="122"/>
      <c r="X4" s="122"/>
      <c r="Y4" s="122"/>
      <c r="Z4" s="122"/>
      <c r="AA4" s="122"/>
      <c r="AB4" s="122"/>
      <c r="AC4" s="122"/>
      <c r="AD4" s="122"/>
      <c r="AE4" s="122"/>
      <c r="AF4" s="122"/>
      <c r="AG4" s="122"/>
      <c r="AH4" s="122"/>
      <c r="AI4" s="122"/>
      <c r="AJ4" s="122"/>
      <c r="AK4" s="122"/>
      <c r="AL4" s="122"/>
      <c r="AM4" s="122"/>
      <c r="AN4" s="122"/>
      <c r="AO4" s="122"/>
      <c r="AP4" s="122"/>
      <c r="AQ4" s="122"/>
      <c r="AR4" s="122"/>
      <c r="AS4" s="122"/>
      <c r="AT4" s="122"/>
      <c r="AU4" s="122"/>
      <c r="AV4" s="122"/>
      <c r="AW4" s="122"/>
      <c r="AX4" s="122"/>
      <c r="AY4" s="122"/>
      <c r="AZ4" s="122"/>
      <c r="BA4" s="122"/>
      <c r="BB4" s="122"/>
      <c r="BC4" s="122"/>
      <c r="BD4" s="122"/>
      <c r="BE4" s="122"/>
      <c r="BF4" s="122"/>
      <c r="BG4" s="122"/>
      <c r="BH4" s="122"/>
      <c r="BI4" s="122"/>
      <c r="BJ4" s="122"/>
      <c r="BK4" s="122"/>
      <c r="BL4" s="122"/>
      <c r="BM4" s="122"/>
      <c r="BN4" s="122"/>
      <c r="BO4" s="122"/>
      <c r="BP4" s="122"/>
      <c r="BQ4" s="122"/>
      <c r="BR4" s="122"/>
      <c r="BS4" s="122"/>
      <c r="BT4" s="122"/>
      <c r="BU4" s="122"/>
      <c r="BV4" s="122"/>
      <c r="BW4" s="122"/>
      <c r="BX4" s="122"/>
      <c r="BY4" s="122"/>
      <c r="BZ4" s="122"/>
      <c r="CA4" s="122"/>
      <c r="CB4" s="122"/>
      <c r="CC4" s="122"/>
      <c r="CD4" s="122"/>
      <c r="CE4" s="122"/>
      <c r="CF4" s="122"/>
      <c r="CG4" s="122"/>
      <c r="CH4" s="122"/>
      <c r="CI4" s="122"/>
      <c r="CJ4" s="122"/>
      <c r="CK4" s="122"/>
      <c r="CL4" s="122"/>
      <c r="CM4" s="122"/>
      <c r="CN4" s="122"/>
      <c r="CO4" s="122"/>
      <c r="CP4" s="122"/>
      <c r="CQ4" s="122"/>
      <c r="CR4" s="122"/>
      <c r="CS4" s="122"/>
      <c r="CT4" s="122"/>
      <c r="CU4" s="122"/>
      <c r="CV4" s="122"/>
      <c r="CW4" s="122"/>
      <c r="CX4" s="122"/>
    </row>
    <row r="5" spans="1:102" s="132" customFormat="1" ht="24" customHeight="1">
      <c r="A5" s="130"/>
      <c r="B5" s="131"/>
      <c r="C5" s="693" t="s">
        <v>192</v>
      </c>
      <c r="D5" s="694"/>
      <c r="E5" s="695"/>
      <c r="F5" s="693" t="s">
        <v>193</v>
      </c>
      <c r="G5" s="694"/>
      <c r="H5" s="695"/>
      <c r="I5" s="130"/>
      <c r="J5" s="130"/>
      <c r="K5" s="130"/>
      <c r="L5" s="130"/>
      <c r="M5" s="130"/>
      <c r="N5" s="130"/>
      <c r="O5" s="130"/>
      <c r="P5" s="130"/>
      <c r="Q5" s="130"/>
      <c r="R5" s="130"/>
      <c r="S5" s="130"/>
      <c r="T5" s="130"/>
      <c r="U5" s="130"/>
      <c r="V5" s="130"/>
      <c r="W5" s="130"/>
      <c r="X5" s="130"/>
      <c r="Y5" s="130"/>
      <c r="Z5" s="130"/>
      <c r="AA5" s="130"/>
      <c r="AB5" s="130"/>
      <c r="AC5" s="130"/>
      <c r="AD5" s="130"/>
      <c r="AE5" s="130"/>
      <c r="AF5" s="130"/>
      <c r="AG5" s="130"/>
      <c r="AH5" s="130"/>
      <c r="AI5" s="130"/>
      <c r="AJ5" s="130"/>
      <c r="AK5" s="130"/>
      <c r="AL5" s="130"/>
      <c r="AM5" s="130"/>
      <c r="AN5" s="130"/>
      <c r="AO5" s="130"/>
      <c r="AP5" s="130"/>
      <c r="AQ5" s="130"/>
      <c r="AR5" s="130"/>
      <c r="AS5" s="130"/>
      <c r="AT5" s="130"/>
      <c r="AU5" s="130"/>
      <c r="AV5" s="130"/>
      <c r="AW5" s="130"/>
      <c r="AX5" s="130"/>
      <c r="AY5" s="130"/>
      <c r="AZ5" s="130"/>
      <c r="BA5" s="130"/>
      <c r="BB5" s="130"/>
      <c r="BC5" s="130"/>
      <c r="BD5" s="130"/>
      <c r="BE5" s="130"/>
      <c r="BF5" s="130"/>
      <c r="BG5" s="130"/>
      <c r="BH5" s="130"/>
      <c r="BI5" s="130"/>
      <c r="BJ5" s="130"/>
      <c r="BK5" s="130"/>
      <c r="BL5" s="130"/>
      <c r="BM5" s="130"/>
      <c r="BN5" s="130"/>
      <c r="BO5" s="130"/>
      <c r="BP5" s="130"/>
      <c r="BQ5" s="130"/>
      <c r="BR5" s="130"/>
      <c r="BS5" s="130"/>
      <c r="BT5" s="130"/>
      <c r="BU5" s="130"/>
      <c r="BV5" s="130"/>
      <c r="BW5" s="130"/>
      <c r="BX5" s="130"/>
      <c r="BY5" s="130"/>
      <c r="BZ5" s="130"/>
      <c r="CA5" s="130"/>
      <c r="CB5" s="130"/>
      <c r="CC5" s="130"/>
      <c r="CD5" s="130"/>
      <c r="CE5" s="130"/>
      <c r="CF5" s="130"/>
      <c r="CG5" s="130"/>
      <c r="CH5" s="130"/>
      <c r="CI5" s="130"/>
      <c r="CJ5" s="130"/>
      <c r="CK5" s="130"/>
      <c r="CL5" s="130"/>
      <c r="CM5" s="130"/>
      <c r="CN5" s="130"/>
      <c r="CO5" s="130"/>
      <c r="CP5" s="130"/>
      <c r="CQ5" s="130"/>
      <c r="CR5" s="130"/>
      <c r="CS5" s="130"/>
      <c r="CT5" s="130"/>
      <c r="CU5" s="130"/>
      <c r="CV5" s="130"/>
      <c r="CW5" s="130"/>
      <c r="CX5" s="130"/>
    </row>
    <row r="6" spans="1:102" s="138" customFormat="1" ht="20.100000000000001" customHeight="1">
      <c r="A6" s="93"/>
      <c r="B6" s="133"/>
      <c r="C6" s="134">
        <v>45536</v>
      </c>
      <c r="D6" s="135">
        <v>45870</v>
      </c>
      <c r="E6" s="136">
        <v>45901</v>
      </c>
      <c r="F6" s="134">
        <f>+C6</f>
        <v>45536</v>
      </c>
      <c r="G6" s="135">
        <f>+D6</f>
        <v>45870</v>
      </c>
      <c r="H6" s="136">
        <f>+E6</f>
        <v>45901</v>
      </c>
      <c r="I6" s="137"/>
      <c r="J6" s="137"/>
      <c r="K6" s="137"/>
      <c r="L6" s="137"/>
      <c r="M6" s="137"/>
      <c r="N6" s="137"/>
      <c r="O6" s="137"/>
      <c r="P6" s="137"/>
      <c r="Q6" s="137"/>
      <c r="R6" s="137"/>
      <c r="S6" s="137"/>
      <c r="T6" s="137"/>
      <c r="U6" s="137"/>
      <c r="V6" s="137"/>
      <c r="W6" s="137"/>
      <c r="X6" s="137"/>
      <c r="Y6" s="137"/>
      <c r="Z6" s="137"/>
      <c r="AA6" s="137"/>
      <c r="AB6" s="137"/>
      <c r="AC6" s="137"/>
      <c r="AD6" s="137"/>
      <c r="AE6" s="137"/>
      <c r="AF6" s="137"/>
      <c r="AG6" s="137"/>
      <c r="AH6" s="137"/>
      <c r="AI6" s="137"/>
      <c r="AJ6" s="137"/>
      <c r="AK6" s="137"/>
      <c r="AL6" s="137"/>
      <c r="AM6" s="137"/>
      <c r="AN6" s="137"/>
      <c r="AO6" s="137"/>
      <c r="AP6" s="137"/>
      <c r="AQ6" s="137"/>
      <c r="AR6" s="137"/>
      <c r="AS6" s="137"/>
      <c r="AT6" s="137"/>
      <c r="AU6" s="137"/>
      <c r="AV6" s="137"/>
      <c r="AW6" s="137"/>
      <c r="AX6" s="137"/>
      <c r="AY6" s="137"/>
      <c r="AZ6" s="137"/>
      <c r="BA6" s="137"/>
      <c r="BB6" s="137"/>
      <c r="BC6" s="137"/>
      <c r="BD6" s="137"/>
      <c r="BE6" s="137"/>
      <c r="BF6" s="137"/>
      <c r="BG6" s="137"/>
      <c r="BH6" s="137"/>
      <c r="BI6" s="137"/>
      <c r="BJ6" s="137"/>
      <c r="BK6" s="137"/>
      <c r="BL6" s="137"/>
      <c r="BM6" s="137"/>
      <c r="BN6" s="137"/>
      <c r="BO6" s="137"/>
      <c r="BP6" s="137"/>
      <c r="BQ6" s="137"/>
      <c r="BR6" s="137"/>
      <c r="BS6" s="137"/>
      <c r="BT6" s="137"/>
      <c r="BU6" s="137"/>
      <c r="BV6" s="137"/>
      <c r="BW6" s="137"/>
      <c r="BX6" s="137"/>
      <c r="BY6" s="137"/>
      <c r="BZ6" s="137"/>
      <c r="CA6" s="137"/>
      <c r="CB6" s="137"/>
      <c r="CC6" s="137"/>
      <c r="CD6" s="137"/>
      <c r="CE6" s="137"/>
      <c r="CF6" s="137"/>
      <c r="CG6" s="137"/>
      <c r="CH6" s="137"/>
      <c r="CI6" s="137"/>
      <c r="CJ6" s="137"/>
      <c r="CK6" s="137"/>
      <c r="CL6" s="137"/>
      <c r="CM6" s="137"/>
      <c r="CN6" s="137"/>
      <c r="CO6" s="137"/>
      <c r="CP6" s="137"/>
      <c r="CQ6" s="137"/>
      <c r="CR6" s="137"/>
      <c r="CS6" s="137"/>
      <c r="CT6" s="137"/>
      <c r="CU6" s="137"/>
      <c r="CV6" s="137"/>
      <c r="CW6" s="137"/>
      <c r="CX6" s="137"/>
    </row>
    <row r="7" spans="1:102" s="141" customFormat="1" ht="20.100000000000001" customHeight="1">
      <c r="A7" s="93"/>
      <c r="B7" s="139" t="s">
        <v>296</v>
      </c>
      <c r="C7" s="431">
        <v>2.0903082816604268</v>
      </c>
      <c r="D7" s="432">
        <v>1.9621092896793504</v>
      </c>
      <c r="E7" s="433">
        <v>1.9256742820684145</v>
      </c>
      <c r="F7" s="431">
        <v>18.589892994514056</v>
      </c>
      <c r="G7" s="432">
        <v>17.390141413118197</v>
      </c>
      <c r="H7" s="433">
        <v>17.036980858435548</v>
      </c>
      <c r="I7" s="140"/>
      <c r="J7" s="140"/>
      <c r="K7" s="140"/>
      <c r="L7" s="140"/>
      <c r="M7" s="140"/>
      <c r="N7" s="140"/>
      <c r="O7" s="140"/>
      <c r="P7" s="140"/>
      <c r="Q7" s="140"/>
      <c r="R7" s="140"/>
      <c r="S7" s="140"/>
      <c r="T7" s="140"/>
      <c r="U7" s="140"/>
      <c r="V7" s="140"/>
      <c r="W7" s="140"/>
      <c r="X7" s="140"/>
      <c r="Y7" s="140"/>
      <c r="Z7" s="140"/>
      <c r="AA7" s="140"/>
      <c r="AB7" s="140"/>
      <c r="AC7" s="140"/>
      <c r="AD7" s="140"/>
      <c r="AE7" s="140"/>
      <c r="AF7" s="140"/>
      <c r="AG7" s="140"/>
      <c r="AH7" s="140"/>
      <c r="AI7" s="140"/>
      <c r="AJ7" s="140"/>
      <c r="AK7" s="140"/>
      <c r="AL7" s="140"/>
      <c r="AM7" s="140"/>
      <c r="AN7" s="140"/>
      <c r="AO7" s="140"/>
      <c r="AP7" s="140"/>
      <c r="AQ7" s="140"/>
      <c r="AR7" s="140"/>
      <c r="AS7" s="140"/>
      <c r="AT7" s="140"/>
      <c r="AU7" s="140"/>
      <c r="AV7" s="140"/>
      <c r="AW7" s="140"/>
      <c r="AX7" s="140"/>
      <c r="AY7" s="140"/>
      <c r="AZ7" s="140"/>
      <c r="BA7" s="140"/>
      <c r="BB7" s="140"/>
      <c r="BC7" s="140"/>
      <c r="BD7" s="140"/>
      <c r="BE7" s="140"/>
      <c r="BF7" s="140"/>
      <c r="BG7" s="140"/>
      <c r="BH7" s="140"/>
      <c r="BI7" s="140"/>
      <c r="BJ7" s="140"/>
      <c r="BK7" s="140"/>
      <c r="BL7" s="140"/>
      <c r="BM7" s="140"/>
      <c r="BN7" s="140"/>
      <c r="BO7" s="140"/>
      <c r="BP7" s="140"/>
      <c r="BQ7" s="140"/>
      <c r="BR7" s="140"/>
      <c r="BS7" s="140"/>
      <c r="BT7" s="140"/>
      <c r="BU7" s="140"/>
      <c r="BV7" s="140"/>
      <c r="BW7" s="140"/>
      <c r="BX7" s="140"/>
      <c r="BY7" s="140"/>
      <c r="BZ7" s="140"/>
      <c r="CA7" s="140"/>
      <c r="CB7" s="140"/>
      <c r="CC7" s="140"/>
      <c r="CD7" s="140"/>
      <c r="CE7" s="140"/>
      <c r="CF7" s="140"/>
      <c r="CG7" s="140"/>
      <c r="CH7" s="140"/>
      <c r="CI7" s="140"/>
      <c r="CJ7" s="140"/>
      <c r="CK7" s="140"/>
      <c r="CL7" s="140"/>
      <c r="CM7" s="140"/>
      <c r="CN7" s="140"/>
      <c r="CO7" s="140"/>
      <c r="CP7" s="140"/>
      <c r="CQ7" s="140"/>
      <c r="CR7" s="140"/>
      <c r="CS7" s="140"/>
      <c r="CT7" s="140"/>
      <c r="CU7" s="140"/>
      <c r="CV7" s="140"/>
      <c r="CW7" s="140"/>
      <c r="CX7" s="140"/>
    </row>
    <row r="8" spans="1:102" s="141" customFormat="1" ht="20.100000000000001" customHeight="1">
      <c r="A8" s="93"/>
      <c r="B8" s="104" t="s">
        <v>47</v>
      </c>
      <c r="C8" s="142">
        <v>3.0018527085033742</v>
      </c>
      <c r="D8" s="143">
        <v>2.956659127634949</v>
      </c>
      <c r="E8" s="144">
        <v>2.9105992445961917</v>
      </c>
      <c r="F8" s="142">
        <v>26.386440819728357</v>
      </c>
      <c r="G8" s="143">
        <v>25.893533914589572</v>
      </c>
      <c r="H8" s="144">
        <v>25.436267316358656</v>
      </c>
      <c r="I8" s="140"/>
      <c r="J8" s="140"/>
      <c r="K8" s="140"/>
      <c r="L8" s="140"/>
      <c r="M8" s="140"/>
      <c r="N8" s="140"/>
      <c r="O8" s="140"/>
      <c r="P8" s="140"/>
      <c r="Q8" s="140"/>
      <c r="R8" s="140"/>
      <c r="S8" s="140"/>
      <c r="T8" s="140"/>
      <c r="U8" s="140"/>
      <c r="V8" s="140"/>
      <c r="W8" s="140"/>
      <c r="X8" s="140"/>
      <c r="Y8" s="140"/>
      <c r="Z8" s="140"/>
      <c r="AA8" s="140"/>
      <c r="AB8" s="140"/>
      <c r="AC8" s="140"/>
      <c r="AD8" s="140"/>
      <c r="AE8" s="140"/>
      <c r="AF8" s="140"/>
      <c r="AG8" s="140"/>
      <c r="AH8" s="140"/>
      <c r="AI8" s="140"/>
      <c r="AJ8" s="140"/>
      <c r="AK8" s="140"/>
      <c r="AL8" s="140"/>
      <c r="AM8" s="140"/>
      <c r="AN8" s="140"/>
      <c r="AO8" s="140"/>
      <c r="AP8" s="140"/>
      <c r="AQ8" s="140"/>
      <c r="AR8" s="140"/>
      <c r="AS8" s="140"/>
      <c r="AT8" s="140"/>
      <c r="AU8" s="140"/>
      <c r="AV8" s="140"/>
      <c r="AW8" s="140"/>
      <c r="AX8" s="140"/>
      <c r="AY8" s="140"/>
      <c r="AZ8" s="140"/>
      <c r="BA8" s="140"/>
      <c r="BB8" s="140"/>
      <c r="BC8" s="140"/>
      <c r="BD8" s="140"/>
      <c r="BE8" s="140"/>
      <c r="BF8" s="140"/>
      <c r="BG8" s="140"/>
      <c r="BH8" s="140"/>
      <c r="BI8" s="140"/>
      <c r="BJ8" s="140"/>
      <c r="BK8" s="140"/>
      <c r="BL8" s="140"/>
      <c r="BM8" s="140"/>
      <c r="BN8" s="140"/>
      <c r="BO8" s="140"/>
      <c r="BP8" s="140"/>
      <c r="BQ8" s="140"/>
      <c r="BR8" s="140"/>
      <c r="BS8" s="140"/>
      <c r="BT8" s="140"/>
      <c r="BU8" s="140"/>
      <c r="BV8" s="140"/>
      <c r="BW8" s="140"/>
      <c r="BX8" s="140"/>
      <c r="BY8" s="140"/>
      <c r="BZ8" s="140"/>
      <c r="CA8" s="140"/>
      <c r="CB8" s="140"/>
      <c r="CC8" s="140"/>
      <c r="CD8" s="140"/>
      <c r="CE8" s="140"/>
      <c r="CF8" s="140"/>
      <c r="CG8" s="140"/>
      <c r="CH8" s="140"/>
      <c r="CI8" s="140"/>
      <c r="CJ8" s="140"/>
      <c r="CK8" s="140"/>
      <c r="CL8" s="140"/>
      <c r="CM8" s="140"/>
      <c r="CN8" s="140"/>
      <c r="CO8" s="140"/>
      <c r="CP8" s="140"/>
      <c r="CQ8" s="140"/>
      <c r="CR8" s="140"/>
      <c r="CS8" s="140"/>
      <c r="CT8" s="140"/>
      <c r="CU8" s="140"/>
      <c r="CV8" s="140"/>
      <c r="CW8" s="140"/>
      <c r="CX8" s="140"/>
    </row>
    <row r="9" spans="1:102" s="141" customFormat="1" ht="20.100000000000001" customHeight="1">
      <c r="A9" s="93"/>
      <c r="B9" s="104" t="s">
        <v>70</v>
      </c>
      <c r="C9" s="142">
        <v>1.545316582221385</v>
      </c>
      <c r="D9" s="143">
        <v>1.5219714755548264</v>
      </c>
      <c r="E9" s="144">
        <v>1.5143325231806746</v>
      </c>
      <c r="F9" s="142">
        <v>17.608706105327972</v>
      </c>
      <c r="G9" s="143">
        <v>18.861804613972772</v>
      </c>
      <c r="H9" s="144">
        <v>18.883889914666632</v>
      </c>
      <c r="I9" s="140"/>
      <c r="J9" s="140"/>
      <c r="K9" s="140"/>
      <c r="L9" s="140"/>
      <c r="M9" s="140"/>
      <c r="N9" s="140"/>
      <c r="O9" s="140"/>
      <c r="P9" s="140"/>
      <c r="Q9" s="140"/>
      <c r="R9" s="140"/>
      <c r="S9" s="140"/>
      <c r="T9" s="140"/>
      <c r="U9" s="140"/>
      <c r="V9" s="140"/>
      <c r="W9" s="140"/>
      <c r="X9" s="140"/>
      <c r="Y9" s="140"/>
      <c r="Z9" s="140"/>
      <c r="AA9" s="140"/>
      <c r="AB9" s="140"/>
      <c r="AC9" s="140"/>
      <c r="AD9" s="140"/>
      <c r="AE9" s="140"/>
      <c r="AF9" s="140"/>
      <c r="AG9" s="140"/>
      <c r="AH9" s="140"/>
      <c r="AI9" s="140"/>
      <c r="AJ9" s="140"/>
      <c r="AK9" s="140"/>
      <c r="AL9" s="140"/>
      <c r="AM9" s="140"/>
      <c r="AN9" s="140"/>
      <c r="AO9" s="140"/>
      <c r="AP9" s="140"/>
      <c r="AQ9" s="140"/>
      <c r="AR9" s="140"/>
      <c r="AS9" s="140"/>
      <c r="AT9" s="140"/>
      <c r="AU9" s="140"/>
      <c r="AV9" s="140"/>
      <c r="AW9" s="140"/>
      <c r="AX9" s="140"/>
      <c r="AY9" s="140"/>
      <c r="AZ9" s="140"/>
      <c r="BA9" s="140"/>
      <c r="BB9" s="140"/>
      <c r="BC9" s="140"/>
      <c r="BD9" s="140"/>
      <c r="BE9" s="140"/>
      <c r="BF9" s="140"/>
      <c r="BG9" s="140"/>
      <c r="BH9" s="140"/>
      <c r="BI9" s="140"/>
      <c r="BJ9" s="140"/>
      <c r="BK9" s="140"/>
      <c r="BL9" s="140"/>
      <c r="BM9" s="140"/>
      <c r="BN9" s="140"/>
      <c r="BO9" s="140"/>
      <c r="BP9" s="140"/>
      <c r="BQ9" s="140"/>
      <c r="BR9" s="140"/>
      <c r="BS9" s="140"/>
      <c r="BT9" s="140"/>
      <c r="BU9" s="140"/>
      <c r="BV9" s="140"/>
      <c r="BW9" s="140"/>
      <c r="BX9" s="140"/>
      <c r="BY9" s="140"/>
      <c r="BZ9" s="140"/>
      <c r="CA9" s="140"/>
      <c r="CB9" s="140"/>
      <c r="CC9" s="140"/>
      <c r="CD9" s="140"/>
      <c r="CE9" s="140"/>
      <c r="CF9" s="140"/>
      <c r="CG9" s="140"/>
      <c r="CH9" s="140"/>
      <c r="CI9" s="140"/>
      <c r="CJ9" s="140"/>
      <c r="CK9" s="140"/>
      <c r="CL9" s="140"/>
      <c r="CM9" s="140"/>
      <c r="CN9" s="140"/>
      <c r="CO9" s="140"/>
      <c r="CP9" s="140"/>
      <c r="CQ9" s="140"/>
      <c r="CR9" s="140"/>
      <c r="CS9" s="140"/>
      <c r="CT9" s="140"/>
      <c r="CU9" s="140"/>
      <c r="CV9" s="140"/>
      <c r="CW9" s="140"/>
      <c r="CX9" s="140"/>
    </row>
    <row r="10" spans="1:102" s="141" customFormat="1" ht="20.100000000000001" customHeight="1">
      <c r="A10" s="93"/>
      <c r="B10" s="104" t="s">
        <v>43</v>
      </c>
      <c r="C10" s="142">
        <v>2.5373498525318015</v>
      </c>
      <c r="D10" s="143">
        <v>2.4700136217569693</v>
      </c>
      <c r="E10" s="144">
        <v>2.4257619690797143</v>
      </c>
      <c r="F10" s="142">
        <v>29.335870125156195</v>
      </c>
      <c r="G10" s="143">
        <v>28.748222254481316</v>
      </c>
      <c r="H10" s="144">
        <v>28.095884864918748</v>
      </c>
      <c r="I10" s="140"/>
      <c r="J10" s="140"/>
      <c r="K10" s="140"/>
      <c r="L10" s="140"/>
      <c r="M10" s="140"/>
      <c r="N10" s="140"/>
      <c r="O10" s="140"/>
      <c r="P10" s="140"/>
      <c r="Q10" s="140"/>
      <c r="R10" s="140"/>
      <c r="S10" s="140"/>
      <c r="T10" s="140"/>
      <c r="U10" s="140"/>
      <c r="V10" s="140"/>
      <c r="W10" s="140"/>
      <c r="X10" s="140"/>
      <c r="Y10" s="140"/>
      <c r="Z10" s="140"/>
      <c r="AA10" s="140"/>
      <c r="AB10" s="140"/>
      <c r="AC10" s="140"/>
      <c r="AD10" s="140"/>
      <c r="AE10" s="140"/>
      <c r="AF10" s="140"/>
      <c r="AG10" s="140"/>
      <c r="AH10" s="140"/>
      <c r="AI10" s="140"/>
      <c r="AJ10" s="140"/>
      <c r="AK10" s="140"/>
      <c r="AL10" s="140"/>
      <c r="AM10" s="140"/>
      <c r="AN10" s="140"/>
      <c r="AO10" s="140"/>
      <c r="AP10" s="140"/>
      <c r="AQ10" s="140"/>
      <c r="AR10" s="140"/>
      <c r="AS10" s="140"/>
      <c r="AT10" s="140"/>
      <c r="AU10" s="140"/>
      <c r="AV10" s="140"/>
      <c r="AW10" s="140"/>
      <c r="AX10" s="140"/>
      <c r="AY10" s="140"/>
      <c r="AZ10" s="140"/>
      <c r="BA10" s="140"/>
      <c r="BB10" s="140"/>
      <c r="BC10" s="140"/>
      <c r="BD10" s="140"/>
      <c r="BE10" s="140"/>
      <c r="BF10" s="140"/>
      <c r="BG10" s="140"/>
      <c r="BH10" s="140"/>
      <c r="BI10" s="140"/>
      <c r="BJ10" s="140"/>
      <c r="BK10" s="140"/>
      <c r="BL10" s="140"/>
      <c r="BM10" s="140"/>
      <c r="BN10" s="140"/>
      <c r="BO10" s="140"/>
      <c r="BP10" s="140"/>
      <c r="BQ10" s="140"/>
      <c r="BR10" s="140"/>
      <c r="BS10" s="140"/>
      <c r="BT10" s="140"/>
      <c r="BU10" s="140"/>
      <c r="BV10" s="140"/>
      <c r="BW10" s="140"/>
      <c r="BX10" s="140"/>
      <c r="BY10" s="140"/>
      <c r="BZ10" s="140"/>
      <c r="CA10" s="140"/>
      <c r="CB10" s="140"/>
      <c r="CC10" s="140"/>
      <c r="CD10" s="140"/>
      <c r="CE10" s="140"/>
      <c r="CF10" s="140"/>
      <c r="CG10" s="140"/>
      <c r="CH10" s="140"/>
      <c r="CI10" s="140"/>
      <c r="CJ10" s="140"/>
      <c r="CK10" s="140"/>
      <c r="CL10" s="140"/>
      <c r="CM10" s="140"/>
      <c r="CN10" s="140"/>
      <c r="CO10" s="140"/>
      <c r="CP10" s="140"/>
      <c r="CQ10" s="140"/>
      <c r="CR10" s="140"/>
      <c r="CS10" s="140"/>
      <c r="CT10" s="140"/>
      <c r="CU10" s="140"/>
      <c r="CV10" s="140"/>
      <c r="CW10" s="140"/>
      <c r="CX10" s="140"/>
    </row>
    <row r="11" spans="1:102" s="141" customFormat="1" ht="20.100000000000001" customHeight="1">
      <c r="A11" s="93"/>
      <c r="B11" s="104" t="s">
        <v>33</v>
      </c>
      <c r="C11" s="142">
        <v>1.6243796755760573</v>
      </c>
      <c r="D11" s="143">
        <v>1.3444569486284108</v>
      </c>
      <c r="E11" s="144">
        <v>1.2589612851481158</v>
      </c>
      <c r="F11" s="142">
        <v>11.173534168841838</v>
      </c>
      <c r="G11" s="143">
        <v>8.523679824735277</v>
      </c>
      <c r="H11" s="144">
        <v>7.9401548941177476</v>
      </c>
      <c r="I11" s="140"/>
      <c r="J11" s="140"/>
      <c r="K11" s="140"/>
      <c r="L11" s="140"/>
      <c r="M11" s="140"/>
      <c r="N11" s="140"/>
      <c r="O11" s="140"/>
      <c r="P11" s="140"/>
      <c r="Q11" s="140"/>
      <c r="R11" s="140"/>
      <c r="S11" s="140"/>
      <c r="T11" s="140"/>
      <c r="U11" s="140"/>
      <c r="V11" s="140"/>
      <c r="W11" s="140"/>
      <c r="X11" s="140"/>
      <c r="Y11" s="140"/>
      <c r="Z11" s="140"/>
      <c r="AA11" s="140"/>
      <c r="AB11" s="140"/>
      <c r="AC11" s="140"/>
      <c r="AD11" s="140"/>
      <c r="AE11" s="140"/>
      <c r="AF11" s="140"/>
      <c r="AG11" s="140"/>
      <c r="AH11" s="140"/>
      <c r="AI11" s="140"/>
      <c r="AJ11" s="140"/>
      <c r="AK11" s="140"/>
      <c r="AL11" s="140"/>
      <c r="AM11" s="140"/>
      <c r="AN11" s="140"/>
      <c r="AO11" s="140"/>
      <c r="AP11" s="140"/>
      <c r="AQ11" s="140"/>
      <c r="AR11" s="140"/>
      <c r="AS11" s="140"/>
      <c r="AT11" s="140"/>
      <c r="AU11" s="140"/>
      <c r="AV11" s="140"/>
      <c r="AW11" s="140"/>
      <c r="AX11" s="140"/>
      <c r="AY11" s="140"/>
      <c r="AZ11" s="140"/>
      <c r="BA11" s="140"/>
      <c r="BB11" s="140"/>
      <c r="BC11" s="140"/>
      <c r="BD11" s="140"/>
      <c r="BE11" s="140"/>
      <c r="BF11" s="140"/>
      <c r="BG11" s="140"/>
      <c r="BH11" s="140"/>
      <c r="BI11" s="140"/>
      <c r="BJ11" s="140"/>
      <c r="BK11" s="140"/>
      <c r="BL11" s="140"/>
      <c r="BM11" s="140"/>
      <c r="BN11" s="140"/>
      <c r="BO11" s="140"/>
      <c r="BP11" s="140"/>
      <c r="BQ11" s="140"/>
      <c r="BR11" s="140"/>
      <c r="BS11" s="140"/>
      <c r="BT11" s="140"/>
      <c r="BU11" s="140"/>
      <c r="BV11" s="140"/>
      <c r="BW11" s="140"/>
      <c r="BX11" s="140"/>
      <c r="BY11" s="140"/>
      <c r="BZ11" s="140"/>
      <c r="CA11" s="140"/>
      <c r="CB11" s="140"/>
      <c r="CC11" s="140"/>
      <c r="CD11" s="140"/>
      <c r="CE11" s="140"/>
      <c r="CF11" s="140"/>
      <c r="CG11" s="140"/>
      <c r="CH11" s="140"/>
      <c r="CI11" s="140"/>
      <c r="CJ11" s="140"/>
      <c r="CK11" s="140"/>
      <c r="CL11" s="140"/>
      <c r="CM11" s="140"/>
      <c r="CN11" s="140"/>
      <c r="CO11" s="140"/>
      <c r="CP11" s="140"/>
      <c r="CQ11" s="140"/>
      <c r="CR11" s="140"/>
      <c r="CS11" s="140"/>
      <c r="CT11" s="140"/>
      <c r="CU11" s="140"/>
      <c r="CV11" s="140"/>
      <c r="CW11" s="140"/>
      <c r="CX11" s="140"/>
    </row>
    <row r="12" spans="1:102" s="141" customFormat="1" ht="20.100000000000001" customHeight="1">
      <c r="A12" s="93"/>
      <c r="B12" s="104" t="s">
        <v>56</v>
      </c>
      <c r="C12" s="142">
        <v>0.98113871160164412</v>
      </c>
      <c r="D12" s="143">
        <v>0.74108865856725226</v>
      </c>
      <c r="E12" s="144">
        <v>0.73919469901391777</v>
      </c>
      <c r="F12" s="142">
        <v>10.330910191436402</v>
      </c>
      <c r="G12" s="143">
        <v>8.0945441541363383</v>
      </c>
      <c r="H12" s="144">
        <v>8.0428776430905931</v>
      </c>
      <c r="I12" s="140"/>
      <c r="J12" s="140"/>
      <c r="K12" s="140"/>
      <c r="L12" s="140"/>
      <c r="M12" s="140"/>
      <c r="N12" s="140"/>
      <c r="O12" s="140"/>
      <c r="P12" s="140"/>
      <c r="Q12" s="140"/>
      <c r="R12" s="140"/>
      <c r="S12" s="140"/>
      <c r="T12" s="140"/>
      <c r="U12" s="140"/>
      <c r="V12" s="140"/>
      <c r="W12" s="140"/>
      <c r="X12" s="140"/>
      <c r="Y12" s="140"/>
      <c r="Z12" s="140"/>
      <c r="AA12" s="140"/>
      <c r="AB12" s="140"/>
      <c r="AC12" s="140"/>
      <c r="AD12" s="140"/>
      <c r="AE12" s="140"/>
      <c r="AF12" s="140"/>
      <c r="AG12" s="140"/>
      <c r="AH12" s="140"/>
      <c r="AI12" s="140"/>
      <c r="AJ12" s="140"/>
      <c r="AK12" s="140"/>
      <c r="AL12" s="140"/>
      <c r="AM12" s="140"/>
      <c r="AN12" s="140"/>
      <c r="AO12" s="140"/>
      <c r="AP12" s="140"/>
      <c r="AQ12" s="140"/>
      <c r="AR12" s="140"/>
      <c r="AS12" s="140"/>
      <c r="AT12" s="140"/>
      <c r="AU12" s="140"/>
      <c r="AV12" s="140"/>
      <c r="AW12" s="140"/>
      <c r="AX12" s="140"/>
      <c r="AY12" s="140"/>
      <c r="AZ12" s="140"/>
      <c r="BA12" s="140"/>
      <c r="BB12" s="140"/>
      <c r="BC12" s="140"/>
      <c r="BD12" s="140"/>
      <c r="BE12" s="140"/>
      <c r="BF12" s="140"/>
      <c r="BG12" s="140"/>
      <c r="BH12" s="140"/>
      <c r="BI12" s="140"/>
      <c r="BJ12" s="140"/>
      <c r="BK12" s="140"/>
      <c r="BL12" s="140"/>
      <c r="BM12" s="140"/>
      <c r="BN12" s="140"/>
      <c r="BO12" s="140"/>
      <c r="BP12" s="140"/>
      <c r="BQ12" s="140"/>
      <c r="BR12" s="140"/>
      <c r="BS12" s="140"/>
      <c r="BT12" s="140"/>
      <c r="BU12" s="140"/>
      <c r="BV12" s="140"/>
      <c r="BW12" s="140"/>
      <c r="BX12" s="140"/>
      <c r="BY12" s="140"/>
      <c r="BZ12" s="140"/>
      <c r="CA12" s="140"/>
      <c r="CB12" s="140"/>
      <c r="CC12" s="140"/>
      <c r="CD12" s="140"/>
      <c r="CE12" s="140"/>
      <c r="CF12" s="140"/>
      <c r="CG12" s="140"/>
      <c r="CH12" s="140"/>
      <c r="CI12" s="140"/>
      <c r="CJ12" s="140"/>
      <c r="CK12" s="140"/>
      <c r="CL12" s="140"/>
      <c r="CM12" s="140"/>
      <c r="CN12" s="140"/>
      <c r="CO12" s="140"/>
      <c r="CP12" s="140"/>
      <c r="CQ12" s="140"/>
      <c r="CR12" s="140"/>
      <c r="CS12" s="140"/>
      <c r="CT12" s="140"/>
      <c r="CU12" s="140"/>
      <c r="CV12" s="140"/>
      <c r="CW12" s="140"/>
      <c r="CX12" s="140"/>
    </row>
    <row r="13" spans="1:102" s="141" customFormat="1" ht="20.100000000000001" customHeight="1">
      <c r="A13" s="93"/>
      <c r="B13" s="104" t="s">
        <v>71</v>
      </c>
      <c r="C13" s="142">
        <v>1.2673771326979824</v>
      </c>
      <c r="D13" s="143">
        <v>1.1707525890688493</v>
      </c>
      <c r="E13" s="144">
        <v>1.1788842499895533</v>
      </c>
      <c r="F13" s="142">
        <v>13.148883284269001</v>
      </c>
      <c r="G13" s="143">
        <v>11.527082954739345</v>
      </c>
      <c r="H13" s="144">
        <v>11.552739557968856</v>
      </c>
      <c r="I13" s="140"/>
      <c r="J13" s="140"/>
      <c r="K13" s="140"/>
      <c r="L13" s="140"/>
      <c r="M13" s="140"/>
      <c r="N13" s="140"/>
      <c r="O13" s="140"/>
      <c r="P13" s="140"/>
      <c r="Q13" s="140"/>
      <c r="R13" s="140"/>
      <c r="S13" s="140"/>
      <c r="T13" s="140"/>
      <c r="U13" s="140"/>
      <c r="V13" s="140"/>
      <c r="W13" s="140"/>
      <c r="X13" s="140"/>
      <c r="Y13" s="140"/>
      <c r="Z13" s="140"/>
      <c r="AA13" s="140"/>
      <c r="AB13" s="140"/>
      <c r="AC13" s="140"/>
      <c r="AD13" s="140"/>
      <c r="AE13" s="140"/>
      <c r="AF13" s="140"/>
      <c r="AG13" s="140"/>
      <c r="AH13" s="140"/>
      <c r="AI13" s="140"/>
      <c r="AJ13" s="140"/>
      <c r="AK13" s="140"/>
      <c r="AL13" s="140"/>
      <c r="AM13" s="140"/>
      <c r="AN13" s="140"/>
      <c r="AO13" s="140"/>
      <c r="AP13" s="140"/>
      <c r="AQ13" s="140"/>
      <c r="AR13" s="140"/>
      <c r="AS13" s="140"/>
      <c r="AT13" s="140"/>
      <c r="AU13" s="140"/>
      <c r="AV13" s="140"/>
      <c r="AW13" s="140"/>
      <c r="AX13" s="140"/>
      <c r="AY13" s="140"/>
      <c r="AZ13" s="140"/>
      <c r="BA13" s="140"/>
      <c r="BB13" s="140"/>
      <c r="BC13" s="140"/>
      <c r="BD13" s="140"/>
      <c r="BE13" s="140"/>
      <c r="BF13" s="140"/>
      <c r="BG13" s="140"/>
      <c r="BH13" s="140"/>
      <c r="BI13" s="140"/>
      <c r="BJ13" s="140"/>
      <c r="BK13" s="140"/>
      <c r="BL13" s="140"/>
      <c r="BM13" s="140"/>
      <c r="BN13" s="140"/>
      <c r="BO13" s="140"/>
      <c r="BP13" s="140"/>
      <c r="BQ13" s="140"/>
      <c r="BR13" s="140"/>
      <c r="BS13" s="140"/>
      <c r="BT13" s="140"/>
      <c r="BU13" s="140"/>
      <c r="BV13" s="140"/>
      <c r="BW13" s="140"/>
      <c r="BX13" s="140"/>
      <c r="BY13" s="140"/>
      <c r="BZ13" s="140"/>
      <c r="CA13" s="140"/>
      <c r="CB13" s="140"/>
      <c r="CC13" s="140"/>
      <c r="CD13" s="140"/>
      <c r="CE13" s="140"/>
      <c r="CF13" s="140"/>
      <c r="CG13" s="140"/>
      <c r="CH13" s="140"/>
      <c r="CI13" s="140"/>
      <c r="CJ13" s="140"/>
      <c r="CK13" s="140"/>
      <c r="CL13" s="140"/>
      <c r="CM13" s="140"/>
      <c r="CN13" s="140"/>
      <c r="CO13" s="140"/>
      <c r="CP13" s="140"/>
      <c r="CQ13" s="140"/>
      <c r="CR13" s="140"/>
      <c r="CS13" s="140"/>
      <c r="CT13" s="140"/>
      <c r="CU13" s="140"/>
      <c r="CV13" s="140"/>
      <c r="CW13" s="140"/>
      <c r="CX13" s="140"/>
    </row>
    <row r="14" spans="1:102" s="141" customFormat="1" ht="20.100000000000001" customHeight="1">
      <c r="A14" s="93"/>
      <c r="B14" s="104" t="s">
        <v>58</v>
      </c>
      <c r="C14" s="142">
        <v>4.21699868234733</v>
      </c>
      <c r="D14" s="143">
        <v>3.541085911401213</v>
      </c>
      <c r="E14" s="144">
        <v>3.3700250149182556</v>
      </c>
      <c r="F14" s="142">
        <v>15.661864692341748</v>
      </c>
      <c r="G14" s="143">
        <v>12.62843484575423</v>
      </c>
      <c r="H14" s="144">
        <v>11.976934444330142</v>
      </c>
      <c r="I14" s="140"/>
      <c r="J14" s="140"/>
      <c r="K14" s="140"/>
      <c r="L14" s="140"/>
      <c r="M14" s="140"/>
      <c r="N14" s="140"/>
      <c r="O14" s="140"/>
      <c r="P14" s="140"/>
      <c r="Q14" s="140"/>
      <c r="R14" s="140"/>
      <c r="S14" s="140"/>
      <c r="T14" s="140"/>
      <c r="U14" s="140"/>
      <c r="V14" s="140"/>
      <c r="W14" s="140"/>
      <c r="X14" s="140"/>
      <c r="Y14" s="140"/>
      <c r="Z14" s="140"/>
      <c r="AA14" s="140"/>
      <c r="AB14" s="140"/>
      <c r="AC14" s="140"/>
      <c r="AD14" s="140"/>
      <c r="AE14" s="140"/>
      <c r="AF14" s="140"/>
      <c r="AG14" s="140"/>
      <c r="AH14" s="140"/>
      <c r="AI14" s="140"/>
      <c r="AJ14" s="140"/>
      <c r="AK14" s="140"/>
      <c r="AL14" s="140"/>
      <c r="AM14" s="140"/>
      <c r="AN14" s="140"/>
      <c r="AO14" s="140"/>
      <c r="AP14" s="140"/>
      <c r="AQ14" s="140"/>
      <c r="AR14" s="140"/>
      <c r="AS14" s="140"/>
      <c r="AT14" s="140"/>
      <c r="AU14" s="140"/>
      <c r="AV14" s="140"/>
      <c r="AW14" s="140"/>
      <c r="AX14" s="140"/>
      <c r="AY14" s="140"/>
      <c r="AZ14" s="140"/>
      <c r="BA14" s="140"/>
      <c r="BB14" s="140"/>
      <c r="BC14" s="140"/>
      <c r="BD14" s="140"/>
      <c r="BE14" s="140"/>
      <c r="BF14" s="140"/>
      <c r="BG14" s="140"/>
      <c r="BH14" s="140"/>
      <c r="BI14" s="140"/>
      <c r="BJ14" s="140"/>
      <c r="BK14" s="140"/>
      <c r="BL14" s="140"/>
      <c r="BM14" s="140"/>
      <c r="BN14" s="140"/>
      <c r="BO14" s="140"/>
      <c r="BP14" s="140"/>
      <c r="BQ14" s="140"/>
      <c r="BR14" s="140"/>
      <c r="BS14" s="140"/>
      <c r="BT14" s="140"/>
      <c r="BU14" s="140"/>
      <c r="BV14" s="140"/>
      <c r="BW14" s="140"/>
      <c r="BX14" s="140"/>
      <c r="BY14" s="140"/>
      <c r="BZ14" s="140"/>
      <c r="CA14" s="140"/>
      <c r="CB14" s="140"/>
      <c r="CC14" s="140"/>
      <c r="CD14" s="140"/>
      <c r="CE14" s="140"/>
      <c r="CF14" s="140"/>
      <c r="CG14" s="140"/>
      <c r="CH14" s="140"/>
      <c r="CI14" s="140"/>
      <c r="CJ14" s="140"/>
      <c r="CK14" s="140"/>
      <c r="CL14" s="140"/>
      <c r="CM14" s="140"/>
      <c r="CN14" s="140"/>
      <c r="CO14" s="140"/>
      <c r="CP14" s="140"/>
      <c r="CQ14" s="140"/>
      <c r="CR14" s="140"/>
      <c r="CS14" s="140"/>
      <c r="CT14" s="140"/>
      <c r="CU14" s="140"/>
      <c r="CV14" s="140"/>
      <c r="CW14" s="140"/>
      <c r="CX14" s="140"/>
    </row>
    <row r="15" spans="1:102" s="141" customFormat="1" ht="20.100000000000001" customHeight="1">
      <c r="A15" s="93"/>
      <c r="B15" s="104" t="s">
        <v>227</v>
      </c>
      <c r="C15" s="142">
        <v>2.0102569204817327</v>
      </c>
      <c r="D15" s="143">
        <v>1.3806367706702429</v>
      </c>
      <c r="E15" s="144">
        <v>1.3967314893783573</v>
      </c>
      <c r="F15" s="142">
        <v>2.3397587018286892</v>
      </c>
      <c r="G15" s="143">
        <v>11.192472399706933</v>
      </c>
      <c r="H15" s="144">
        <v>11.20502912215993</v>
      </c>
      <c r="I15" s="140"/>
      <c r="J15" s="140"/>
      <c r="K15" s="140"/>
      <c r="L15" s="140"/>
      <c r="M15" s="140"/>
      <c r="N15" s="140"/>
      <c r="O15" s="140"/>
      <c r="P15" s="140"/>
      <c r="Q15" s="140"/>
      <c r="R15" s="140"/>
      <c r="S15" s="140"/>
      <c r="T15" s="140"/>
      <c r="U15" s="140"/>
      <c r="V15" s="140"/>
      <c r="W15" s="140"/>
      <c r="X15" s="140"/>
      <c r="Y15" s="140"/>
      <c r="Z15" s="140"/>
      <c r="AA15" s="140"/>
      <c r="AB15" s="140"/>
      <c r="AC15" s="140"/>
      <c r="AD15" s="140"/>
      <c r="AE15" s="140"/>
      <c r="AF15" s="140"/>
      <c r="AG15" s="140"/>
      <c r="AH15" s="140"/>
      <c r="AI15" s="140"/>
      <c r="AJ15" s="140"/>
      <c r="AK15" s="140"/>
      <c r="AL15" s="140"/>
      <c r="AM15" s="140"/>
      <c r="AN15" s="140"/>
      <c r="AO15" s="140"/>
      <c r="AP15" s="140"/>
      <c r="AQ15" s="140"/>
      <c r="AR15" s="140"/>
      <c r="AS15" s="140"/>
      <c r="AT15" s="140"/>
      <c r="AU15" s="140"/>
      <c r="AV15" s="140"/>
      <c r="AW15" s="140"/>
      <c r="AX15" s="140"/>
      <c r="AY15" s="140"/>
      <c r="AZ15" s="140"/>
      <c r="BA15" s="140"/>
      <c r="BB15" s="140"/>
      <c r="BC15" s="140"/>
      <c r="BD15" s="140"/>
      <c r="BE15" s="140"/>
      <c r="BF15" s="140"/>
      <c r="BG15" s="140"/>
      <c r="BH15" s="140"/>
      <c r="BI15" s="140"/>
      <c r="BJ15" s="140"/>
      <c r="BK15" s="140"/>
      <c r="BL15" s="140"/>
      <c r="BM15" s="140"/>
      <c r="BN15" s="140"/>
      <c r="BO15" s="140"/>
      <c r="BP15" s="140"/>
      <c r="BQ15" s="140"/>
      <c r="BR15" s="140"/>
      <c r="BS15" s="140"/>
      <c r="BT15" s="140"/>
      <c r="BU15" s="140"/>
      <c r="BV15" s="140"/>
      <c r="BW15" s="140"/>
      <c r="BX15" s="140"/>
      <c r="BY15" s="140"/>
      <c r="BZ15" s="140"/>
      <c r="CA15" s="140"/>
      <c r="CB15" s="140"/>
      <c r="CC15" s="140"/>
      <c r="CD15" s="140"/>
      <c r="CE15" s="140"/>
      <c r="CF15" s="140"/>
      <c r="CG15" s="140"/>
      <c r="CH15" s="140"/>
      <c r="CI15" s="140"/>
      <c r="CJ15" s="140"/>
      <c r="CK15" s="140"/>
      <c r="CL15" s="140"/>
      <c r="CM15" s="140"/>
      <c r="CN15" s="140"/>
      <c r="CO15" s="140"/>
      <c r="CP15" s="140"/>
      <c r="CQ15" s="140"/>
      <c r="CR15" s="140"/>
      <c r="CS15" s="140"/>
      <c r="CT15" s="140"/>
      <c r="CU15" s="140"/>
      <c r="CV15" s="140"/>
      <c r="CW15" s="140"/>
      <c r="CX15" s="140"/>
    </row>
    <row r="16" spans="1:102" s="141" customFormat="1" ht="20.100000000000001" customHeight="1">
      <c r="A16" s="93"/>
      <c r="B16" s="104" t="s">
        <v>37</v>
      </c>
      <c r="C16" s="142">
        <v>3.2030176889198541</v>
      </c>
      <c r="D16" s="143">
        <v>2.6041970092778883</v>
      </c>
      <c r="E16" s="144">
        <v>2.5666430046558673</v>
      </c>
      <c r="F16" s="142">
        <v>26.385800158125207</v>
      </c>
      <c r="G16" s="143">
        <v>21.04584149878751</v>
      </c>
      <c r="H16" s="144">
        <v>20.758825750242831</v>
      </c>
      <c r="I16" s="140"/>
      <c r="J16" s="140"/>
      <c r="K16" s="140"/>
      <c r="L16" s="140"/>
      <c r="M16" s="140"/>
      <c r="N16" s="140"/>
      <c r="O16" s="140"/>
      <c r="P16" s="140"/>
      <c r="Q16" s="140"/>
      <c r="R16" s="140"/>
      <c r="S16" s="140"/>
      <c r="T16" s="140"/>
      <c r="U16" s="140"/>
      <c r="V16" s="140"/>
      <c r="W16" s="140"/>
      <c r="X16" s="140"/>
      <c r="Y16" s="140"/>
      <c r="Z16" s="140"/>
      <c r="AA16" s="140"/>
      <c r="AB16" s="140"/>
      <c r="AC16" s="140"/>
      <c r="AD16" s="140"/>
      <c r="AE16" s="140"/>
      <c r="AF16" s="140"/>
      <c r="AG16" s="140"/>
      <c r="AH16" s="140"/>
      <c r="AI16" s="140"/>
      <c r="AJ16" s="140"/>
      <c r="AK16" s="140"/>
      <c r="AL16" s="140"/>
      <c r="AM16" s="140"/>
      <c r="AN16" s="140"/>
      <c r="AO16" s="140"/>
      <c r="AP16" s="140"/>
      <c r="AQ16" s="140"/>
      <c r="AR16" s="140"/>
      <c r="AS16" s="140"/>
      <c r="AT16" s="140"/>
      <c r="AU16" s="140"/>
      <c r="AV16" s="140"/>
      <c r="AW16" s="140"/>
      <c r="AX16" s="140"/>
      <c r="AY16" s="140"/>
      <c r="AZ16" s="140"/>
      <c r="BA16" s="140"/>
      <c r="BB16" s="140"/>
      <c r="BC16" s="140"/>
      <c r="BD16" s="140"/>
      <c r="BE16" s="140"/>
      <c r="BF16" s="140"/>
      <c r="BG16" s="140"/>
      <c r="BH16" s="140"/>
      <c r="BI16" s="140"/>
      <c r="BJ16" s="140"/>
      <c r="BK16" s="140"/>
      <c r="BL16" s="140"/>
      <c r="BM16" s="140"/>
      <c r="BN16" s="140"/>
      <c r="BO16" s="140"/>
      <c r="BP16" s="140"/>
      <c r="BQ16" s="140"/>
      <c r="BR16" s="140"/>
      <c r="BS16" s="140"/>
      <c r="BT16" s="140"/>
      <c r="BU16" s="140"/>
      <c r="BV16" s="140"/>
      <c r="BW16" s="140"/>
      <c r="BX16" s="140"/>
      <c r="BY16" s="140"/>
      <c r="BZ16" s="140"/>
      <c r="CA16" s="140"/>
      <c r="CB16" s="140"/>
      <c r="CC16" s="140"/>
      <c r="CD16" s="140"/>
      <c r="CE16" s="140"/>
      <c r="CF16" s="140"/>
      <c r="CG16" s="140"/>
      <c r="CH16" s="140"/>
      <c r="CI16" s="140"/>
      <c r="CJ16" s="140"/>
      <c r="CK16" s="140"/>
      <c r="CL16" s="140"/>
      <c r="CM16" s="140"/>
      <c r="CN16" s="140"/>
      <c r="CO16" s="140"/>
      <c r="CP16" s="140"/>
      <c r="CQ16" s="140"/>
      <c r="CR16" s="140"/>
      <c r="CS16" s="140"/>
      <c r="CT16" s="140"/>
      <c r="CU16" s="140"/>
      <c r="CV16" s="140"/>
      <c r="CW16" s="140"/>
      <c r="CX16" s="140"/>
    </row>
    <row r="17" spans="1:102" s="141" customFormat="1" ht="20.100000000000001" customHeight="1">
      <c r="A17" s="93"/>
      <c r="B17" s="104" t="s">
        <v>35</v>
      </c>
      <c r="C17" s="142">
        <v>1.424360348766913</v>
      </c>
      <c r="D17" s="143">
        <v>1.7760803265511271</v>
      </c>
      <c r="E17" s="144">
        <v>1.759929088014665</v>
      </c>
      <c r="F17" s="142">
        <v>11.914920915099382</v>
      </c>
      <c r="G17" s="143">
        <v>14.381277251113328</v>
      </c>
      <c r="H17" s="144">
        <v>14.109704596095639</v>
      </c>
      <c r="I17" s="140"/>
      <c r="J17" s="140"/>
      <c r="K17" s="140"/>
      <c r="L17" s="140"/>
      <c r="M17" s="140"/>
      <c r="N17" s="140"/>
      <c r="O17" s="140"/>
      <c r="P17" s="140"/>
      <c r="Q17" s="140"/>
      <c r="R17" s="140"/>
      <c r="S17" s="140"/>
      <c r="T17" s="140"/>
      <c r="U17" s="140"/>
      <c r="V17" s="140"/>
      <c r="W17" s="140"/>
      <c r="X17" s="140"/>
      <c r="Y17" s="140"/>
      <c r="Z17" s="140"/>
      <c r="AA17" s="140"/>
      <c r="AB17" s="140"/>
      <c r="AC17" s="140"/>
      <c r="AD17" s="140"/>
      <c r="AE17" s="140"/>
      <c r="AF17" s="140"/>
      <c r="AG17" s="140"/>
      <c r="AH17" s="140"/>
      <c r="AI17" s="140"/>
      <c r="AJ17" s="140"/>
      <c r="AK17" s="140"/>
      <c r="AL17" s="140"/>
      <c r="AM17" s="140"/>
      <c r="AN17" s="140"/>
      <c r="AO17" s="140"/>
      <c r="AP17" s="140"/>
      <c r="AQ17" s="140"/>
      <c r="AR17" s="140"/>
      <c r="AS17" s="140"/>
      <c r="AT17" s="140"/>
      <c r="AU17" s="140"/>
      <c r="AV17" s="140"/>
      <c r="AW17" s="140"/>
      <c r="AX17" s="140"/>
      <c r="AY17" s="140"/>
      <c r="AZ17" s="140"/>
      <c r="BA17" s="140"/>
      <c r="BB17" s="140"/>
      <c r="BC17" s="140"/>
      <c r="BD17" s="140"/>
      <c r="BE17" s="140"/>
      <c r="BF17" s="140"/>
      <c r="BG17" s="140"/>
      <c r="BH17" s="140"/>
      <c r="BI17" s="140"/>
      <c r="BJ17" s="140"/>
      <c r="BK17" s="140"/>
      <c r="BL17" s="140"/>
      <c r="BM17" s="140"/>
      <c r="BN17" s="140"/>
      <c r="BO17" s="140"/>
      <c r="BP17" s="140"/>
      <c r="BQ17" s="140"/>
      <c r="BR17" s="140"/>
      <c r="BS17" s="140"/>
      <c r="BT17" s="140"/>
      <c r="BU17" s="140"/>
      <c r="BV17" s="140"/>
      <c r="BW17" s="140"/>
      <c r="BX17" s="140"/>
      <c r="BY17" s="140"/>
      <c r="BZ17" s="140"/>
      <c r="CA17" s="140"/>
      <c r="CB17" s="140"/>
      <c r="CC17" s="140"/>
      <c r="CD17" s="140"/>
      <c r="CE17" s="140"/>
      <c r="CF17" s="140"/>
      <c r="CG17" s="140"/>
      <c r="CH17" s="140"/>
      <c r="CI17" s="140"/>
      <c r="CJ17" s="140"/>
      <c r="CK17" s="140"/>
      <c r="CL17" s="140"/>
      <c r="CM17" s="140"/>
      <c r="CN17" s="140"/>
      <c r="CO17" s="140"/>
      <c r="CP17" s="140"/>
      <c r="CQ17" s="140"/>
      <c r="CR17" s="140"/>
      <c r="CS17" s="140"/>
      <c r="CT17" s="140"/>
      <c r="CU17" s="140"/>
      <c r="CV17" s="140"/>
      <c r="CW17" s="140"/>
      <c r="CX17" s="140"/>
    </row>
    <row r="18" spans="1:102" s="141" customFormat="1" ht="20.100000000000001" customHeight="1">
      <c r="A18" s="93"/>
      <c r="B18" s="104" t="s">
        <v>32</v>
      </c>
      <c r="C18" s="142">
        <v>0.15944577997710366</v>
      </c>
      <c r="D18" s="143">
        <v>0.26444663714027145</v>
      </c>
      <c r="E18" s="144">
        <v>0.27892826198337012</v>
      </c>
      <c r="F18" s="142">
        <v>5.4810048781545575</v>
      </c>
      <c r="G18" s="143">
        <v>9.0126109686112894</v>
      </c>
      <c r="H18" s="144">
        <v>9.5137922166934299</v>
      </c>
      <c r="I18" s="140"/>
      <c r="J18" s="140"/>
      <c r="K18" s="140"/>
      <c r="L18" s="140"/>
      <c r="M18" s="140"/>
      <c r="N18" s="140"/>
      <c r="O18" s="140"/>
      <c r="P18" s="140"/>
      <c r="Q18" s="140"/>
      <c r="R18" s="140"/>
      <c r="S18" s="140"/>
      <c r="T18" s="140"/>
      <c r="U18" s="140"/>
      <c r="V18" s="140"/>
      <c r="W18" s="140"/>
      <c r="X18" s="140"/>
      <c r="Y18" s="140"/>
      <c r="Z18" s="140"/>
      <c r="AA18" s="140"/>
      <c r="AB18" s="140"/>
      <c r="AC18" s="140"/>
      <c r="AD18" s="140"/>
      <c r="AE18" s="140"/>
      <c r="AF18" s="140"/>
      <c r="AG18" s="140"/>
      <c r="AH18" s="140"/>
      <c r="AI18" s="140"/>
      <c r="AJ18" s="140"/>
      <c r="AK18" s="140"/>
      <c r="AL18" s="140"/>
      <c r="AM18" s="140"/>
      <c r="AN18" s="140"/>
      <c r="AO18" s="140"/>
      <c r="AP18" s="140"/>
      <c r="AQ18" s="140"/>
      <c r="AR18" s="140"/>
      <c r="AS18" s="140"/>
      <c r="AT18" s="140"/>
      <c r="AU18" s="140"/>
      <c r="AV18" s="140"/>
      <c r="AW18" s="140"/>
      <c r="AX18" s="140"/>
      <c r="AY18" s="140"/>
      <c r="AZ18" s="140"/>
      <c r="BA18" s="140"/>
      <c r="BB18" s="140"/>
      <c r="BC18" s="140"/>
      <c r="BD18" s="140"/>
      <c r="BE18" s="140"/>
      <c r="BF18" s="140"/>
      <c r="BG18" s="140"/>
      <c r="BH18" s="140"/>
      <c r="BI18" s="140"/>
      <c r="BJ18" s="140"/>
      <c r="BK18" s="140"/>
      <c r="BL18" s="140"/>
      <c r="BM18" s="140"/>
      <c r="BN18" s="140"/>
      <c r="BO18" s="140"/>
      <c r="BP18" s="140"/>
      <c r="BQ18" s="140"/>
      <c r="BR18" s="140"/>
      <c r="BS18" s="140"/>
      <c r="BT18" s="140"/>
      <c r="BU18" s="140"/>
      <c r="BV18" s="140"/>
      <c r="BW18" s="140"/>
      <c r="BX18" s="140"/>
      <c r="BY18" s="140"/>
      <c r="BZ18" s="140"/>
      <c r="CA18" s="140"/>
      <c r="CB18" s="140"/>
      <c r="CC18" s="140"/>
      <c r="CD18" s="140"/>
      <c r="CE18" s="140"/>
      <c r="CF18" s="140"/>
      <c r="CG18" s="140"/>
      <c r="CH18" s="140"/>
      <c r="CI18" s="140"/>
      <c r="CJ18" s="140"/>
      <c r="CK18" s="140"/>
      <c r="CL18" s="140"/>
      <c r="CM18" s="140"/>
      <c r="CN18" s="140"/>
      <c r="CO18" s="140"/>
      <c r="CP18" s="140"/>
      <c r="CQ18" s="140"/>
      <c r="CR18" s="140"/>
      <c r="CS18" s="140"/>
      <c r="CT18" s="140"/>
      <c r="CU18" s="140"/>
      <c r="CV18" s="140"/>
      <c r="CW18" s="140"/>
      <c r="CX18" s="140"/>
    </row>
    <row r="19" spans="1:102" s="141" customFormat="1" ht="20.100000000000001" customHeight="1">
      <c r="A19" s="93"/>
      <c r="B19" s="104" t="s">
        <v>65</v>
      </c>
      <c r="C19" s="142">
        <v>1.2315134715724643</v>
      </c>
      <c r="D19" s="143">
        <v>1.2026299630367996</v>
      </c>
      <c r="E19" s="144">
        <v>1.1981345052701895</v>
      </c>
      <c r="F19" s="142">
        <v>24.287967000573417</v>
      </c>
      <c r="G19" s="143">
        <v>24.533965987723501</v>
      </c>
      <c r="H19" s="144">
        <v>24.218344338839024</v>
      </c>
      <c r="I19" s="140"/>
      <c r="J19" s="140"/>
      <c r="K19" s="140"/>
      <c r="L19" s="140"/>
      <c r="M19" s="140"/>
      <c r="N19" s="140"/>
      <c r="O19" s="140"/>
      <c r="P19" s="140"/>
      <c r="Q19" s="140"/>
      <c r="R19" s="140"/>
      <c r="S19" s="140"/>
      <c r="T19" s="140"/>
      <c r="U19" s="140"/>
      <c r="V19" s="140"/>
      <c r="W19" s="140"/>
      <c r="X19" s="140"/>
      <c r="Y19" s="140"/>
      <c r="Z19" s="140"/>
      <c r="AA19" s="140"/>
      <c r="AB19" s="140"/>
      <c r="AC19" s="140"/>
      <c r="AD19" s="140"/>
      <c r="AE19" s="140"/>
      <c r="AF19" s="140"/>
      <c r="AG19" s="140"/>
      <c r="AH19" s="140"/>
      <c r="AI19" s="140"/>
      <c r="AJ19" s="140"/>
      <c r="AK19" s="140"/>
      <c r="AL19" s="140"/>
      <c r="AM19" s="140"/>
      <c r="AN19" s="140"/>
      <c r="AO19" s="140"/>
      <c r="AP19" s="140"/>
      <c r="AQ19" s="140"/>
      <c r="AR19" s="140"/>
      <c r="AS19" s="140"/>
      <c r="AT19" s="140"/>
      <c r="AU19" s="140"/>
      <c r="AV19" s="140"/>
      <c r="AW19" s="140"/>
      <c r="AX19" s="140"/>
      <c r="AY19" s="140"/>
      <c r="AZ19" s="140"/>
      <c r="BA19" s="140"/>
      <c r="BB19" s="140"/>
      <c r="BC19" s="140"/>
      <c r="BD19" s="140"/>
      <c r="BE19" s="140"/>
      <c r="BF19" s="140"/>
      <c r="BG19" s="140"/>
      <c r="BH19" s="140"/>
      <c r="BI19" s="140"/>
      <c r="BJ19" s="140"/>
      <c r="BK19" s="140"/>
      <c r="BL19" s="140"/>
      <c r="BM19" s="140"/>
      <c r="BN19" s="140"/>
      <c r="BO19" s="140"/>
      <c r="BP19" s="140"/>
      <c r="BQ19" s="140"/>
      <c r="BR19" s="140"/>
      <c r="BS19" s="140"/>
      <c r="BT19" s="140"/>
      <c r="BU19" s="140"/>
      <c r="BV19" s="140"/>
      <c r="BW19" s="140"/>
      <c r="BX19" s="140"/>
      <c r="BY19" s="140"/>
      <c r="BZ19" s="140"/>
      <c r="CA19" s="140"/>
      <c r="CB19" s="140"/>
      <c r="CC19" s="140"/>
      <c r="CD19" s="140"/>
      <c r="CE19" s="140"/>
      <c r="CF19" s="140"/>
      <c r="CG19" s="140"/>
      <c r="CH19" s="140"/>
      <c r="CI19" s="140"/>
      <c r="CJ19" s="140"/>
      <c r="CK19" s="140"/>
      <c r="CL19" s="140"/>
      <c r="CM19" s="140"/>
      <c r="CN19" s="140"/>
      <c r="CO19" s="140"/>
      <c r="CP19" s="140"/>
      <c r="CQ19" s="140"/>
      <c r="CR19" s="140"/>
      <c r="CS19" s="140"/>
      <c r="CT19" s="140"/>
      <c r="CU19" s="140"/>
      <c r="CV19" s="140"/>
      <c r="CW19" s="140"/>
      <c r="CX19" s="140"/>
    </row>
    <row r="20" spans="1:102" s="141" customFormat="1" ht="20.100000000000001" customHeight="1">
      <c r="A20" s="93"/>
      <c r="B20" s="104" t="s">
        <v>44</v>
      </c>
      <c r="C20" s="142">
        <v>2.6524683530153452</v>
      </c>
      <c r="D20" s="143">
        <v>2.6023605875621922</v>
      </c>
      <c r="E20" s="144">
        <v>2.5740406710167503</v>
      </c>
      <c r="F20" s="142">
        <v>21.357932038040897</v>
      </c>
      <c r="G20" s="143">
        <v>21.181989660067465</v>
      </c>
      <c r="H20" s="144">
        <v>20.897905522280212</v>
      </c>
      <c r="I20" s="140"/>
      <c r="J20" s="140"/>
      <c r="K20" s="140"/>
      <c r="L20" s="140"/>
      <c r="M20" s="140"/>
      <c r="N20" s="140"/>
      <c r="O20" s="140"/>
      <c r="P20" s="140"/>
      <c r="Q20" s="140"/>
      <c r="R20" s="140"/>
      <c r="S20" s="140"/>
      <c r="T20" s="140"/>
      <c r="U20" s="140"/>
      <c r="V20" s="140"/>
      <c r="W20" s="140"/>
      <c r="X20" s="140"/>
      <c r="Y20" s="140"/>
      <c r="Z20" s="140"/>
      <c r="AA20" s="140"/>
      <c r="AB20" s="140"/>
      <c r="AC20" s="140"/>
      <c r="AD20" s="140"/>
      <c r="AE20" s="140"/>
      <c r="AF20" s="140"/>
      <c r="AG20" s="140"/>
      <c r="AH20" s="140"/>
      <c r="AI20" s="140"/>
      <c r="AJ20" s="140"/>
      <c r="AK20" s="140"/>
      <c r="AL20" s="140"/>
      <c r="AM20" s="140"/>
      <c r="AN20" s="140"/>
      <c r="AO20" s="140"/>
      <c r="AP20" s="140"/>
      <c r="AQ20" s="140"/>
      <c r="AR20" s="140"/>
      <c r="AS20" s="140"/>
      <c r="AT20" s="140"/>
      <c r="AU20" s="140"/>
      <c r="AV20" s="140"/>
      <c r="AW20" s="140"/>
      <c r="AX20" s="140"/>
      <c r="AY20" s="140"/>
      <c r="AZ20" s="140"/>
      <c r="BA20" s="140"/>
      <c r="BB20" s="140"/>
      <c r="BC20" s="140"/>
      <c r="BD20" s="140"/>
      <c r="BE20" s="140"/>
      <c r="BF20" s="140"/>
      <c r="BG20" s="140"/>
      <c r="BH20" s="140"/>
      <c r="BI20" s="140"/>
      <c r="BJ20" s="140"/>
      <c r="BK20" s="140"/>
      <c r="BL20" s="140"/>
      <c r="BM20" s="140"/>
      <c r="BN20" s="140"/>
      <c r="BO20" s="140"/>
      <c r="BP20" s="140"/>
      <c r="BQ20" s="140"/>
      <c r="BR20" s="140"/>
      <c r="BS20" s="140"/>
      <c r="BT20" s="140"/>
      <c r="BU20" s="140"/>
      <c r="BV20" s="140"/>
      <c r="BW20" s="140"/>
      <c r="BX20" s="140"/>
      <c r="BY20" s="140"/>
      <c r="BZ20" s="140"/>
      <c r="CA20" s="140"/>
      <c r="CB20" s="140"/>
      <c r="CC20" s="140"/>
      <c r="CD20" s="140"/>
      <c r="CE20" s="140"/>
      <c r="CF20" s="140"/>
      <c r="CG20" s="140"/>
      <c r="CH20" s="140"/>
      <c r="CI20" s="140"/>
      <c r="CJ20" s="140"/>
      <c r="CK20" s="140"/>
      <c r="CL20" s="140"/>
      <c r="CM20" s="140"/>
      <c r="CN20" s="140"/>
      <c r="CO20" s="140"/>
      <c r="CP20" s="140"/>
      <c r="CQ20" s="140"/>
      <c r="CR20" s="140"/>
      <c r="CS20" s="140"/>
      <c r="CT20" s="140"/>
      <c r="CU20" s="140"/>
      <c r="CV20" s="140"/>
      <c r="CW20" s="140"/>
      <c r="CX20" s="140"/>
    </row>
    <row r="21" spans="1:102" s="141" customFormat="1" ht="20.100000000000001" customHeight="1">
      <c r="A21" s="93"/>
      <c r="B21" s="104" t="s">
        <v>62</v>
      </c>
      <c r="C21" s="142">
        <v>2.1621423832701159</v>
      </c>
      <c r="D21" s="143">
        <v>2.1620124749699494</v>
      </c>
      <c r="E21" s="144">
        <v>2.2086398947940524</v>
      </c>
      <c r="F21" s="142">
        <v>13.383445359402069</v>
      </c>
      <c r="G21" s="143">
        <v>13.504985536262968</v>
      </c>
      <c r="H21" s="144">
        <v>14.021129681876152</v>
      </c>
      <c r="I21" s="140"/>
      <c r="J21" s="140"/>
      <c r="K21" s="140"/>
      <c r="L21" s="140"/>
      <c r="M21" s="140"/>
      <c r="N21" s="140"/>
      <c r="O21" s="140"/>
      <c r="P21" s="140"/>
      <c r="Q21" s="140"/>
      <c r="R21" s="140"/>
      <c r="S21" s="140"/>
      <c r="T21" s="140"/>
      <c r="U21" s="140"/>
      <c r="V21" s="140"/>
      <c r="W21" s="140"/>
      <c r="X21" s="140"/>
      <c r="Y21" s="140"/>
      <c r="Z21" s="140"/>
      <c r="AA21" s="140"/>
      <c r="AB21" s="140"/>
      <c r="AC21" s="140"/>
      <c r="AD21" s="140"/>
      <c r="AE21" s="140"/>
      <c r="AF21" s="140"/>
      <c r="AG21" s="140"/>
      <c r="AH21" s="140"/>
      <c r="AI21" s="140"/>
      <c r="AJ21" s="140"/>
      <c r="AK21" s="140"/>
      <c r="AL21" s="140"/>
      <c r="AM21" s="140"/>
      <c r="AN21" s="140"/>
      <c r="AO21" s="140"/>
      <c r="AP21" s="140"/>
      <c r="AQ21" s="140"/>
      <c r="AR21" s="140"/>
      <c r="AS21" s="140"/>
      <c r="AT21" s="140"/>
      <c r="AU21" s="140"/>
      <c r="AV21" s="140"/>
      <c r="AW21" s="140"/>
      <c r="AX21" s="140"/>
      <c r="AY21" s="140"/>
      <c r="AZ21" s="140"/>
      <c r="BA21" s="140"/>
      <c r="BB21" s="140"/>
      <c r="BC21" s="140"/>
      <c r="BD21" s="140"/>
      <c r="BE21" s="140"/>
      <c r="BF21" s="140"/>
      <c r="BG21" s="140"/>
      <c r="BH21" s="140"/>
      <c r="BI21" s="140"/>
      <c r="BJ21" s="140"/>
      <c r="BK21" s="140"/>
      <c r="BL21" s="140"/>
      <c r="BM21" s="140"/>
      <c r="BN21" s="140"/>
      <c r="BO21" s="140"/>
      <c r="BP21" s="140"/>
      <c r="BQ21" s="140"/>
      <c r="BR21" s="140"/>
      <c r="BS21" s="140"/>
      <c r="BT21" s="140"/>
      <c r="BU21" s="140"/>
      <c r="BV21" s="140"/>
      <c r="BW21" s="140"/>
      <c r="BX21" s="140"/>
      <c r="BY21" s="140"/>
      <c r="BZ21" s="140"/>
      <c r="CA21" s="140"/>
      <c r="CB21" s="140"/>
      <c r="CC21" s="140"/>
      <c r="CD21" s="140"/>
      <c r="CE21" s="140"/>
      <c r="CF21" s="140"/>
      <c r="CG21" s="140"/>
      <c r="CH21" s="140"/>
      <c r="CI21" s="140"/>
      <c r="CJ21" s="140"/>
      <c r="CK21" s="140"/>
      <c r="CL21" s="140"/>
      <c r="CM21" s="140"/>
      <c r="CN21" s="140"/>
      <c r="CO21" s="140"/>
      <c r="CP21" s="140"/>
      <c r="CQ21" s="140"/>
      <c r="CR21" s="140"/>
      <c r="CS21" s="140"/>
      <c r="CT21" s="140"/>
      <c r="CU21" s="140"/>
      <c r="CV21" s="140"/>
      <c r="CW21" s="140"/>
      <c r="CX21" s="140"/>
    </row>
    <row r="22" spans="1:102" s="141" customFormat="1" ht="20.100000000000001" customHeight="1">
      <c r="A22" s="93"/>
      <c r="B22" s="104" t="s">
        <v>61</v>
      </c>
      <c r="C22" s="142">
        <v>0.70234397027832129</v>
      </c>
      <c r="D22" s="143">
        <v>0.85618483891032393</v>
      </c>
      <c r="E22" s="144">
        <v>0.89293579919016219</v>
      </c>
      <c r="F22" s="142">
        <v>14.26381443405946</v>
      </c>
      <c r="G22" s="143">
        <v>15.927127879364168</v>
      </c>
      <c r="H22" s="144">
        <v>16.647498278193478</v>
      </c>
      <c r="I22" s="140"/>
      <c r="J22" s="140"/>
      <c r="K22" s="140"/>
      <c r="L22" s="140"/>
      <c r="M22" s="140"/>
      <c r="N22" s="140"/>
      <c r="O22" s="140"/>
      <c r="P22" s="140"/>
      <c r="Q22" s="140"/>
      <c r="R22" s="140"/>
      <c r="S22" s="140"/>
      <c r="T22" s="140"/>
      <c r="U22" s="140"/>
      <c r="V22" s="140"/>
      <c r="W22" s="140"/>
      <c r="X22" s="140"/>
      <c r="Y22" s="140"/>
      <c r="Z22" s="140"/>
      <c r="AA22" s="140"/>
      <c r="AB22" s="140"/>
      <c r="AC22" s="140"/>
      <c r="AD22" s="140"/>
      <c r="AE22" s="140"/>
      <c r="AF22" s="140"/>
      <c r="AG22" s="140"/>
      <c r="AH22" s="140"/>
      <c r="AI22" s="140"/>
      <c r="AJ22" s="140"/>
      <c r="AK22" s="140"/>
      <c r="AL22" s="140"/>
      <c r="AM22" s="140"/>
      <c r="AN22" s="140"/>
      <c r="AO22" s="140"/>
      <c r="AP22" s="140"/>
      <c r="AQ22" s="140"/>
      <c r="AR22" s="140"/>
      <c r="AS22" s="140"/>
      <c r="AT22" s="140"/>
      <c r="AU22" s="140"/>
      <c r="AV22" s="140"/>
      <c r="AW22" s="140"/>
      <c r="AX22" s="140"/>
      <c r="AY22" s="140"/>
      <c r="AZ22" s="140"/>
      <c r="BA22" s="140"/>
      <c r="BB22" s="140"/>
      <c r="BC22" s="140"/>
      <c r="BD22" s="140"/>
      <c r="BE22" s="140"/>
      <c r="BF22" s="140"/>
      <c r="BG22" s="140"/>
      <c r="BH22" s="140"/>
      <c r="BI22" s="140"/>
      <c r="BJ22" s="140"/>
      <c r="BK22" s="140"/>
      <c r="BL22" s="140"/>
      <c r="BM22" s="140"/>
      <c r="BN22" s="140"/>
      <c r="BO22" s="140"/>
      <c r="BP22" s="140"/>
      <c r="BQ22" s="140"/>
      <c r="BR22" s="140"/>
      <c r="BS22" s="140"/>
      <c r="BT22" s="140"/>
      <c r="BU22" s="140"/>
      <c r="BV22" s="140"/>
      <c r="BW22" s="140"/>
      <c r="BX22" s="140"/>
      <c r="BY22" s="140"/>
      <c r="BZ22" s="140"/>
      <c r="CA22" s="140"/>
      <c r="CB22" s="140"/>
      <c r="CC22" s="140"/>
      <c r="CD22" s="140"/>
      <c r="CE22" s="140"/>
      <c r="CF22" s="140"/>
      <c r="CG22" s="140"/>
      <c r="CH22" s="140"/>
      <c r="CI22" s="140"/>
      <c r="CJ22" s="140"/>
      <c r="CK22" s="140"/>
      <c r="CL22" s="140"/>
      <c r="CM22" s="140"/>
      <c r="CN22" s="140"/>
      <c r="CO22" s="140"/>
      <c r="CP22" s="140"/>
      <c r="CQ22" s="140"/>
      <c r="CR22" s="140"/>
      <c r="CS22" s="140"/>
      <c r="CT22" s="140"/>
      <c r="CU22" s="140"/>
      <c r="CV22" s="140"/>
      <c r="CW22" s="140"/>
      <c r="CX22" s="140"/>
    </row>
    <row r="23" spans="1:102" s="141" customFormat="1" ht="20.100000000000001" customHeight="1">
      <c r="A23" s="93"/>
      <c r="B23" s="104" t="s">
        <v>67</v>
      </c>
      <c r="C23" s="142">
        <v>0.54724203353753742</v>
      </c>
      <c r="D23" s="143">
        <v>0.81664701445774301</v>
      </c>
      <c r="E23" s="144">
        <v>0.81163668321031723</v>
      </c>
      <c r="F23" s="142">
        <v>7.712105710833832</v>
      </c>
      <c r="G23" s="143">
        <v>12.257206657318809</v>
      </c>
      <c r="H23" s="144">
        <v>12.367385372032338</v>
      </c>
      <c r="I23" s="140"/>
      <c r="J23" s="140"/>
      <c r="K23" s="140"/>
      <c r="L23" s="140"/>
      <c r="M23" s="140"/>
      <c r="N23" s="140"/>
      <c r="O23" s="140"/>
      <c r="P23" s="140"/>
      <c r="Q23" s="140"/>
      <c r="R23" s="140"/>
      <c r="S23" s="140"/>
      <c r="T23" s="140"/>
      <c r="U23" s="140"/>
      <c r="V23" s="140"/>
      <c r="W23" s="140"/>
      <c r="X23" s="140"/>
      <c r="Y23" s="140"/>
      <c r="Z23" s="140"/>
      <c r="AA23" s="140"/>
      <c r="AB23" s="140"/>
      <c r="AC23" s="140"/>
      <c r="AD23" s="140"/>
      <c r="AE23" s="140"/>
      <c r="AF23" s="140"/>
      <c r="AG23" s="140"/>
      <c r="AH23" s="140"/>
      <c r="AI23" s="140"/>
      <c r="AJ23" s="140"/>
      <c r="AK23" s="140"/>
      <c r="AL23" s="140"/>
      <c r="AM23" s="140"/>
      <c r="AN23" s="140"/>
      <c r="AO23" s="140"/>
      <c r="AP23" s="140"/>
      <c r="AQ23" s="140"/>
      <c r="AR23" s="140"/>
      <c r="AS23" s="140"/>
      <c r="AT23" s="140"/>
      <c r="AU23" s="140"/>
      <c r="AV23" s="140"/>
      <c r="AW23" s="140"/>
      <c r="AX23" s="140"/>
      <c r="AY23" s="140"/>
      <c r="AZ23" s="140"/>
      <c r="BA23" s="140"/>
      <c r="BB23" s="140"/>
      <c r="BC23" s="140"/>
      <c r="BD23" s="140"/>
      <c r="BE23" s="140"/>
      <c r="BF23" s="140"/>
      <c r="BG23" s="140"/>
      <c r="BH23" s="140"/>
      <c r="BI23" s="140"/>
      <c r="BJ23" s="140"/>
      <c r="BK23" s="140"/>
      <c r="BL23" s="140"/>
      <c r="BM23" s="140"/>
      <c r="BN23" s="140"/>
      <c r="BO23" s="140"/>
      <c r="BP23" s="140"/>
      <c r="BQ23" s="140"/>
      <c r="BR23" s="140"/>
      <c r="BS23" s="140"/>
      <c r="BT23" s="140"/>
      <c r="BU23" s="140"/>
      <c r="BV23" s="140"/>
      <c r="BW23" s="140"/>
      <c r="BX23" s="140"/>
      <c r="BY23" s="140"/>
      <c r="BZ23" s="140"/>
      <c r="CA23" s="140"/>
      <c r="CB23" s="140"/>
      <c r="CC23" s="140"/>
      <c r="CD23" s="140"/>
      <c r="CE23" s="140"/>
      <c r="CF23" s="140"/>
      <c r="CG23" s="140"/>
      <c r="CH23" s="140"/>
      <c r="CI23" s="140"/>
      <c r="CJ23" s="140"/>
      <c r="CK23" s="140"/>
      <c r="CL23" s="140"/>
      <c r="CM23" s="140"/>
      <c r="CN23" s="140"/>
      <c r="CO23" s="140"/>
      <c r="CP23" s="140"/>
      <c r="CQ23" s="140"/>
      <c r="CR23" s="140"/>
      <c r="CS23" s="140"/>
      <c r="CT23" s="140"/>
      <c r="CU23" s="140"/>
      <c r="CV23" s="140"/>
      <c r="CW23" s="140"/>
      <c r="CX23" s="140"/>
    </row>
    <row r="24" spans="1:102" s="141" customFormat="1" ht="20.100000000000001" customHeight="1">
      <c r="A24" s="93"/>
      <c r="B24" s="104" t="s">
        <v>226</v>
      </c>
      <c r="C24" s="142">
        <v>1.729789076265122</v>
      </c>
      <c r="D24" s="143">
        <v>1.9880793911590451</v>
      </c>
      <c r="E24" s="144">
        <v>1.8117740687107444</v>
      </c>
      <c r="F24" s="142">
        <v>14.677832985169449</v>
      </c>
      <c r="G24" s="143">
        <v>16.140885490415151</v>
      </c>
      <c r="H24" s="144">
        <v>14.623528872912903</v>
      </c>
      <c r="I24" s="140"/>
      <c r="J24" s="140"/>
      <c r="K24" s="140"/>
      <c r="L24" s="140"/>
      <c r="M24" s="140"/>
      <c r="N24" s="140"/>
      <c r="O24" s="140"/>
      <c r="P24" s="140"/>
      <c r="Q24" s="140"/>
      <c r="R24" s="140"/>
      <c r="S24" s="140"/>
      <c r="T24" s="140"/>
      <c r="U24" s="140"/>
      <c r="V24" s="140"/>
      <c r="W24" s="140"/>
      <c r="X24" s="140"/>
      <c r="Y24" s="140"/>
      <c r="Z24" s="140"/>
      <c r="AA24" s="140"/>
      <c r="AB24" s="140"/>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140"/>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row>
    <row r="25" spans="1:102" s="141" customFormat="1" ht="20.100000000000001" customHeight="1">
      <c r="A25" s="93"/>
      <c r="B25" s="104" t="s">
        <v>34</v>
      </c>
      <c r="C25" s="142">
        <v>1.9914629425595611</v>
      </c>
      <c r="D25" s="143">
        <v>2.1328347945316031</v>
      </c>
      <c r="E25" s="144">
        <v>2.1300566782079513</v>
      </c>
      <c r="F25" s="142">
        <v>22.538004137871738</v>
      </c>
      <c r="G25" s="143">
        <v>22.907843808878596</v>
      </c>
      <c r="H25" s="144">
        <v>22.84979008120812</v>
      </c>
      <c r="I25" s="140"/>
      <c r="J25" s="140"/>
      <c r="K25" s="140"/>
      <c r="L25" s="140"/>
      <c r="M25" s="140"/>
      <c r="N25" s="140"/>
      <c r="O25" s="140"/>
      <c r="P25" s="140"/>
      <c r="Q25" s="140"/>
      <c r="R25" s="140"/>
      <c r="S25" s="140"/>
      <c r="T25" s="140"/>
      <c r="U25" s="140"/>
      <c r="V25" s="140"/>
      <c r="W25" s="140"/>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140"/>
      <c r="AU25" s="140"/>
      <c r="AV25" s="140"/>
      <c r="AW25" s="140"/>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row>
    <row r="26" spans="1:102" s="141" customFormat="1" ht="20.100000000000001" customHeight="1">
      <c r="A26" s="93"/>
      <c r="B26" s="104" t="s">
        <v>46</v>
      </c>
      <c r="C26" s="142">
        <v>1.1258485872121429</v>
      </c>
      <c r="D26" s="143">
        <v>0.64068418411008654</v>
      </c>
      <c r="E26" s="144">
        <v>0.62826960846347579</v>
      </c>
      <c r="F26" s="142">
        <v>11.784412839885206</v>
      </c>
      <c r="G26" s="143">
        <v>8.8955950879538008</v>
      </c>
      <c r="H26" s="144">
        <v>9.0919307917472096</v>
      </c>
      <c r="I26" s="140"/>
      <c r="J26" s="140"/>
      <c r="K26" s="140"/>
      <c r="L26" s="140"/>
      <c r="M26" s="140"/>
      <c r="N26" s="140"/>
      <c r="O26" s="140"/>
      <c r="P26" s="140"/>
      <c r="Q26" s="140"/>
      <c r="R26" s="140"/>
      <c r="S26" s="140"/>
      <c r="T26" s="140"/>
      <c r="U26" s="140"/>
      <c r="V26" s="140"/>
      <c r="W26" s="140"/>
      <c r="X26" s="140"/>
      <c r="Y26" s="140"/>
      <c r="Z26" s="140"/>
      <c r="AA26" s="140"/>
      <c r="AB26" s="140"/>
      <c r="AC26" s="140"/>
      <c r="AD26" s="140"/>
      <c r="AE26" s="140"/>
      <c r="AF26" s="140"/>
      <c r="AG26" s="140"/>
      <c r="AH26" s="140"/>
      <c r="AI26" s="140"/>
      <c r="AJ26" s="140"/>
      <c r="AK26" s="140"/>
      <c r="AL26" s="140"/>
      <c r="AM26" s="140"/>
      <c r="AN26" s="140"/>
      <c r="AO26" s="140"/>
      <c r="AP26" s="140"/>
      <c r="AQ26" s="140"/>
      <c r="AR26" s="140"/>
      <c r="AS26" s="140"/>
      <c r="AT26" s="140"/>
      <c r="AU26" s="140"/>
      <c r="AV26" s="140"/>
      <c r="AW26" s="140"/>
      <c r="AX26" s="140"/>
      <c r="AY26" s="140"/>
      <c r="AZ26" s="140"/>
      <c r="BA26" s="140"/>
      <c r="BB26" s="140"/>
      <c r="BC26" s="140"/>
      <c r="BD26" s="140"/>
      <c r="BE26" s="140"/>
      <c r="BF26" s="140"/>
      <c r="BG26" s="140"/>
      <c r="BH26" s="140"/>
      <c r="BI26" s="140"/>
      <c r="BJ26" s="140"/>
      <c r="BK26" s="140"/>
      <c r="BL26" s="140"/>
      <c r="BM26" s="140"/>
      <c r="BN26" s="140"/>
      <c r="BO26" s="140"/>
      <c r="BP26" s="140"/>
      <c r="BQ26" s="140"/>
      <c r="BR26" s="140"/>
      <c r="BS26" s="140"/>
      <c r="BT26" s="140"/>
      <c r="BU26" s="140"/>
      <c r="BV26" s="140"/>
      <c r="BW26" s="140"/>
      <c r="BX26" s="140"/>
      <c r="BY26" s="140"/>
      <c r="BZ26" s="140"/>
      <c r="CA26" s="140"/>
      <c r="CB26" s="140"/>
      <c r="CC26" s="140"/>
      <c r="CD26" s="140"/>
      <c r="CE26" s="140"/>
      <c r="CF26" s="140"/>
      <c r="CG26" s="140"/>
      <c r="CH26" s="140"/>
      <c r="CI26" s="140"/>
      <c r="CJ26" s="140"/>
      <c r="CK26" s="140"/>
      <c r="CL26" s="140"/>
      <c r="CM26" s="140"/>
      <c r="CN26" s="140"/>
      <c r="CO26" s="140"/>
      <c r="CP26" s="140"/>
      <c r="CQ26" s="140"/>
      <c r="CR26" s="140"/>
      <c r="CS26" s="140"/>
      <c r="CT26" s="140"/>
      <c r="CU26" s="140"/>
      <c r="CV26" s="140"/>
      <c r="CW26" s="140"/>
      <c r="CX26" s="140"/>
    </row>
    <row r="27" spans="1:102" s="141" customFormat="1" ht="20.100000000000001" customHeight="1">
      <c r="A27" s="93"/>
      <c r="B27" s="104" t="s">
        <v>36</v>
      </c>
      <c r="C27" s="142">
        <v>1.8023671321217052</v>
      </c>
      <c r="D27" s="143">
        <v>1.2793634336094797</v>
      </c>
      <c r="E27" s="144">
        <v>1.2120051867121622</v>
      </c>
      <c r="F27" s="142">
        <v>31.886898602877384</v>
      </c>
      <c r="G27" s="143">
        <v>25.225007118007003</v>
      </c>
      <c r="H27" s="144">
        <v>24.417243126281136</v>
      </c>
      <c r="I27" s="140"/>
      <c r="J27" s="140"/>
      <c r="K27" s="140"/>
      <c r="L27" s="140"/>
      <c r="M27" s="140"/>
      <c r="N27" s="140"/>
      <c r="O27" s="140"/>
      <c r="P27" s="140"/>
      <c r="Q27" s="140"/>
      <c r="R27" s="140"/>
      <c r="S27" s="140"/>
      <c r="T27" s="140"/>
      <c r="U27" s="140"/>
      <c r="V27" s="140"/>
      <c r="W27" s="140"/>
      <c r="X27" s="140"/>
      <c r="Y27" s="140"/>
      <c r="Z27" s="140"/>
      <c r="AA27" s="140"/>
      <c r="AB27" s="140"/>
      <c r="AC27" s="140"/>
      <c r="AD27" s="140"/>
      <c r="AE27" s="140"/>
      <c r="AF27" s="140"/>
      <c r="AG27" s="140"/>
      <c r="AH27" s="140"/>
      <c r="AI27" s="140"/>
      <c r="AJ27" s="140"/>
      <c r="AK27" s="140"/>
      <c r="AL27" s="140"/>
      <c r="AM27" s="140"/>
      <c r="AN27" s="140"/>
      <c r="AO27" s="140"/>
      <c r="AP27" s="140"/>
      <c r="AQ27" s="140"/>
      <c r="AR27" s="140"/>
      <c r="AS27" s="140"/>
      <c r="AT27" s="140"/>
      <c r="AU27" s="140"/>
      <c r="AV27" s="140"/>
      <c r="AW27" s="140"/>
      <c r="AX27" s="140"/>
      <c r="AY27" s="140"/>
      <c r="AZ27" s="140"/>
      <c r="BA27" s="140"/>
      <c r="BB27" s="140"/>
      <c r="BC27" s="140"/>
      <c r="BD27" s="140"/>
      <c r="BE27" s="140"/>
      <c r="BF27" s="140"/>
      <c r="BG27" s="140"/>
      <c r="BH27" s="140"/>
      <c r="BI27" s="140"/>
      <c r="BJ27" s="140"/>
      <c r="BK27" s="140"/>
      <c r="BL27" s="140"/>
      <c r="BM27" s="140"/>
      <c r="BN27" s="140"/>
      <c r="BO27" s="140"/>
      <c r="BP27" s="140"/>
      <c r="BQ27" s="140"/>
      <c r="BR27" s="140"/>
      <c r="BS27" s="140"/>
      <c r="BT27" s="140"/>
      <c r="BU27" s="140"/>
      <c r="BV27" s="140"/>
      <c r="BW27" s="140"/>
      <c r="BX27" s="140"/>
      <c r="BY27" s="140"/>
      <c r="BZ27" s="140"/>
      <c r="CA27" s="140"/>
      <c r="CB27" s="140"/>
      <c r="CC27" s="140"/>
      <c r="CD27" s="140"/>
      <c r="CE27" s="140"/>
      <c r="CF27" s="140"/>
      <c r="CG27" s="140"/>
      <c r="CH27" s="140"/>
      <c r="CI27" s="140"/>
      <c r="CJ27" s="140"/>
      <c r="CK27" s="140"/>
      <c r="CL27" s="140"/>
      <c r="CM27" s="140"/>
      <c r="CN27" s="140"/>
      <c r="CO27" s="140"/>
      <c r="CP27" s="140"/>
      <c r="CQ27" s="140"/>
      <c r="CR27" s="140"/>
      <c r="CS27" s="140"/>
      <c r="CT27" s="140"/>
      <c r="CU27" s="140"/>
      <c r="CV27" s="140"/>
      <c r="CW27" s="140"/>
      <c r="CX27" s="140"/>
    </row>
    <row r="28" spans="1:102" s="141" customFormat="1" ht="20.100000000000001" customHeight="1">
      <c r="A28" s="93"/>
      <c r="B28" s="104" t="s">
        <v>69</v>
      </c>
      <c r="C28" s="142">
        <v>0.79363032958583379</v>
      </c>
      <c r="D28" s="143">
        <v>0.91072342830028319</v>
      </c>
      <c r="E28" s="144">
        <v>0.94160615488548882</v>
      </c>
      <c r="F28" s="142">
        <v>6.5100260447112284</v>
      </c>
      <c r="G28" s="143">
        <v>7.5458660695302813</v>
      </c>
      <c r="H28" s="144">
        <v>7.7797134782542248</v>
      </c>
      <c r="I28" s="140"/>
      <c r="J28" s="140"/>
      <c r="K28" s="140"/>
      <c r="L28" s="140"/>
      <c r="M28" s="140"/>
      <c r="N28" s="140"/>
      <c r="O28" s="140"/>
      <c r="P28" s="140"/>
      <c r="Q28" s="140"/>
      <c r="R28" s="140"/>
      <c r="S28" s="140"/>
      <c r="T28" s="140"/>
      <c r="U28" s="140"/>
      <c r="V28" s="140"/>
      <c r="W28" s="140"/>
      <c r="X28" s="140"/>
      <c r="Y28" s="140"/>
      <c r="Z28" s="140"/>
      <c r="AA28" s="140"/>
      <c r="AB28" s="140"/>
      <c r="AC28" s="140"/>
      <c r="AD28" s="140"/>
      <c r="AE28" s="140"/>
      <c r="AF28" s="140"/>
      <c r="AG28" s="140"/>
      <c r="AH28" s="140"/>
      <c r="AI28" s="140"/>
      <c r="AJ28" s="140"/>
      <c r="AK28" s="140"/>
      <c r="AL28" s="140"/>
      <c r="AM28" s="140"/>
      <c r="AN28" s="140"/>
      <c r="AO28" s="140"/>
      <c r="AP28" s="140"/>
      <c r="AQ28" s="140"/>
      <c r="AR28" s="140"/>
      <c r="AS28" s="140"/>
      <c r="AT28" s="140"/>
      <c r="AU28" s="140"/>
      <c r="AV28" s="140"/>
      <c r="AW28" s="140"/>
      <c r="AX28" s="140"/>
      <c r="AY28" s="140"/>
      <c r="AZ28" s="140"/>
      <c r="BA28" s="140"/>
      <c r="BB28" s="140"/>
      <c r="BC28" s="140"/>
      <c r="BD28" s="140"/>
      <c r="BE28" s="140"/>
      <c r="BF28" s="140"/>
      <c r="BG28" s="140"/>
      <c r="BH28" s="140"/>
      <c r="BI28" s="140"/>
      <c r="BJ28" s="140"/>
      <c r="BK28" s="140"/>
      <c r="BL28" s="140"/>
      <c r="BM28" s="140"/>
      <c r="BN28" s="140"/>
      <c r="BO28" s="140"/>
      <c r="BP28" s="140"/>
      <c r="BQ28" s="140"/>
      <c r="BR28" s="140"/>
      <c r="BS28" s="140"/>
      <c r="BT28" s="140"/>
      <c r="BU28" s="140"/>
      <c r="BV28" s="140"/>
      <c r="BW28" s="140"/>
      <c r="BX28" s="140"/>
      <c r="BY28" s="140"/>
      <c r="BZ28" s="140"/>
      <c r="CA28" s="140"/>
      <c r="CB28" s="140"/>
      <c r="CC28" s="140"/>
      <c r="CD28" s="140"/>
      <c r="CE28" s="140"/>
      <c r="CF28" s="140"/>
      <c r="CG28" s="140"/>
      <c r="CH28" s="140"/>
      <c r="CI28" s="140"/>
      <c r="CJ28" s="140"/>
      <c r="CK28" s="140"/>
      <c r="CL28" s="140"/>
      <c r="CM28" s="140"/>
      <c r="CN28" s="140"/>
      <c r="CO28" s="140"/>
      <c r="CP28" s="140"/>
      <c r="CQ28" s="140"/>
      <c r="CR28" s="140"/>
      <c r="CS28" s="140"/>
      <c r="CT28" s="140"/>
      <c r="CU28" s="140"/>
      <c r="CV28" s="140"/>
      <c r="CW28" s="140"/>
      <c r="CX28" s="140"/>
    </row>
    <row r="29" spans="1:102" s="141" customFormat="1" ht="20.100000000000001" customHeight="1">
      <c r="A29" s="93"/>
      <c r="B29" s="104" t="s">
        <v>40</v>
      </c>
      <c r="C29" s="142">
        <v>2.1594053433780682</v>
      </c>
      <c r="D29" s="143">
        <v>1.2473836897558421</v>
      </c>
      <c r="E29" s="144">
        <v>1.058071989846914</v>
      </c>
      <c r="F29" s="142">
        <v>17.603030288454455</v>
      </c>
      <c r="G29" s="143">
        <v>9.6335899629252797</v>
      </c>
      <c r="H29" s="144">
        <v>8.1485250988102571</v>
      </c>
      <c r="I29" s="140"/>
      <c r="J29" s="140"/>
      <c r="K29" s="140"/>
      <c r="L29" s="140"/>
      <c r="M29" s="140"/>
      <c r="N29" s="140"/>
      <c r="O29" s="140"/>
      <c r="P29" s="140"/>
      <c r="Q29" s="140"/>
      <c r="R29" s="140"/>
      <c r="S29" s="140"/>
      <c r="T29" s="140"/>
      <c r="U29" s="140"/>
      <c r="V29" s="140"/>
      <c r="W29" s="140"/>
      <c r="X29" s="140"/>
      <c r="Y29" s="140"/>
      <c r="Z29" s="140"/>
      <c r="AA29" s="140"/>
      <c r="AB29" s="140"/>
      <c r="AC29" s="140"/>
      <c r="AD29" s="140"/>
      <c r="AE29" s="140"/>
      <c r="AF29" s="140"/>
      <c r="AG29" s="140"/>
      <c r="AH29" s="140"/>
      <c r="AI29" s="140"/>
      <c r="AJ29" s="140"/>
      <c r="AK29" s="140"/>
      <c r="AL29" s="140"/>
      <c r="AM29" s="140"/>
      <c r="AN29" s="140"/>
      <c r="AO29" s="140"/>
      <c r="AP29" s="140"/>
      <c r="AQ29" s="140"/>
      <c r="AR29" s="140"/>
      <c r="AS29" s="140"/>
      <c r="AT29" s="140"/>
      <c r="AU29" s="140"/>
      <c r="AV29" s="140"/>
      <c r="AW29" s="140"/>
      <c r="AX29" s="140"/>
      <c r="AY29" s="140"/>
      <c r="AZ29" s="140"/>
      <c r="BA29" s="140"/>
      <c r="BB29" s="140"/>
      <c r="BC29" s="140"/>
      <c r="BD29" s="140"/>
      <c r="BE29" s="140"/>
      <c r="BF29" s="140"/>
      <c r="BG29" s="140"/>
      <c r="BH29" s="140"/>
      <c r="BI29" s="140"/>
      <c r="BJ29" s="140"/>
      <c r="BK29" s="140"/>
      <c r="BL29" s="140"/>
      <c r="BM29" s="140"/>
      <c r="BN29" s="140"/>
      <c r="BO29" s="140"/>
      <c r="BP29" s="140"/>
      <c r="BQ29" s="140"/>
      <c r="BR29" s="140"/>
      <c r="BS29" s="140"/>
      <c r="BT29" s="140"/>
      <c r="BU29" s="140"/>
      <c r="BV29" s="140"/>
      <c r="BW29" s="140"/>
      <c r="BX29" s="140"/>
      <c r="BY29" s="140"/>
      <c r="BZ29" s="140"/>
      <c r="CA29" s="140"/>
      <c r="CB29" s="140"/>
      <c r="CC29" s="140"/>
      <c r="CD29" s="140"/>
      <c r="CE29" s="140"/>
      <c r="CF29" s="140"/>
      <c r="CG29" s="140"/>
      <c r="CH29" s="140"/>
      <c r="CI29" s="140"/>
      <c r="CJ29" s="140"/>
      <c r="CK29" s="140"/>
      <c r="CL29" s="140"/>
      <c r="CM29" s="140"/>
      <c r="CN29" s="140"/>
      <c r="CO29" s="140"/>
      <c r="CP29" s="140"/>
      <c r="CQ29" s="140"/>
      <c r="CR29" s="140"/>
      <c r="CS29" s="140"/>
      <c r="CT29" s="140"/>
      <c r="CU29" s="140"/>
      <c r="CV29" s="140"/>
      <c r="CW29" s="140"/>
      <c r="CX29" s="140"/>
    </row>
    <row r="30" spans="1:102" s="141" customFormat="1" ht="20.100000000000001" customHeight="1">
      <c r="A30" s="93"/>
      <c r="B30" s="104" t="s">
        <v>73</v>
      </c>
      <c r="C30" s="142">
        <v>0.96530796855322887</v>
      </c>
      <c r="D30" s="143">
        <v>1.4668428915788072</v>
      </c>
      <c r="E30" s="144">
        <v>1.4004590274807196</v>
      </c>
      <c r="F30" s="142">
        <v>9.3261839944708278</v>
      </c>
      <c r="G30" s="143">
        <v>14.678822095818681</v>
      </c>
      <c r="H30" s="144">
        <v>14.111751522004267</v>
      </c>
      <c r="I30" s="140"/>
      <c r="J30" s="140"/>
      <c r="K30" s="140"/>
      <c r="L30" s="140"/>
      <c r="M30" s="140"/>
      <c r="N30" s="140"/>
      <c r="O30" s="140"/>
      <c r="P30" s="140"/>
      <c r="Q30" s="140"/>
      <c r="R30" s="140"/>
      <c r="S30" s="140"/>
      <c r="T30" s="140"/>
      <c r="U30" s="140"/>
      <c r="V30" s="140"/>
      <c r="W30" s="140"/>
      <c r="X30" s="140"/>
      <c r="Y30" s="140"/>
      <c r="Z30" s="140"/>
      <c r="AA30" s="140"/>
      <c r="AB30" s="140"/>
      <c r="AC30" s="140"/>
      <c r="AD30" s="140"/>
      <c r="AE30" s="140"/>
      <c r="AF30" s="140"/>
      <c r="AG30" s="140"/>
      <c r="AH30" s="140"/>
      <c r="AI30" s="140"/>
      <c r="AJ30" s="140"/>
      <c r="AK30" s="140"/>
      <c r="AL30" s="140"/>
      <c r="AM30" s="140"/>
      <c r="AN30" s="140"/>
      <c r="AO30" s="140"/>
      <c r="AP30" s="140"/>
      <c r="AQ30" s="140"/>
      <c r="AR30" s="140"/>
      <c r="AS30" s="140"/>
      <c r="AT30" s="140"/>
      <c r="AU30" s="140"/>
      <c r="AV30" s="140"/>
      <c r="AW30" s="140"/>
      <c r="AX30" s="140"/>
      <c r="AY30" s="140"/>
      <c r="AZ30" s="140"/>
      <c r="BA30" s="140"/>
      <c r="BB30" s="140"/>
      <c r="BC30" s="140"/>
      <c r="BD30" s="140"/>
      <c r="BE30" s="140"/>
      <c r="BF30" s="140"/>
      <c r="BG30" s="140"/>
      <c r="BH30" s="140"/>
      <c r="BI30" s="140"/>
      <c r="BJ30" s="140"/>
      <c r="BK30" s="140"/>
      <c r="BL30" s="140"/>
      <c r="BM30" s="140"/>
      <c r="BN30" s="140"/>
      <c r="BO30" s="140"/>
      <c r="BP30" s="140"/>
      <c r="BQ30" s="140"/>
      <c r="BR30" s="140"/>
      <c r="BS30" s="140"/>
      <c r="BT30" s="140"/>
      <c r="BU30" s="140"/>
      <c r="BV30" s="140"/>
      <c r="BW30" s="140"/>
      <c r="BX30" s="140"/>
      <c r="BY30" s="140"/>
      <c r="BZ30" s="140"/>
      <c r="CA30" s="140"/>
      <c r="CB30" s="140"/>
      <c r="CC30" s="140"/>
      <c r="CD30" s="140"/>
      <c r="CE30" s="140"/>
      <c r="CF30" s="140"/>
      <c r="CG30" s="140"/>
      <c r="CH30" s="140"/>
      <c r="CI30" s="140"/>
      <c r="CJ30" s="140"/>
      <c r="CK30" s="140"/>
      <c r="CL30" s="140"/>
      <c r="CM30" s="140"/>
      <c r="CN30" s="140"/>
      <c r="CO30" s="140"/>
      <c r="CP30" s="140"/>
      <c r="CQ30" s="140"/>
      <c r="CR30" s="140"/>
      <c r="CS30" s="140"/>
      <c r="CT30" s="140"/>
      <c r="CU30" s="140"/>
      <c r="CV30" s="140"/>
      <c r="CW30" s="140"/>
      <c r="CX30" s="140"/>
    </row>
    <row r="31" spans="1:102" s="141" customFormat="1" ht="20.100000000000001" customHeight="1">
      <c r="A31" s="93"/>
      <c r="B31" s="104" t="s">
        <v>31</v>
      </c>
      <c r="C31" s="142">
        <v>1.1656801429525598</v>
      </c>
      <c r="D31" s="143">
        <v>0.94452986604580547</v>
      </c>
      <c r="E31" s="144">
        <v>0.94563107620699882</v>
      </c>
      <c r="F31" s="142">
        <v>10.958259625425706</v>
      </c>
      <c r="G31" s="143">
        <v>9.2197487774921481</v>
      </c>
      <c r="H31" s="144">
        <v>9.3637175024108643</v>
      </c>
      <c r="I31" s="140"/>
      <c r="J31" s="140"/>
      <c r="K31" s="140"/>
      <c r="L31" s="140"/>
      <c r="M31" s="140"/>
      <c r="N31" s="140"/>
      <c r="O31" s="140"/>
      <c r="P31" s="140"/>
      <c r="Q31" s="140"/>
      <c r="R31" s="140"/>
      <c r="S31" s="140"/>
      <c r="T31" s="140"/>
      <c r="U31" s="140"/>
      <c r="V31" s="140"/>
      <c r="W31" s="140"/>
      <c r="X31" s="140"/>
      <c r="Y31" s="140"/>
      <c r="Z31" s="140"/>
      <c r="AA31" s="140"/>
      <c r="AB31" s="140"/>
      <c r="AC31" s="140"/>
      <c r="AD31" s="140"/>
      <c r="AE31" s="140"/>
      <c r="AF31" s="140"/>
      <c r="AG31" s="140"/>
      <c r="AH31" s="140"/>
      <c r="AI31" s="140"/>
      <c r="AJ31" s="140"/>
      <c r="AK31" s="140"/>
      <c r="AL31" s="140"/>
      <c r="AM31" s="140"/>
      <c r="AN31" s="140"/>
      <c r="AO31" s="140"/>
      <c r="AP31" s="140"/>
      <c r="AQ31" s="140"/>
      <c r="AR31" s="140"/>
      <c r="AS31" s="140"/>
      <c r="AT31" s="140"/>
      <c r="AU31" s="140"/>
      <c r="AV31" s="140"/>
      <c r="AW31" s="140"/>
      <c r="AX31" s="140"/>
      <c r="AY31" s="140"/>
      <c r="AZ31" s="140"/>
      <c r="BA31" s="140"/>
      <c r="BB31" s="140"/>
      <c r="BC31" s="140"/>
      <c r="BD31" s="140"/>
      <c r="BE31" s="140"/>
      <c r="BF31" s="140"/>
      <c r="BG31" s="140"/>
      <c r="BH31" s="140"/>
      <c r="BI31" s="140"/>
      <c r="BJ31" s="140"/>
      <c r="BK31" s="140"/>
      <c r="BL31" s="140"/>
      <c r="BM31" s="140"/>
      <c r="BN31" s="140"/>
      <c r="BO31" s="140"/>
      <c r="BP31" s="140"/>
      <c r="BQ31" s="140"/>
      <c r="BR31" s="140"/>
      <c r="BS31" s="140"/>
      <c r="BT31" s="140"/>
      <c r="BU31" s="140"/>
      <c r="BV31" s="140"/>
      <c r="BW31" s="140"/>
      <c r="BX31" s="140"/>
      <c r="BY31" s="140"/>
      <c r="BZ31" s="140"/>
      <c r="CA31" s="140"/>
      <c r="CB31" s="140"/>
      <c r="CC31" s="140"/>
      <c r="CD31" s="140"/>
      <c r="CE31" s="140"/>
      <c r="CF31" s="140"/>
      <c r="CG31" s="140"/>
      <c r="CH31" s="140"/>
      <c r="CI31" s="140"/>
      <c r="CJ31" s="140"/>
      <c r="CK31" s="140"/>
      <c r="CL31" s="140"/>
      <c r="CM31" s="140"/>
      <c r="CN31" s="140"/>
      <c r="CO31" s="140"/>
      <c r="CP31" s="140"/>
      <c r="CQ31" s="140"/>
      <c r="CR31" s="140"/>
      <c r="CS31" s="140"/>
      <c r="CT31" s="140"/>
      <c r="CU31" s="140"/>
      <c r="CV31" s="140"/>
      <c r="CW31" s="140"/>
      <c r="CX31" s="140"/>
    </row>
    <row r="32" spans="1:102" s="141" customFormat="1" ht="20.100000000000001" customHeight="1">
      <c r="A32" s="93"/>
      <c r="B32" s="104" t="s">
        <v>45</v>
      </c>
      <c r="C32" s="142">
        <v>2.4550547945887007</v>
      </c>
      <c r="D32" s="143">
        <v>1.7311757653669448</v>
      </c>
      <c r="E32" s="144">
        <v>1.7563392803342741</v>
      </c>
      <c r="F32" s="142">
        <v>22.397719357168079</v>
      </c>
      <c r="G32" s="143">
        <v>16.284522891116016</v>
      </c>
      <c r="H32" s="144">
        <v>16.449643611730874</v>
      </c>
      <c r="I32" s="140"/>
      <c r="J32" s="140"/>
      <c r="K32" s="140"/>
      <c r="L32" s="140"/>
      <c r="M32" s="140"/>
      <c r="N32" s="140"/>
      <c r="O32" s="140"/>
      <c r="P32" s="140"/>
      <c r="Q32" s="140"/>
      <c r="R32" s="140"/>
      <c r="S32" s="140"/>
      <c r="T32" s="140"/>
      <c r="U32" s="140"/>
      <c r="V32" s="140"/>
      <c r="W32" s="140"/>
      <c r="X32" s="140"/>
      <c r="Y32" s="140"/>
      <c r="Z32" s="140"/>
      <c r="AA32" s="140"/>
      <c r="AB32" s="140"/>
      <c r="AC32" s="140"/>
      <c r="AD32" s="140"/>
      <c r="AE32" s="140"/>
      <c r="AF32" s="140"/>
      <c r="AG32" s="140"/>
      <c r="AH32" s="140"/>
      <c r="AI32" s="140"/>
      <c r="AJ32" s="140"/>
      <c r="AK32" s="140"/>
      <c r="AL32" s="140"/>
      <c r="AM32" s="140"/>
      <c r="AN32" s="140"/>
      <c r="AO32" s="140"/>
      <c r="AP32" s="140"/>
      <c r="AQ32" s="140"/>
      <c r="AR32" s="140"/>
      <c r="AS32" s="140"/>
      <c r="AT32" s="140"/>
      <c r="AU32" s="140"/>
      <c r="AV32" s="140"/>
      <c r="AW32" s="140"/>
      <c r="AX32" s="140"/>
      <c r="AY32" s="140"/>
      <c r="AZ32" s="140"/>
      <c r="BA32" s="140"/>
      <c r="BB32" s="140"/>
      <c r="BC32" s="140"/>
      <c r="BD32" s="140"/>
      <c r="BE32" s="140"/>
      <c r="BF32" s="140"/>
      <c r="BG32" s="140"/>
      <c r="BH32" s="140"/>
      <c r="BI32" s="140"/>
      <c r="BJ32" s="140"/>
      <c r="BK32" s="140"/>
      <c r="BL32" s="140"/>
      <c r="BM32" s="140"/>
      <c r="BN32" s="140"/>
      <c r="BO32" s="140"/>
      <c r="BP32" s="140"/>
      <c r="BQ32" s="140"/>
      <c r="BR32" s="140"/>
      <c r="BS32" s="140"/>
      <c r="BT32" s="140"/>
      <c r="BU32" s="140"/>
      <c r="BV32" s="140"/>
      <c r="BW32" s="140"/>
      <c r="BX32" s="140"/>
      <c r="BY32" s="140"/>
      <c r="BZ32" s="140"/>
      <c r="CA32" s="140"/>
      <c r="CB32" s="140"/>
      <c r="CC32" s="140"/>
      <c r="CD32" s="140"/>
      <c r="CE32" s="140"/>
      <c r="CF32" s="140"/>
      <c r="CG32" s="140"/>
      <c r="CH32" s="140"/>
      <c r="CI32" s="140"/>
      <c r="CJ32" s="140"/>
      <c r="CK32" s="140"/>
      <c r="CL32" s="140"/>
      <c r="CM32" s="140"/>
      <c r="CN32" s="140"/>
      <c r="CO32" s="140"/>
      <c r="CP32" s="140"/>
      <c r="CQ32" s="140"/>
      <c r="CR32" s="140"/>
      <c r="CS32" s="140"/>
      <c r="CT32" s="140"/>
      <c r="CU32" s="140"/>
      <c r="CV32" s="140"/>
      <c r="CW32" s="140"/>
      <c r="CX32" s="140"/>
    </row>
    <row r="33" spans="1:132" s="141" customFormat="1" ht="20.100000000000001" customHeight="1">
      <c r="A33" s="93"/>
      <c r="B33" s="104" t="s">
        <v>51</v>
      </c>
      <c r="C33" s="142">
        <v>8.4095670607362951</v>
      </c>
      <c r="D33" s="143">
        <v>8.9242087517661517</v>
      </c>
      <c r="E33" s="144">
        <v>8.9259004923945362</v>
      </c>
      <c r="F33" s="142">
        <v>30.809361094341174</v>
      </c>
      <c r="G33" s="143">
        <v>32.618006144602958</v>
      </c>
      <c r="H33" s="144">
        <v>32.574828168010711</v>
      </c>
      <c r="I33" s="140"/>
      <c r="J33" s="140"/>
      <c r="K33" s="140"/>
      <c r="L33" s="140"/>
      <c r="M33" s="140"/>
      <c r="N33" s="140"/>
      <c r="O33" s="140"/>
      <c r="P33" s="140"/>
      <c r="Q33" s="140"/>
      <c r="R33" s="140"/>
      <c r="S33" s="140"/>
      <c r="T33" s="140"/>
      <c r="U33" s="140"/>
      <c r="V33" s="140"/>
      <c r="W33" s="140"/>
      <c r="X33" s="140"/>
      <c r="Y33" s="140"/>
      <c r="Z33" s="140"/>
      <c r="AA33" s="140"/>
      <c r="AB33" s="140"/>
      <c r="AC33" s="140"/>
      <c r="AD33" s="140"/>
      <c r="AE33" s="140"/>
      <c r="AF33" s="140"/>
      <c r="AG33" s="140"/>
      <c r="AH33" s="140"/>
      <c r="AI33" s="140"/>
      <c r="AJ33" s="140"/>
      <c r="AK33" s="140"/>
      <c r="AL33" s="140"/>
      <c r="AM33" s="140"/>
      <c r="AN33" s="140"/>
      <c r="AO33" s="140"/>
      <c r="AP33" s="140"/>
      <c r="AQ33" s="140"/>
      <c r="AR33" s="140"/>
      <c r="AS33" s="140"/>
      <c r="AT33" s="140"/>
      <c r="AU33" s="140"/>
      <c r="AV33" s="140"/>
      <c r="AW33" s="140"/>
      <c r="AX33" s="140"/>
      <c r="AY33" s="140"/>
      <c r="AZ33" s="140"/>
      <c r="BA33" s="140"/>
      <c r="BB33" s="140"/>
      <c r="BC33" s="140"/>
      <c r="BD33" s="140"/>
      <c r="BE33" s="140"/>
      <c r="BF33" s="140"/>
      <c r="BG33" s="140"/>
      <c r="BH33" s="140"/>
      <c r="BI33" s="140"/>
      <c r="BJ33" s="140"/>
      <c r="BK33" s="140"/>
      <c r="BL33" s="140"/>
      <c r="BM33" s="140"/>
      <c r="BN33" s="140"/>
      <c r="BO33" s="140"/>
      <c r="BP33" s="140"/>
      <c r="BQ33" s="140"/>
      <c r="BR33" s="140"/>
      <c r="BS33" s="140"/>
      <c r="BT33" s="140"/>
      <c r="BU33" s="140"/>
      <c r="BV33" s="140"/>
      <c r="BW33" s="140"/>
      <c r="BX33" s="140"/>
      <c r="BY33" s="140"/>
      <c r="BZ33" s="140"/>
      <c r="CA33" s="140"/>
      <c r="CB33" s="140"/>
      <c r="CC33" s="140"/>
      <c r="CD33" s="140"/>
      <c r="CE33" s="140"/>
      <c r="CF33" s="140"/>
      <c r="CG33" s="140"/>
      <c r="CH33" s="140"/>
      <c r="CI33" s="140"/>
      <c r="CJ33" s="140"/>
      <c r="CK33" s="140"/>
      <c r="CL33" s="140"/>
      <c r="CM33" s="140"/>
      <c r="CN33" s="140"/>
      <c r="CO33" s="140"/>
      <c r="CP33" s="140"/>
      <c r="CQ33" s="140"/>
      <c r="CR33" s="140"/>
      <c r="CS33" s="140"/>
      <c r="CT33" s="140"/>
      <c r="CU33" s="140"/>
      <c r="CV33" s="140"/>
      <c r="CW33" s="140"/>
      <c r="CX33" s="140"/>
    </row>
    <row r="34" spans="1:132" s="141" customFormat="1" ht="20.100000000000001" customHeight="1">
      <c r="A34" s="93"/>
      <c r="B34" s="104" t="s">
        <v>48</v>
      </c>
      <c r="C34" s="142">
        <v>7.9665268064433178E-2</v>
      </c>
      <c r="D34" s="143">
        <v>0.2446175258782689</v>
      </c>
      <c r="E34" s="144">
        <v>0.25959921547356318</v>
      </c>
      <c r="F34" s="142">
        <v>4.5535459273574626</v>
      </c>
      <c r="G34" s="143">
        <v>12.457084001969552</v>
      </c>
      <c r="H34" s="144">
        <v>13.055877622700903</v>
      </c>
      <c r="I34" s="140"/>
      <c r="J34" s="140"/>
      <c r="K34" s="140"/>
      <c r="L34" s="140"/>
      <c r="M34" s="140"/>
      <c r="N34" s="140"/>
      <c r="O34" s="140"/>
      <c r="P34" s="140"/>
      <c r="Q34" s="140"/>
      <c r="R34" s="140"/>
      <c r="S34" s="140"/>
      <c r="T34" s="140"/>
      <c r="U34" s="140"/>
      <c r="V34" s="140"/>
      <c r="W34" s="140"/>
      <c r="X34" s="140"/>
      <c r="Y34" s="140"/>
      <c r="Z34" s="140"/>
      <c r="AA34" s="140"/>
      <c r="AB34" s="140"/>
      <c r="AC34" s="140"/>
      <c r="AD34" s="140"/>
      <c r="AE34" s="140"/>
      <c r="AF34" s="140"/>
      <c r="AG34" s="140"/>
      <c r="AH34" s="140"/>
      <c r="AI34" s="140"/>
      <c r="AJ34" s="140"/>
      <c r="AK34" s="140"/>
      <c r="AL34" s="140"/>
      <c r="AM34" s="140"/>
      <c r="AN34" s="140"/>
      <c r="AO34" s="140"/>
      <c r="AP34" s="140"/>
      <c r="AQ34" s="140"/>
      <c r="AR34" s="140"/>
      <c r="AS34" s="140"/>
      <c r="AT34" s="140"/>
      <c r="AU34" s="140"/>
      <c r="AV34" s="140"/>
      <c r="AW34" s="140"/>
      <c r="AX34" s="140"/>
      <c r="AY34" s="140"/>
      <c r="AZ34" s="140"/>
      <c r="BA34" s="140"/>
      <c r="BB34" s="140"/>
      <c r="BC34" s="140"/>
      <c r="BD34" s="140"/>
      <c r="BE34" s="140"/>
      <c r="BF34" s="140"/>
      <c r="BG34" s="140"/>
      <c r="BH34" s="140"/>
      <c r="BI34" s="140"/>
      <c r="BJ34" s="140"/>
      <c r="BK34" s="140"/>
      <c r="BL34" s="140"/>
      <c r="BM34" s="140"/>
      <c r="BN34" s="140"/>
      <c r="BO34" s="140"/>
      <c r="BP34" s="140"/>
      <c r="BQ34" s="140"/>
      <c r="BR34" s="140"/>
      <c r="BS34" s="140"/>
      <c r="BT34" s="140"/>
      <c r="BU34" s="140"/>
      <c r="BV34" s="140"/>
      <c r="BW34" s="140"/>
      <c r="BX34" s="140"/>
      <c r="BY34" s="140"/>
      <c r="BZ34" s="140"/>
      <c r="CA34" s="140"/>
      <c r="CB34" s="140"/>
      <c r="CC34" s="140"/>
      <c r="CD34" s="140"/>
      <c r="CE34" s="140"/>
      <c r="CF34" s="140"/>
      <c r="CG34" s="140"/>
      <c r="CH34" s="140"/>
      <c r="CI34" s="140"/>
      <c r="CJ34" s="140"/>
      <c r="CK34" s="140"/>
      <c r="CL34" s="140"/>
      <c r="CM34" s="140"/>
      <c r="CN34" s="140"/>
      <c r="CO34" s="140"/>
      <c r="CP34" s="140"/>
      <c r="CQ34" s="140"/>
      <c r="CR34" s="140"/>
      <c r="CS34" s="140"/>
      <c r="CT34" s="140"/>
      <c r="CU34" s="140"/>
      <c r="CV34" s="140"/>
      <c r="CW34" s="140"/>
      <c r="CX34" s="140"/>
    </row>
    <row r="35" spans="1:132" s="141" customFormat="1" ht="20.100000000000001" customHeight="1">
      <c r="A35" s="93"/>
      <c r="B35" s="104" t="s">
        <v>39</v>
      </c>
      <c r="C35" s="142">
        <v>1.8288751211129959</v>
      </c>
      <c r="D35" s="143">
        <v>1.9613463140176524</v>
      </c>
      <c r="E35" s="144">
        <v>1.991173675682075</v>
      </c>
      <c r="F35" s="142">
        <v>20.183868838999651</v>
      </c>
      <c r="G35" s="143">
        <v>21.689048345548041</v>
      </c>
      <c r="H35" s="144">
        <v>21.951419123042847</v>
      </c>
      <c r="I35" s="140"/>
      <c r="J35" s="140"/>
      <c r="K35" s="140"/>
      <c r="L35" s="140"/>
      <c r="M35" s="140"/>
      <c r="N35" s="140"/>
      <c r="O35" s="140"/>
      <c r="P35" s="140"/>
      <c r="Q35" s="140"/>
      <c r="R35" s="140"/>
      <c r="S35" s="140"/>
      <c r="T35" s="140"/>
      <c r="U35" s="140"/>
      <c r="V35" s="140"/>
      <c r="W35" s="140"/>
      <c r="X35" s="140"/>
      <c r="Y35" s="140"/>
      <c r="Z35" s="140"/>
      <c r="AA35" s="140"/>
      <c r="AB35" s="140"/>
      <c r="AC35" s="140"/>
      <c r="AD35" s="140"/>
      <c r="AE35" s="140"/>
      <c r="AF35" s="140"/>
      <c r="AG35" s="140"/>
      <c r="AH35" s="140"/>
      <c r="AI35" s="140"/>
      <c r="AJ35" s="140"/>
      <c r="AK35" s="140"/>
      <c r="AL35" s="140"/>
      <c r="AM35" s="140"/>
      <c r="AN35" s="140"/>
      <c r="AO35" s="140"/>
      <c r="AP35" s="140"/>
      <c r="AQ35" s="140"/>
      <c r="AR35" s="140"/>
      <c r="AS35" s="140"/>
      <c r="AT35" s="140"/>
      <c r="AU35" s="140"/>
      <c r="AV35" s="140"/>
      <c r="AW35" s="140"/>
      <c r="AX35" s="140"/>
      <c r="AY35" s="140"/>
      <c r="AZ35" s="140"/>
      <c r="BA35" s="140"/>
      <c r="BB35" s="140"/>
      <c r="BC35" s="140"/>
      <c r="BD35" s="140"/>
      <c r="BE35" s="140"/>
      <c r="BF35" s="140"/>
      <c r="BG35" s="140"/>
      <c r="BH35" s="140"/>
      <c r="BI35" s="140"/>
      <c r="BJ35" s="140"/>
      <c r="BK35" s="140"/>
      <c r="BL35" s="140"/>
      <c r="BM35" s="140"/>
      <c r="BN35" s="140"/>
      <c r="BO35" s="140"/>
      <c r="BP35" s="140"/>
      <c r="BQ35" s="140"/>
      <c r="BR35" s="140"/>
      <c r="BS35" s="140"/>
      <c r="BT35" s="140"/>
      <c r="BU35" s="140"/>
      <c r="BV35" s="140"/>
      <c r="BW35" s="140"/>
      <c r="BX35" s="140"/>
      <c r="BY35" s="140"/>
      <c r="BZ35" s="140"/>
      <c r="CA35" s="140"/>
      <c r="CB35" s="140"/>
      <c r="CC35" s="140"/>
      <c r="CD35" s="140"/>
      <c r="CE35" s="140"/>
      <c r="CF35" s="140"/>
      <c r="CG35" s="140"/>
      <c r="CH35" s="140"/>
      <c r="CI35" s="140"/>
      <c r="CJ35" s="140"/>
      <c r="CK35" s="140"/>
      <c r="CL35" s="140"/>
      <c r="CM35" s="140"/>
      <c r="CN35" s="140"/>
      <c r="CO35" s="140"/>
      <c r="CP35" s="140"/>
      <c r="CQ35" s="140"/>
      <c r="CR35" s="140"/>
      <c r="CS35" s="140"/>
      <c r="CT35" s="140"/>
      <c r="CU35" s="140"/>
      <c r="CV35" s="140"/>
      <c r="CW35" s="140"/>
      <c r="CX35" s="140"/>
    </row>
    <row r="36" spans="1:132" s="141" customFormat="1" ht="20.100000000000001" customHeight="1">
      <c r="A36" s="93"/>
      <c r="B36" s="104" t="s">
        <v>297</v>
      </c>
      <c r="C36" s="142">
        <v>-3.2111351363688181</v>
      </c>
      <c r="D36" s="143">
        <v>1.1636128060341093</v>
      </c>
      <c r="E36" s="144">
        <v>2.4412092440740407</v>
      </c>
      <c r="F36" s="142">
        <v>-21.425786809631596</v>
      </c>
      <c r="G36" s="143">
        <v>12.943150396508557</v>
      </c>
      <c r="H36" s="144">
        <v>28.636933374978252</v>
      </c>
      <c r="I36" s="140"/>
      <c r="J36" s="140"/>
      <c r="K36" s="140"/>
      <c r="L36" s="140"/>
      <c r="M36" s="140"/>
      <c r="N36" s="140"/>
      <c r="O36" s="140"/>
      <c r="P36" s="140"/>
      <c r="Q36" s="140"/>
      <c r="R36" s="140"/>
      <c r="S36" s="140"/>
      <c r="T36" s="140"/>
      <c r="U36" s="140"/>
      <c r="V36" s="140"/>
      <c r="W36" s="140"/>
      <c r="X36" s="140"/>
      <c r="Y36" s="140"/>
      <c r="Z36" s="140"/>
      <c r="AA36" s="140"/>
      <c r="AB36" s="140"/>
      <c r="AC36" s="140"/>
      <c r="AD36" s="140"/>
      <c r="AE36" s="140"/>
      <c r="AF36" s="140"/>
      <c r="AG36" s="140"/>
      <c r="AH36" s="140"/>
      <c r="AI36" s="140"/>
      <c r="AJ36" s="140"/>
      <c r="AK36" s="140"/>
      <c r="AL36" s="140"/>
      <c r="AM36" s="140"/>
      <c r="AN36" s="140"/>
      <c r="AO36" s="140"/>
      <c r="AP36" s="140"/>
      <c r="AQ36" s="140"/>
      <c r="AR36" s="140"/>
      <c r="AS36" s="140"/>
      <c r="AT36" s="140"/>
      <c r="AU36" s="140"/>
      <c r="AV36" s="140"/>
      <c r="AW36" s="140"/>
      <c r="AX36" s="140"/>
      <c r="AY36" s="140"/>
      <c r="AZ36" s="140"/>
      <c r="BA36" s="140"/>
      <c r="BB36" s="140"/>
      <c r="BC36" s="140"/>
      <c r="BD36" s="140"/>
      <c r="BE36" s="140"/>
      <c r="BF36" s="140"/>
      <c r="BG36" s="140"/>
      <c r="BH36" s="140"/>
      <c r="BI36" s="140"/>
      <c r="BJ36" s="140"/>
      <c r="BK36" s="140"/>
      <c r="BL36" s="140"/>
      <c r="BM36" s="140"/>
      <c r="BN36" s="140"/>
      <c r="BO36" s="140"/>
      <c r="BP36" s="140"/>
      <c r="BQ36" s="140"/>
      <c r="BR36" s="140"/>
      <c r="BS36" s="140"/>
      <c r="BT36" s="140"/>
      <c r="BU36" s="140"/>
      <c r="BV36" s="140"/>
      <c r="BW36" s="140"/>
      <c r="BX36" s="140"/>
      <c r="BY36" s="140"/>
      <c r="BZ36" s="140"/>
      <c r="CA36" s="140"/>
      <c r="CB36" s="140"/>
      <c r="CC36" s="140"/>
      <c r="CD36" s="140"/>
      <c r="CE36" s="140"/>
      <c r="CF36" s="140"/>
      <c r="CG36" s="140"/>
      <c r="CH36" s="140"/>
      <c r="CI36" s="140"/>
      <c r="CJ36" s="140"/>
      <c r="CK36" s="140"/>
      <c r="CL36" s="140"/>
      <c r="CM36" s="140"/>
      <c r="CN36" s="140"/>
      <c r="CO36" s="140"/>
      <c r="CP36" s="140"/>
      <c r="CQ36" s="140"/>
      <c r="CR36" s="140"/>
      <c r="CS36" s="140"/>
      <c r="CT36" s="140"/>
      <c r="CU36" s="140"/>
      <c r="CV36" s="140"/>
      <c r="CW36" s="140"/>
      <c r="CX36" s="140"/>
    </row>
    <row r="37" spans="1:132" s="141" customFormat="1" ht="20.100000000000001" customHeight="1">
      <c r="A37" s="93"/>
      <c r="B37" s="104" t="s">
        <v>66</v>
      </c>
      <c r="C37" s="142">
        <v>2.8589110442982246</v>
      </c>
      <c r="D37" s="143">
        <v>2.6945227138655761</v>
      </c>
      <c r="E37" s="144">
        <v>2.715901161551352</v>
      </c>
      <c r="F37" s="142">
        <v>15.320242443260254</v>
      </c>
      <c r="G37" s="143">
        <v>13.151755482616432</v>
      </c>
      <c r="H37" s="144">
        <v>13.089458947527987</v>
      </c>
      <c r="I37" s="140"/>
      <c r="J37" s="140"/>
      <c r="K37" s="140"/>
      <c r="L37" s="140"/>
      <c r="M37" s="140"/>
      <c r="N37" s="140"/>
      <c r="O37" s="140"/>
      <c r="P37" s="140"/>
      <c r="Q37" s="140"/>
      <c r="R37" s="140"/>
      <c r="S37" s="140"/>
      <c r="T37" s="140"/>
      <c r="U37" s="140"/>
      <c r="V37" s="140"/>
      <c r="W37" s="140"/>
      <c r="X37" s="140"/>
      <c r="Y37" s="140"/>
      <c r="Z37" s="140"/>
      <c r="AA37" s="140"/>
      <c r="AB37" s="140"/>
      <c r="AC37" s="140"/>
      <c r="AD37" s="140"/>
      <c r="AE37" s="140"/>
      <c r="AF37" s="140"/>
      <c r="AG37" s="140"/>
      <c r="AH37" s="140"/>
      <c r="AI37" s="140"/>
      <c r="AJ37" s="140"/>
      <c r="AK37" s="140"/>
      <c r="AL37" s="140"/>
      <c r="AM37" s="140"/>
      <c r="AN37" s="140"/>
      <c r="AO37" s="140"/>
      <c r="AP37" s="140"/>
      <c r="AQ37" s="140"/>
      <c r="AR37" s="140"/>
      <c r="AS37" s="140"/>
      <c r="AT37" s="140"/>
      <c r="AU37" s="140"/>
      <c r="AV37" s="140"/>
      <c r="AW37" s="140"/>
      <c r="AX37" s="140"/>
      <c r="AY37" s="140"/>
      <c r="AZ37" s="140"/>
      <c r="BA37" s="140"/>
      <c r="BB37" s="140"/>
      <c r="BC37" s="140"/>
      <c r="BD37" s="140"/>
      <c r="BE37" s="140"/>
      <c r="BF37" s="140"/>
      <c r="BG37" s="140"/>
      <c r="BH37" s="140"/>
      <c r="BI37" s="140"/>
      <c r="BJ37" s="140"/>
      <c r="BK37" s="140"/>
      <c r="BL37" s="140"/>
      <c r="BM37" s="140"/>
      <c r="BN37" s="140"/>
      <c r="BO37" s="140"/>
      <c r="BP37" s="140"/>
      <c r="BQ37" s="140"/>
      <c r="BR37" s="140"/>
      <c r="BS37" s="140"/>
      <c r="BT37" s="140"/>
      <c r="BU37" s="140"/>
      <c r="BV37" s="140"/>
      <c r="BW37" s="140"/>
      <c r="BX37" s="140"/>
      <c r="BY37" s="140"/>
      <c r="BZ37" s="140"/>
      <c r="CA37" s="140"/>
      <c r="CB37" s="140"/>
      <c r="CC37" s="140"/>
      <c r="CD37" s="140"/>
      <c r="CE37" s="140"/>
      <c r="CF37" s="140"/>
      <c r="CG37" s="140"/>
      <c r="CH37" s="140"/>
      <c r="CI37" s="140"/>
      <c r="CJ37" s="140"/>
      <c r="CK37" s="140"/>
      <c r="CL37" s="140"/>
      <c r="CM37" s="140"/>
      <c r="CN37" s="140"/>
      <c r="CO37" s="140"/>
      <c r="CP37" s="140"/>
      <c r="CQ37" s="140"/>
      <c r="CR37" s="140"/>
      <c r="CS37" s="140"/>
      <c r="CT37" s="140"/>
      <c r="CU37" s="140"/>
      <c r="CV37" s="140"/>
      <c r="CW37" s="140"/>
      <c r="CX37" s="140"/>
    </row>
    <row r="38" spans="1:132" s="141" customFormat="1" ht="20.100000000000001" customHeight="1">
      <c r="A38" s="93"/>
      <c r="B38" s="104" t="s">
        <v>52</v>
      </c>
      <c r="C38" s="142">
        <v>1.8905155206921802</v>
      </c>
      <c r="D38" s="143">
        <v>2.7327283926393999</v>
      </c>
      <c r="E38" s="144">
        <v>2.9431831867150611</v>
      </c>
      <c r="F38" s="142">
        <v>12.783396871430739</v>
      </c>
      <c r="G38" s="143">
        <v>20.073494505664087</v>
      </c>
      <c r="H38" s="144">
        <v>21.683108285293809</v>
      </c>
      <c r="I38" s="140"/>
      <c r="J38" s="140"/>
      <c r="K38" s="140"/>
      <c r="L38" s="140"/>
      <c r="M38" s="140"/>
      <c r="N38" s="140"/>
      <c r="O38" s="140"/>
      <c r="P38" s="140"/>
      <c r="Q38" s="140"/>
      <c r="R38" s="140"/>
      <c r="S38" s="140"/>
      <c r="T38" s="140"/>
      <c r="U38" s="140"/>
      <c r="V38" s="140"/>
      <c r="W38" s="140"/>
      <c r="X38" s="140"/>
      <c r="Y38" s="140"/>
      <c r="Z38" s="140"/>
      <c r="AA38" s="140"/>
      <c r="AB38" s="140"/>
      <c r="AC38" s="140"/>
      <c r="AD38" s="140"/>
      <c r="AE38" s="140"/>
      <c r="AF38" s="140"/>
      <c r="AG38" s="140"/>
      <c r="AH38" s="140"/>
      <c r="AI38" s="140"/>
      <c r="AJ38" s="140"/>
      <c r="AK38" s="140"/>
      <c r="AL38" s="140"/>
      <c r="AM38" s="140"/>
      <c r="AN38" s="140"/>
      <c r="AO38" s="140"/>
      <c r="AP38" s="140"/>
      <c r="AQ38" s="140"/>
      <c r="AR38" s="140"/>
      <c r="AS38" s="140"/>
      <c r="AT38" s="140"/>
      <c r="AU38" s="140"/>
      <c r="AV38" s="140"/>
      <c r="AW38" s="140"/>
      <c r="AX38" s="140"/>
      <c r="AY38" s="140"/>
      <c r="AZ38" s="140"/>
      <c r="BA38" s="140"/>
      <c r="BB38" s="140"/>
      <c r="BC38" s="140"/>
      <c r="BD38" s="140"/>
      <c r="BE38" s="140"/>
      <c r="BF38" s="140"/>
      <c r="BG38" s="140"/>
      <c r="BH38" s="140"/>
      <c r="BI38" s="140"/>
      <c r="BJ38" s="140"/>
      <c r="BK38" s="140"/>
      <c r="BL38" s="140"/>
      <c r="BM38" s="140"/>
      <c r="BN38" s="140"/>
      <c r="BO38" s="140"/>
      <c r="BP38" s="140"/>
      <c r="BQ38" s="140"/>
      <c r="BR38" s="140"/>
      <c r="BS38" s="140"/>
      <c r="BT38" s="140"/>
      <c r="BU38" s="140"/>
      <c r="BV38" s="140"/>
      <c r="BW38" s="140"/>
      <c r="BX38" s="140"/>
      <c r="BY38" s="140"/>
      <c r="BZ38" s="140"/>
      <c r="CA38" s="140"/>
      <c r="CB38" s="140"/>
      <c r="CC38" s="140"/>
      <c r="CD38" s="140"/>
      <c r="CE38" s="140"/>
      <c r="CF38" s="140"/>
      <c r="CG38" s="140"/>
      <c r="CH38" s="140"/>
      <c r="CI38" s="140"/>
      <c r="CJ38" s="140"/>
      <c r="CK38" s="140"/>
      <c r="CL38" s="140"/>
      <c r="CM38" s="140"/>
      <c r="CN38" s="140"/>
      <c r="CO38" s="140"/>
      <c r="CP38" s="140"/>
      <c r="CQ38" s="140"/>
      <c r="CR38" s="140"/>
      <c r="CS38" s="140"/>
      <c r="CT38" s="140"/>
      <c r="CU38" s="140"/>
      <c r="CV38" s="140"/>
      <c r="CW38" s="140"/>
      <c r="CX38" s="140"/>
    </row>
    <row r="39" spans="1:132" s="141" customFormat="1" ht="20.100000000000001" customHeight="1">
      <c r="A39" s="93"/>
      <c r="B39" s="104" t="s">
        <v>42</v>
      </c>
      <c r="C39" s="142">
        <v>1.5994120180925226</v>
      </c>
      <c r="D39" s="143">
        <v>2.5827366248156673</v>
      </c>
      <c r="E39" s="144">
        <v>2.1075051399795948</v>
      </c>
      <c r="F39" s="142">
        <v>13.315807394710847</v>
      </c>
      <c r="G39" s="143">
        <v>25.502340694295832</v>
      </c>
      <c r="H39" s="144">
        <v>20.893925323179875</v>
      </c>
      <c r="I39" s="140"/>
      <c r="J39" s="140"/>
      <c r="K39" s="140"/>
      <c r="L39" s="140"/>
      <c r="M39" s="140"/>
      <c r="N39" s="140"/>
      <c r="O39" s="140"/>
      <c r="P39" s="140"/>
      <c r="Q39" s="140"/>
      <c r="R39" s="140"/>
      <c r="S39" s="140"/>
      <c r="T39" s="140"/>
      <c r="U39" s="140"/>
      <c r="V39" s="140"/>
      <c r="W39" s="140"/>
      <c r="X39" s="140"/>
      <c r="Y39" s="140"/>
      <c r="Z39" s="140"/>
      <c r="AA39" s="140"/>
      <c r="AB39" s="140"/>
      <c r="AC39" s="140"/>
      <c r="AD39" s="140"/>
      <c r="AE39" s="140"/>
      <c r="AF39" s="140"/>
      <c r="AG39" s="140"/>
      <c r="AH39" s="140"/>
      <c r="AI39" s="140"/>
      <c r="AJ39" s="140"/>
      <c r="AK39" s="140"/>
      <c r="AL39" s="140"/>
      <c r="AM39" s="140"/>
      <c r="AN39" s="140"/>
      <c r="AO39" s="140"/>
      <c r="AP39" s="140"/>
      <c r="AQ39" s="140"/>
      <c r="AR39" s="140"/>
      <c r="AS39" s="140"/>
      <c r="AT39" s="140"/>
      <c r="AU39" s="140"/>
      <c r="AV39" s="140"/>
      <c r="AW39" s="140"/>
      <c r="AX39" s="140"/>
      <c r="AY39" s="140"/>
      <c r="AZ39" s="140"/>
      <c r="BA39" s="140"/>
      <c r="BB39" s="140"/>
      <c r="BC39" s="140"/>
      <c r="BD39" s="140"/>
      <c r="BE39" s="140"/>
      <c r="BF39" s="140"/>
      <c r="BG39" s="140"/>
      <c r="BH39" s="140"/>
      <c r="BI39" s="140"/>
      <c r="BJ39" s="140"/>
      <c r="BK39" s="140"/>
      <c r="BL39" s="140"/>
      <c r="BM39" s="140"/>
      <c r="BN39" s="140"/>
      <c r="BO39" s="140"/>
      <c r="BP39" s="140"/>
      <c r="BQ39" s="140"/>
      <c r="BR39" s="140"/>
      <c r="BS39" s="140"/>
      <c r="BT39" s="140"/>
      <c r="BU39" s="140"/>
      <c r="BV39" s="140"/>
      <c r="BW39" s="140"/>
      <c r="BX39" s="140"/>
      <c r="BY39" s="140"/>
      <c r="BZ39" s="140"/>
      <c r="CA39" s="140"/>
      <c r="CB39" s="140"/>
      <c r="CC39" s="140"/>
      <c r="CD39" s="140"/>
      <c r="CE39" s="140"/>
      <c r="CF39" s="140"/>
      <c r="CG39" s="140"/>
      <c r="CH39" s="140"/>
      <c r="CI39" s="140"/>
      <c r="CJ39" s="140"/>
      <c r="CK39" s="140"/>
      <c r="CL39" s="140"/>
      <c r="CM39" s="140"/>
      <c r="CN39" s="140"/>
      <c r="CO39" s="140"/>
      <c r="CP39" s="140"/>
      <c r="CQ39" s="140"/>
      <c r="CR39" s="140"/>
      <c r="CS39" s="140"/>
      <c r="CT39" s="140"/>
      <c r="CU39" s="140"/>
      <c r="CV39" s="140"/>
      <c r="CW39" s="140"/>
      <c r="CX39" s="140"/>
    </row>
    <row r="40" spans="1:132" s="141" customFormat="1" ht="20.100000000000001" customHeight="1">
      <c r="A40" s="93"/>
      <c r="B40" s="104" t="s">
        <v>49</v>
      </c>
      <c r="C40" s="142">
        <v>3.9296710058903908</v>
      </c>
      <c r="D40" s="143">
        <v>1.4430860912502228</v>
      </c>
      <c r="E40" s="144">
        <v>0.69565098726294339</v>
      </c>
      <c r="F40" s="142">
        <v>15.006965463469395</v>
      </c>
      <c r="G40" s="143">
        <v>6.8540339032036535</v>
      </c>
      <c r="H40" s="144">
        <v>3.2663203631355575</v>
      </c>
      <c r="I40" s="140"/>
      <c r="J40" s="140"/>
      <c r="K40" s="140"/>
      <c r="L40" s="140"/>
      <c r="M40" s="140"/>
      <c r="N40" s="140"/>
      <c r="O40" s="140"/>
      <c r="P40" s="140"/>
      <c r="Q40" s="140"/>
      <c r="R40" s="140"/>
      <c r="S40" s="140"/>
      <c r="T40" s="140"/>
      <c r="U40" s="140"/>
      <c r="V40" s="140"/>
      <c r="W40" s="140"/>
      <c r="X40" s="140"/>
      <c r="Y40" s="140"/>
      <c r="Z40" s="140"/>
      <c r="AA40" s="140"/>
      <c r="AB40" s="140"/>
      <c r="AC40" s="140"/>
      <c r="AD40" s="140"/>
      <c r="AE40" s="140"/>
      <c r="AF40" s="140"/>
      <c r="AG40" s="140"/>
      <c r="AH40" s="140"/>
      <c r="AI40" s="140"/>
      <c r="AJ40" s="140"/>
      <c r="AK40" s="140"/>
      <c r="AL40" s="140"/>
      <c r="AM40" s="140"/>
      <c r="AN40" s="140"/>
      <c r="AO40" s="140"/>
      <c r="AP40" s="140"/>
      <c r="AQ40" s="140"/>
      <c r="AR40" s="140"/>
      <c r="AS40" s="140"/>
      <c r="AT40" s="140"/>
      <c r="AU40" s="140"/>
      <c r="AV40" s="140"/>
      <c r="AW40" s="140"/>
      <c r="AX40" s="140"/>
      <c r="AY40" s="140"/>
      <c r="AZ40" s="140"/>
      <c r="BA40" s="140"/>
      <c r="BB40" s="140"/>
      <c r="BC40" s="140"/>
      <c r="BD40" s="140"/>
      <c r="BE40" s="140"/>
      <c r="BF40" s="140"/>
      <c r="BG40" s="140"/>
      <c r="BH40" s="140"/>
      <c r="BI40" s="140"/>
      <c r="BJ40" s="140"/>
      <c r="BK40" s="140"/>
      <c r="BL40" s="140"/>
      <c r="BM40" s="140"/>
      <c r="BN40" s="140"/>
      <c r="BO40" s="140"/>
      <c r="BP40" s="140"/>
      <c r="BQ40" s="140"/>
      <c r="BR40" s="140"/>
      <c r="BS40" s="140"/>
      <c r="BT40" s="140"/>
      <c r="BU40" s="140"/>
      <c r="BV40" s="140"/>
      <c r="BW40" s="140"/>
      <c r="BX40" s="140"/>
      <c r="BY40" s="140"/>
      <c r="BZ40" s="140"/>
      <c r="CA40" s="140"/>
      <c r="CB40" s="140"/>
      <c r="CC40" s="140"/>
      <c r="CD40" s="140"/>
      <c r="CE40" s="140"/>
      <c r="CF40" s="140"/>
      <c r="CG40" s="140"/>
      <c r="CH40" s="140"/>
      <c r="CI40" s="140"/>
      <c r="CJ40" s="140"/>
      <c r="CK40" s="140"/>
      <c r="CL40" s="140"/>
      <c r="CM40" s="140"/>
      <c r="CN40" s="140"/>
      <c r="CO40" s="140"/>
      <c r="CP40" s="140"/>
      <c r="CQ40" s="140"/>
      <c r="CR40" s="140"/>
      <c r="CS40" s="140"/>
      <c r="CT40" s="140"/>
      <c r="CU40" s="140"/>
      <c r="CV40" s="140"/>
      <c r="CW40" s="140"/>
      <c r="CX40" s="140"/>
    </row>
    <row r="41" spans="1:132" s="141" customFormat="1" ht="20.100000000000001" customHeight="1">
      <c r="A41" s="93"/>
      <c r="B41" s="104" t="s">
        <v>59</v>
      </c>
      <c r="C41" s="142">
        <v>1.3254260954551229</v>
      </c>
      <c r="D41" s="143">
        <v>1.071030414760372</v>
      </c>
      <c r="E41" s="144">
        <v>1.0657626169865391</v>
      </c>
      <c r="F41" s="142">
        <v>10.586500762162011</v>
      </c>
      <c r="G41" s="143">
        <v>9.2734051897827996</v>
      </c>
      <c r="H41" s="144">
        <v>9.224351714632828</v>
      </c>
      <c r="I41" s="140"/>
      <c r="J41" s="140"/>
      <c r="K41" s="140"/>
      <c r="L41" s="140"/>
      <c r="M41" s="140"/>
      <c r="N41" s="140"/>
      <c r="O41" s="140"/>
      <c r="P41" s="140"/>
      <c r="Q41" s="140"/>
      <c r="R41" s="140"/>
      <c r="S41" s="140"/>
      <c r="T41" s="140"/>
      <c r="U41" s="140"/>
      <c r="V41" s="140"/>
      <c r="W41" s="140"/>
      <c r="X41" s="140"/>
      <c r="Y41" s="140"/>
      <c r="Z41" s="140"/>
      <c r="AA41" s="140"/>
      <c r="AB41" s="140"/>
      <c r="AC41" s="140"/>
      <c r="AD41" s="140"/>
      <c r="AE41" s="140"/>
      <c r="AF41" s="140"/>
      <c r="AG41" s="140"/>
      <c r="AH41" s="140"/>
      <c r="AI41" s="140"/>
      <c r="AJ41" s="140"/>
      <c r="AK41" s="140"/>
      <c r="AL41" s="140"/>
      <c r="AM41" s="140"/>
      <c r="AN41" s="140"/>
      <c r="AO41" s="140"/>
      <c r="AP41" s="140"/>
      <c r="AQ41" s="140"/>
      <c r="AR41" s="140"/>
      <c r="AS41" s="140"/>
      <c r="AT41" s="140"/>
      <c r="AU41" s="140"/>
      <c r="AV41" s="140"/>
      <c r="AW41" s="140"/>
      <c r="AX41" s="140"/>
      <c r="AY41" s="140"/>
      <c r="AZ41" s="140"/>
      <c r="BA41" s="140"/>
      <c r="BB41" s="140"/>
      <c r="BC41" s="140"/>
      <c r="BD41" s="140"/>
      <c r="BE41" s="140"/>
      <c r="BF41" s="140"/>
      <c r="BG41" s="140"/>
      <c r="BH41" s="140"/>
      <c r="BI41" s="140"/>
      <c r="BJ41" s="140"/>
      <c r="BK41" s="140"/>
      <c r="BL41" s="140"/>
      <c r="BM41" s="140"/>
      <c r="BN41" s="140"/>
      <c r="BO41" s="140"/>
      <c r="BP41" s="140"/>
      <c r="BQ41" s="140"/>
      <c r="BR41" s="140"/>
      <c r="BS41" s="140"/>
      <c r="BT41" s="140"/>
      <c r="BU41" s="140"/>
      <c r="BV41" s="140"/>
      <c r="BW41" s="140"/>
      <c r="BX41" s="140"/>
      <c r="BY41" s="140"/>
      <c r="BZ41" s="140"/>
      <c r="CA41" s="140"/>
      <c r="CB41" s="140"/>
      <c r="CC41" s="140"/>
      <c r="CD41" s="140"/>
      <c r="CE41" s="140"/>
      <c r="CF41" s="140"/>
      <c r="CG41" s="140"/>
      <c r="CH41" s="140"/>
      <c r="CI41" s="140"/>
      <c r="CJ41" s="140"/>
      <c r="CK41" s="140"/>
      <c r="CL41" s="140"/>
      <c r="CM41" s="140"/>
      <c r="CN41" s="140"/>
      <c r="CO41" s="140"/>
      <c r="CP41" s="140"/>
      <c r="CQ41" s="140"/>
      <c r="CR41" s="140"/>
      <c r="CS41" s="140"/>
      <c r="CT41" s="140"/>
      <c r="CU41" s="140"/>
      <c r="CV41" s="140"/>
      <c r="CW41" s="140"/>
      <c r="CX41" s="140"/>
    </row>
    <row r="42" spans="1:132" s="141" customFormat="1" ht="20.100000000000001" customHeight="1">
      <c r="A42" s="93"/>
      <c r="B42" s="104" t="s">
        <v>64</v>
      </c>
      <c r="C42" s="142">
        <v>4.972433929545538</v>
      </c>
      <c r="D42" s="143">
        <v>3.5353720824647383</v>
      </c>
      <c r="E42" s="144">
        <v>3.5517338331675896</v>
      </c>
      <c r="F42" s="142">
        <v>12.048769340112338</v>
      </c>
      <c r="G42" s="143">
        <v>9.8352316856726762</v>
      </c>
      <c r="H42" s="144">
        <v>10.007775655206737</v>
      </c>
      <c r="I42" s="140"/>
      <c r="J42" s="140"/>
      <c r="K42" s="140"/>
      <c r="L42" s="140"/>
      <c r="M42" s="140"/>
      <c r="N42" s="140"/>
      <c r="O42" s="140"/>
      <c r="P42" s="140"/>
      <c r="Q42" s="140"/>
      <c r="R42" s="140"/>
      <c r="S42" s="140"/>
      <c r="T42" s="140"/>
      <c r="U42" s="140"/>
      <c r="V42" s="140"/>
      <c r="W42" s="140"/>
      <c r="X42" s="140"/>
      <c r="Y42" s="140"/>
      <c r="Z42" s="140"/>
      <c r="AA42" s="140"/>
      <c r="AB42" s="140"/>
      <c r="AC42" s="140"/>
      <c r="AD42" s="140"/>
      <c r="AE42" s="140"/>
      <c r="AF42" s="140"/>
      <c r="AG42" s="140"/>
      <c r="AH42" s="140"/>
      <c r="AI42" s="140"/>
      <c r="AJ42" s="140"/>
      <c r="AK42" s="140"/>
      <c r="AL42" s="140"/>
      <c r="AM42" s="140"/>
      <c r="AN42" s="140"/>
      <c r="AO42" s="140"/>
      <c r="AP42" s="140"/>
      <c r="AQ42" s="140"/>
      <c r="AR42" s="140"/>
      <c r="AS42" s="140"/>
      <c r="AT42" s="140"/>
      <c r="AU42" s="140"/>
      <c r="AV42" s="140"/>
      <c r="AW42" s="140"/>
      <c r="AX42" s="140"/>
      <c r="AY42" s="140"/>
      <c r="AZ42" s="140"/>
      <c r="BA42" s="140"/>
      <c r="BB42" s="140"/>
      <c r="BC42" s="140"/>
      <c r="BD42" s="140"/>
      <c r="BE42" s="140"/>
      <c r="BF42" s="140"/>
      <c r="BG42" s="140"/>
      <c r="BH42" s="140"/>
      <c r="BI42" s="140"/>
      <c r="BJ42" s="140"/>
      <c r="BK42" s="140"/>
      <c r="BL42" s="140"/>
      <c r="BM42" s="140"/>
      <c r="BN42" s="140"/>
      <c r="BO42" s="140"/>
      <c r="BP42" s="140"/>
      <c r="BQ42" s="140"/>
      <c r="BR42" s="140"/>
      <c r="BS42" s="140"/>
      <c r="BT42" s="140"/>
      <c r="BU42" s="140"/>
      <c r="BV42" s="140"/>
      <c r="BW42" s="140"/>
      <c r="BX42" s="140"/>
      <c r="BY42" s="140"/>
      <c r="BZ42" s="140"/>
      <c r="CA42" s="140"/>
      <c r="CB42" s="140"/>
      <c r="CC42" s="140"/>
      <c r="CD42" s="140"/>
      <c r="CE42" s="140"/>
      <c r="CF42" s="140"/>
      <c r="CG42" s="140"/>
      <c r="CH42" s="140"/>
      <c r="CI42" s="140"/>
      <c r="CJ42" s="140"/>
      <c r="CK42" s="140"/>
      <c r="CL42" s="140"/>
      <c r="CM42" s="140"/>
      <c r="CN42" s="140"/>
      <c r="CO42" s="140"/>
      <c r="CP42" s="140"/>
      <c r="CQ42" s="140"/>
      <c r="CR42" s="140"/>
      <c r="CS42" s="140"/>
      <c r="CT42" s="140"/>
      <c r="CU42" s="140"/>
      <c r="CV42" s="140"/>
      <c r="CW42" s="140"/>
      <c r="CX42" s="140"/>
    </row>
    <row r="43" spans="1:132" s="141" customFormat="1" ht="20.100000000000001" customHeight="1">
      <c r="A43" s="93"/>
      <c r="B43" s="104" t="s">
        <v>57</v>
      </c>
      <c r="C43" s="142">
        <v>3.3525342608512982</v>
      </c>
      <c r="D43" s="143">
        <v>2.2783633576042019</v>
      </c>
      <c r="E43" s="144">
        <v>2.3146084230387372</v>
      </c>
      <c r="F43" s="142">
        <v>27.067063493699994</v>
      </c>
      <c r="G43" s="143">
        <v>20.428629121778076</v>
      </c>
      <c r="H43" s="144">
        <v>20.938261936196128</v>
      </c>
      <c r="I43" s="140"/>
      <c r="J43" s="140"/>
      <c r="K43" s="140"/>
      <c r="L43" s="140"/>
      <c r="M43" s="140"/>
      <c r="N43" s="140"/>
      <c r="O43" s="140"/>
      <c r="P43" s="140"/>
      <c r="Q43" s="140"/>
      <c r="R43" s="140"/>
      <c r="S43" s="140"/>
      <c r="T43" s="140"/>
      <c r="U43" s="140"/>
      <c r="V43" s="140"/>
      <c r="W43" s="140"/>
      <c r="X43" s="140"/>
      <c r="Y43" s="140"/>
      <c r="Z43" s="140"/>
      <c r="AA43" s="140"/>
      <c r="AB43" s="140"/>
      <c r="AC43" s="140"/>
      <c r="AD43" s="140"/>
      <c r="AE43" s="140"/>
      <c r="AF43" s="140"/>
      <c r="AG43" s="140"/>
      <c r="AH43" s="140"/>
      <c r="AI43" s="140"/>
      <c r="AJ43" s="140"/>
      <c r="AK43" s="140"/>
      <c r="AL43" s="140"/>
      <c r="AM43" s="140"/>
      <c r="AN43" s="140"/>
      <c r="AO43" s="140"/>
      <c r="AP43" s="140"/>
      <c r="AQ43" s="140"/>
      <c r="AR43" s="140"/>
      <c r="AS43" s="140"/>
      <c r="AT43" s="140"/>
      <c r="AU43" s="140"/>
      <c r="AV43" s="140"/>
      <c r="AW43" s="140"/>
      <c r="AX43" s="140"/>
      <c r="AY43" s="140"/>
      <c r="AZ43" s="140"/>
      <c r="BA43" s="140"/>
      <c r="BB43" s="140"/>
      <c r="BC43" s="140"/>
      <c r="BD43" s="140"/>
      <c r="BE43" s="140"/>
      <c r="BF43" s="140"/>
      <c r="BG43" s="140"/>
      <c r="BH43" s="140"/>
      <c r="BI43" s="140"/>
      <c r="BJ43" s="140"/>
      <c r="BK43" s="140"/>
      <c r="BL43" s="140"/>
      <c r="BM43" s="140"/>
      <c r="BN43" s="140"/>
      <c r="BO43" s="140"/>
      <c r="BP43" s="140"/>
      <c r="BQ43" s="140"/>
      <c r="BR43" s="140"/>
      <c r="BS43" s="140"/>
      <c r="BT43" s="140"/>
      <c r="BU43" s="140"/>
      <c r="BV43" s="140"/>
      <c r="BW43" s="140"/>
      <c r="BX43" s="140"/>
      <c r="BY43" s="140"/>
      <c r="BZ43" s="140"/>
      <c r="CA43" s="140"/>
      <c r="CB43" s="140"/>
      <c r="CC43" s="140"/>
      <c r="CD43" s="140"/>
      <c r="CE43" s="140"/>
      <c r="CF43" s="140"/>
      <c r="CG43" s="140"/>
      <c r="CH43" s="140"/>
      <c r="CI43" s="140"/>
      <c r="CJ43" s="140"/>
      <c r="CK43" s="140"/>
      <c r="CL43" s="140"/>
      <c r="CM43" s="140"/>
      <c r="CN43" s="140"/>
      <c r="CO43" s="140"/>
      <c r="CP43" s="140"/>
      <c r="CQ43" s="140"/>
      <c r="CR43" s="140"/>
      <c r="CS43" s="140"/>
      <c r="CT43" s="140"/>
      <c r="CU43" s="140"/>
      <c r="CV43" s="140"/>
      <c r="CW43" s="140"/>
      <c r="CX43" s="140"/>
    </row>
    <row r="44" spans="1:132" s="141" customFormat="1" ht="20.100000000000001" customHeight="1">
      <c r="A44" s="93"/>
      <c r="B44" s="104" t="s">
        <v>233</v>
      </c>
      <c r="C44" s="142" t="s">
        <v>298</v>
      </c>
      <c r="D44" s="143">
        <v>-24.527727007763474</v>
      </c>
      <c r="E44" s="144">
        <v>-22.851441530463479</v>
      </c>
      <c r="F44" s="142" t="s">
        <v>298</v>
      </c>
      <c r="G44" s="143">
        <v>-35.666320697694715</v>
      </c>
      <c r="H44" s="144">
        <v>-36.766528495009169</v>
      </c>
      <c r="I44" s="140"/>
      <c r="J44" s="140"/>
      <c r="K44" s="140"/>
      <c r="L44" s="140"/>
      <c r="M44" s="140"/>
      <c r="N44" s="140"/>
      <c r="O44" s="140"/>
      <c r="P44" s="140"/>
      <c r="Q44" s="140"/>
      <c r="R44" s="140"/>
      <c r="S44" s="140"/>
      <c r="T44" s="140"/>
      <c r="U44" s="140"/>
      <c r="V44" s="140"/>
      <c r="W44" s="140"/>
      <c r="X44" s="140"/>
      <c r="Y44" s="140"/>
      <c r="Z44" s="140"/>
      <c r="AA44" s="140"/>
      <c r="AB44" s="140"/>
      <c r="AC44" s="140"/>
      <c r="AD44" s="140"/>
      <c r="AE44" s="140"/>
      <c r="AF44" s="140"/>
      <c r="AG44" s="140"/>
      <c r="AH44" s="140"/>
      <c r="AI44" s="140"/>
      <c r="AJ44" s="140"/>
      <c r="AK44" s="140"/>
      <c r="AL44" s="140"/>
      <c r="AM44" s="140"/>
      <c r="AN44" s="140"/>
      <c r="AO44" s="140"/>
      <c r="AP44" s="140"/>
      <c r="AQ44" s="140"/>
      <c r="AR44" s="140"/>
      <c r="AS44" s="140"/>
      <c r="AT44" s="140"/>
      <c r="AU44" s="140"/>
      <c r="AV44" s="140"/>
      <c r="AW44" s="140"/>
      <c r="AX44" s="140"/>
      <c r="AY44" s="140"/>
      <c r="AZ44" s="140"/>
      <c r="BA44" s="140"/>
      <c r="BB44" s="140"/>
      <c r="BC44" s="140"/>
      <c r="BD44" s="140"/>
      <c r="BE44" s="140"/>
      <c r="BF44" s="140"/>
      <c r="BG44" s="140"/>
      <c r="BH44" s="140"/>
      <c r="BI44" s="140"/>
      <c r="BJ44" s="140"/>
      <c r="BK44" s="140"/>
      <c r="BL44" s="140"/>
      <c r="BM44" s="140"/>
      <c r="BN44" s="140"/>
      <c r="BO44" s="140"/>
      <c r="BP44" s="140"/>
      <c r="BQ44" s="140"/>
      <c r="BR44" s="140"/>
      <c r="BS44" s="140"/>
      <c r="BT44" s="140"/>
      <c r="BU44" s="140"/>
      <c r="BV44" s="140"/>
      <c r="BW44" s="140"/>
      <c r="BX44" s="140"/>
      <c r="BY44" s="140"/>
      <c r="BZ44" s="140"/>
      <c r="CA44" s="140"/>
      <c r="CB44" s="140"/>
      <c r="CC44" s="140"/>
      <c r="CD44" s="140"/>
      <c r="CE44" s="140"/>
      <c r="CF44" s="140"/>
      <c r="CG44" s="140"/>
      <c r="CH44" s="140"/>
      <c r="CI44" s="140"/>
      <c r="CJ44" s="140"/>
      <c r="CK44" s="140"/>
      <c r="CL44" s="140"/>
      <c r="CM44" s="140"/>
      <c r="CN44" s="140"/>
      <c r="CO44" s="140"/>
      <c r="CP44" s="140"/>
      <c r="CQ44" s="140"/>
      <c r="CR44" s="140"/>
      <c r="CS44" s="140"/>
      <c r="CT44" s="140"/>
      <c r="CU44" s="140"/>
      <c r="CV44" s="140"/>
      <c r="CW44" s="140"/>
      <c r="CX44" s="140"/>
    </row>
    <row r="45" spans="1:132" s="141" customFormat="1" ht="20.100000000000001" customHeight="1">
      <c r="A45" s="93"/>
      <c r="B45" s="104" t="s">
        <v>225</v>
      </c>
      <c r="C45" s="142">
        <v>4.6420337687099147E-2</v>
      </c>
      <c r="D45" s="143">
        <v>1.5704968490038231</v>
      </c>
      <c r="E45" s="144">
        <v>1.5036115816103579</v>
      </c>
      <c r="F45" s="142">
        <v>0.34590187979222381</v>
      </c>
      <c r="G45" s="143">
        <v>12.761940179210843</v>
      </c>
      <c r="H45" s="144">
        <v>12.143934747766103</v>
      </c>
      <c r="I45" s="140"/>
      <c r="J45" s="140"/>
      <c r="K45" s="140"/>
      <c r="L45" s="140"/>
      <c r="M45" s="140"/>
      <c r="N45" s="140"/>
      <c r="O45" s="140"/>
      <c r="P45" s="140"/>
      <c r="Q45" s="140"/>
      <c r="R45" s="140"/>
      <c r="S45" s="140"/>
      <c r="T45" s="140"/>
      <c r="U45" s="140"/>
      <c r="V45" s="140"/>
      <c r="W45" s="140"/>
      <c r="X45" s="140"/>
      <c r="Y45" s="140"/>
      <c r="Z45" s="140"/>
      <c r="AA45" s="140"/>
      <c r="AB45" s="140"/>
      <c r="AC45" s="140"/>
      <c r="AD45" s="140"/>
      <c r="AE45" s="140"/>
      <c r="AF45" s="140"/>
      <c r="AG45" s="140"/>
      <c r="AH45" s="140"/>
      <c r="AI45" s="140"/>
      <c r="AJ45" s="140"/>
      <c r="AK45" s="140"/>
      <c r="AL45" s="140"/>
      <c r="AM45" s="140"/>
      <c r="AN45" s="140"/>
      <c r="AO45" s="140"/>
      <c r="AP45" s="140"/>
      <c r="AQ45" s="140"/>
      <c r="AR45" s="140"/>
      <c r="AS45" s="140"/>
      <c r="AT45" s="140"/>
      <c r="AU45" s="140"/>
      <c r="AV45" s="140"/>
      <c r="AW45" s="140"/>
      <c r="AX45" s="140"/>
      <c r="AY45" s="140"/>
      <c r="AZ45" s="140"/>
      <c r="BA45" s="140"/>
      <c r="BB45" s="140"/>
      <c r="BC45" s="140"/>
      <c r="BD45" s="140"/>
      <c r="BE45" s="140"/>
      <c r="BF45" s="140"/>
      <c r="BG45" s="140"/>
      <c r="BH45" s="140"/>
      <c r="BI45" s="140"/>
      <c r="BJ45" s="140"/>
      <c r="BK45" s="140"/>
      <c r="BL45" s="140"/>
      <c r="BM45" s="140"/>
      <c r="BN45" s="140"/>
      <c r="BO45" s="140"/>
      <c r="BP45" s="140"/>
      <c r="BQ45" s="140"/>
      <c r="BR45" s="140"/>
      <c r="BS45" s="140"/>
      <c r="BT45" s="140"/>
      <c r="BU45" s="140"/>
      <c r="BV45" s="140"/>
      <c r="BW45" s="140"/>
      <c r="BX45" s="140"/>
      <c r="BY45" s="140"/>
      <c r="BZ45" s="140"/>
      <c r="CA45" s="140"/>
      <c r="CB45" s="140"/>
      <c r="CC45" s="140"/>
      <c r="CD45" s="140"/>
      <c r="CE45" s="140"/>
      <c r="CF45" s="140"/>
      <c r="CG45" s="140"/>
      <c r="CH45" s="140"/>
      <c r="CI45" s="140"/>
      <c r="CJ45" s="140"/>
      <c r="CK45" s="140"/>
      <c r="CL45" s="140"/>
      <c r="CM45" s="140"/>
      <c r="CN45" s="140"/>
      <c r="CO45" s="140"/>
      <c r="CP45" s="140"/>
      <c r="CQ45" s="140"/>
      <c r="CR45" s="140"/>
      <c r="CS45" s="140"/>
      <c r="CT45" s="140"/>
      <c r="CU45" s="140"/>
      <c r="CV45" s="140"/>
      <c r="CW45" s="140"/>
      <c r="CX45" s="140"/>
    </row>
    <row r="46" spans="1:132" s="141" customFormat="1" ht="20.100000000000001" customHeight="1">
      <c r="A46" s="93"/>
      <c r="B46" s="104" t="s">
        <v>74</v>
      </c>
      <c r="C46" s="142">
        <v>6.0866300432278209</v>
      </c>
      <c r="D46" s="143">
        <v>6.0615049110409966</v>
      </c>
      <c r="E46" s="144">
        <v>6.2143516904241691</v>
      </c>
      <c r="F46" s="142">
        <v>9.0370614191111631</v>
      </c>
      <c r="G46" s="143">
        <v>12.705889108711101</v>
      </c>
      <c r="H46" s="144">
        <v>13.379388740821737</v>
      </c>
      <c r="I46" s="140"/>
      <c r="J46" s="140"/>
      <c r="K46" s="140"/>
      <c r="L46" s="140"/>
      <c r="M46" s="140"/>
      <c r="N46" s="140"/>
      <c r="O46" s="140"/>
      <c r="P46" s="140"/>
      <c r="Q46" s="140"/>
      <c r="R46" s="140"/>
      <c r="S46" s="140"/>
      <c r="T46" s="140"/>
      <c r="U46" s="140"/>
      <c r="V46" s="140"/>
      <c r="W46" s="140"/>
      <c r="X46" s="140"/>
      <c r="Y46" s="140"/>
      <c r="Z46" s="140"/>
      <c r="AA46" s="140"/>
      <c r="AB46" s="140"/>
      <c r="AC46" s="140"/>
      <c r="AD46" s="140"/>
      <c r="AE46" s="140"/>
      <c r="AF46" s="140"/>
      <c r="AG46" s="140"/>
      <c r="AH46" s="140"/>
      <c r="AI46" s="140"/>
      <c r="AJ46" s="140"/>
      <c r="AK46" s="140"/>
      <c r="AL46" s="140"/>
      <c r="AM46" s="140"/>
      <c r="AN46" s="140"/>
      <c r="AO46" s="140"/>
      <c r="AP46" s="140"/>
      <c r="AQ46" s="140"/>
      <c r="AR46" s="140"/>
      <c r="AS46" s="140"/>
      <c r="AT46" s="140"/>
      <c r="AU46" s="140"/>
      <c r="AV46" s="140"/>
      <c r="AW46" s="140"/>
      <c r="AX46" s="140"/>
      <c r="AY46" s="140"/>
      <c r="AZ46" s="140"/>
      <c r="BA46" s="140"/>
      <c r="BB46" s="140"/>
      <c r="BC46" s="140"/>
      <c r="BD46" s="140"/>
      <c r="BE46" s="140"/>
      <c r="BF46" s="140"/>
      <c r="BG46" s="140"/>
      <c r="BH46" s="140"/>
      <c r="BI46" s="140"/>
      <c r="BJ46" s="140"/>
      <c r="BK46" s="140"/>
      <c r="BL46" s="140"/>
      <c r="BM46" s="140"/>
      <c r="BN46" s="140"/>
      <c r="BO46" s="140"/>
      <c r="BP46" s="140"/>
      <c r="BQ46" s="140"/>
      <c r="BR46" s="140"/>
      <c r="BS46" s="140"/>
      <c r="BT46" s="140"/>
      <c r="BU46" s="140"/>
      <c r="BV46" s="140"/>
      <c r="BW46" s="140"/>
      <c r="BX46" s="140"/>
      <c r="BY46" s="140"/>
      <c r="BZ46" s="140"/>
      <c r="CA46" s="140"/>
      <c r="CB46" s="140"/>
      <c r="CC46" s="140"/>
      <c r="CD46" s="140"/>
      <c r="CE46" s="140"/>
      <c r="CF46" s="140"/>
      <c r="CG46" s="140"/>
      <c r="CH46" s="140"/>
      <c r="CI46" s="140"/>
      <c r="CJ46" s="140"/>
      <c r="CK46" s="140"/>
      <c r="CL46" s="140"/>
      <c r="CM46" s="140"/>
      <c r="CN46" s="140"/>
      <c r="CO46" s="140"/>
      <c r="CP46" s="140"/>
      <c r="CQ46" s="140"/>
      <c r="CR46" s="140"/>
      <c r="CS46" s="140"/>
      <c r="CT46" s="140"/>
      <c r="CU46" s="140"/>
      <c r="CV46" s="140"/>
      <c r="CW46" s="140"/>
      <c r="CX46" s="140"/>
    </row>
    <row r="47" spans="1:132" s="145" customFormat="1" ht="20.100000000000001" customHeight="1">
      <c r="A47" s="93"/>
      <c r="B47" s="104" t="s">
        <v>38</v>
      </c>
      <c r="C47" s="142">
        <v>5.6160397550147128</v>
      </c>
      <c r="D47" s="143">
        <v>5.4365239464760151</v>
      </c>
      <c r="E47" s="144">
        <v>5.3316490297087782</v>
      </c>
      <c r="F47" s="142">
        <v>12.982800346084572</v>
      </c>
      <c r="G47" s="143">
        <v>13.00301997776296</v>
      </c>
      <c r="H47" s="144">
        <v>13.038215877947037</v>
      </c>
      <c r="I47" s="140"/>
      <c r="J47" s="140"/>
      <c r="K47" s="140"/>
      <c r="L47" s="140"/>
      <c r="M47" s="140"/>
      <c r="N47" s="140"/>
      <c r="O47" s="140"/>
      <c r="P47" s="140"/>
      <c r="Q47" s="140"/>
      <c r="R47" s="140"/>
      <c r="S47" s="140"/>
      <c r="T47" s="140"/>
      <c r="U47" s="140"/>
      <c r="V47" s="140"/>
      <c r="W47" s="140"/>
      <c r="X47" s="140"/>
      <c r="Y47" s="140"/>
      <c r="Z47" s="140"/>
      <c r="AA47" s="140"/>
      <c r="AB47" s="140"/>
      <c r="AC47" s="140"/>
      <c r="AD47" s="140"/>
      <c r="AE47" s="140"/>
      <c r="AF47" s="140"/>
      <c r="AG47" s="140"/>
      <c r="AH47" s="140"/>
      <c r="AI47" s="140"/>
      <c r="AJ47" s="140"/>
      <c r="AK47" s="140"/>
      <c r="AL47" s="140"/>
      <c r="AM47" s="140"/>
      <c r="AN47" s="140"/>
      <c r="AO47" s="140"/>
      <c r="AP47" s="140"/>
      <c r="AQ47" s="140"/>
      <c r="AR47" s="140"/>
      <c r="AS47" s="140"/>
      <c r="AT47" s="140"/>
      <c r="AU47" s="140"/>
      <c r="AV47" s="140"/>
      <c r="AW47" s="140"/>
      <c r="AX47" s="140"/>
      <c r="AY47" s="140"/>
      <c r="AZ47" s="140"/>
      <c r="BA47" s="140"/>
      <c r="BB47" s="140"/>
      <c r="BC47" s="140"/>
      <c r="BD47" s="140"/>
      <c r="BE47" s="140"/>
      <c r="BF47" s="140"/>
      <c r="BG47" s="140"/>
      <c r="BH47" s="140"/>
      <c r="BI47" s="140"/>
      <c r="BJ47" s="140"/>
      <c r="BK47" s="140"/>
      <c r="BL47" s="140"/>
      <c r="BM47" s="140"/>
      <c r="BN47" s="140"/>
      <c r="BO47" s="140"/>
      <c r="BP47" s="140"/>
      <c r="BQ47" s="140"/>
      <c r="BR47" s="140"/>
      <c r="BS47" s="140"/>
      <c r="BT47" s="140"/>
      <c r="BU47" s="140"/>
      <c r="BV47" s="140"/>
      <c r="BW47" s="140"/>
      <c r="BX47" s="140"/>
      <c r="BY47" s="140"/>
      <c r="BZ47" s="140"/>
      <c r="CA47" s="140"/>
      <c r="CB47" s="140"/>
      <c r="CC47" s="140"/>
      <c r="CD47" s="140"/>
      <c r="CE47" s="140"/>
      <c r="CF47" s="140"/>
      <c r="CG47" s="140"/>
      <c r="CH47" s="140"/>
      <c r="CI47" s="140"/>
      <c r="CJ47" s="140"/>
      <c r="CK47" s="140"/>
      <c r="CL47" s="140"/>
      <c r="CM47" s="140"/>
      <c r="CN47" s="140"/>
      <c r="CO47" s="140"/>
      <c r="CP47" s="140"/>
      <c r="CQ47" s="140"/>
      <c r="CR47" s="140"/>
      <c r="CS47" s="140"/>
      <c r="CT47" s="140"/>
      <c r="CU47" s="140"/>
      <c r="CV47" s="140"/>
      <c r="CW47" s="140"/>
      <c r="CX47" s="140"/>
      <c r="CY47" s="141"/>
      <c r="CZ47" s="141"/>
      <c r="DA47" s="141"/>
      <c r="DB47" s="141"/>
      <c r="DC47" s="141"/>
      <c r="DD47" s="141"/>
      <c r="DE47" s="141"/>
      <c r="DF47" s="141"/>
      <c r="DG47" s="141"/>
      <c r="DH47" s="141"/>
      <c r="DI47" s="141"/>
      <c r="DJ47" s="141"/>
      <c r="DK47" s="141"/>
      <c r="DL47" s="141"/>
      <c r="DM47" s="141"/>
      <c r="DN47" s="141"/>
      <c r="DO47" s="141"/>
      <c r="DP47" s="141"/>
      <c r="DQ47" s="141"/>
      <c r="DR47" s="141"/>
      <c r="DS47" s="141"/>
      <c r="DT47" s="141"/>
      <c r="DU47" s="141"/>
      <c r="DV47" s="141"/>
      <c r="DW47" s="141"/>
      <c r="DX47" s="141"/>
      <c r="DY47" s="141"/>
      <c r="DZ47" s="141"/>
      <c r="EA47" s="141"/>
      <c r="EB47" s="141"/>
    </row>
    <row r="48" spans="1:132" s="141" customFormat="1" ht="20.100000000000001" customHeight="1">
      <c r="A48" s="93"/>
      <c r="B48" s="104" t="s">
        <v>41</v>
      </c>
      <c r="C48" s="142">
        <v>1.9859903400186432</v>
      </c>
      <c r="D48" s="143">
        <v>1.9968872607331025</v>
      </c>
      <c r="E48" s="144">
        <v>1.9959159530863118</v>
      </c>
      <c r="F48" s="142">
        <v>10.427199598940465</v>
      </c>
      <c r="G48" s="143">
        <v>8.7412379792248505</v>
      </c>
      <c r="H48" s="144">
        <v>8.2352082893074794</v>
      </c>
      <c r="I48" s="146"/>
      <c r="J48" s="146"/>
      <c r="K48" s="146"/>
      <c r="L48" s="146"/>
      <c r="M48" s="146"/>
      <c r="N48" s="146"/>
      <c r="O48" s="146"/>
      <c r="P48" s="146"/>
      <c r="Q48" s="146"/>
      <c r="R48" s="146"/>
      <c r="S48" s="146"/>
      <c r="T48" s="146"/>
      <c r="U48" s="146"/>
      <c r="V48" s="146"/>
      <c r="W48" s="146"/>
      <c r="X48" s="146"/>
      <c r="Y48" s="146"/>
      <c r="Z48" s="146"/>
      <c r="AA48" s="146"/>
      <c r="AB48" s="146"/>
      <c r="AC48" s="146"/>
      <c r="AD48" s="146"/>
      <c r="AE48" s="146"/>
      <c r="AF48" s="146"/>
      <c r="AG48" s="146"/>
      <c r="AH48" s="146"/>
      <c r="AI48" s="146"/>
      <c r="AJ48" s="146"/>
      <c r="AK48" s="146"/>
      <c r="AL48" s="146"/>
      <c r="AM48" s="146"/>
      <c r="AN48" s="146"/>
      <c r="AO48" s="146"/>
      <c r="AP48" s="146"/>
      <c r="AQ48" s="146"/>
      <c r="AR48" s="146"/>
      <c r="AS48" s="146"/>
      <c r="AT48" s="146"/>
      <c r="AU48" s="146"/>
      <c r="AV48" s="146"/>
      <c r="AW48" s="146"/>
      <c r="AX48" s="146"/>
      <c r="AY48" s="146"/>
      <c r="AZ48" s="146"/>
      <c r="BA48" s="146"/>
      <c r="BB48" s="146"/>
      <c r="BC48" s="146"/>
      <c r="BD48" s="146"/>
      <c r="BE48" s="146"/>
      <c r="BF48" s="146"/>
      <c r="BG48" s="146"/>
      <c r="BH48" s="146"/>
      <c r="BI48" s="146"/>
      <c r="BJ48" s="146"/>
      <c r="BK48" s="146"/>
      <c r="BL48" s="146"/>
      <c r="BM48" s="146"/>
      <c r="BN48" s="146"/>
      <c r="BO48" s="146"/>
      <c r="BP48" s="146"/>
      <c r="BQ48" s="146"/>
      <c r="BR48" s="146"/>
      <c r="BS48" s="146"/>
      <c r="BT48" s="146"/>
      <c r="BU48" s="146"/>
      <c r="BV48" s="146"/>
      <c r="BW48" s="146"/>
      <c r="BX48" s="146"/>
      <c r="BY48" s="146"/>
      <c r="BZ48" s="146"/>
      <c r="CA48" s="146"/>
      <c r="CB48" s="146"/>
      <c r="CC48" s="146"/>
      <c r="CD48" s="146"/>
      <c r="CE48" s="146"/>
      <c r="CF48" s="146"/>
      <c r="CG48" s="146"/>
      <c r="CH48" s="146"/>
      <c r="CI48" s="146"/>
      <c r="CJ48" s="146"/>
      <c r="CK48" s="146"/>
      <c r="CL48" s="146"/>
      <c r="CM48" s="146"/>
      <c r="CN48" s="146"/>
      <c r="CO48" s="146"/>
      <c r="CP48" s="146"/>
      <c r="CQ48" s="146"/>
      <c r="CR48" s="146"/>
      <c r="CS48" s="146"/>
      <c r="CT48" s="146"/>
      <c r="CU48" s="146"/>
      <c r="CV48" s="146"/>
      <c r="CW48" s="146"/>
      <c r="CX48" s="146"/>
      <c r="CY48" s="145"/>
      <c r="CZ48" s="145"/>
      <c r="DA48" s="145"/>
      <c r="DB48" s="145"/>
      <c r="DC48" s="145"/>
      <c r="DD48" s="145"/>
      <c r="DE48" s="145"/>
      <c r="DF48" s="145"/>
      <c r="DG48" s="145"/>
      <c r="DH48" s="145"/>
      <c r="DI48" s="145"/>
      <c r="DJ48" s="145"/>
      <c r="DK48" s="145"/>
      <c r="DL48" s="145"/>
      <c r="DM48" s="145"/>
      <c r="DN48" s="145"/>
      <c r="DO48" s="145"/>
      <c r="DP48" s="145"/>
      <c r="DQ48" s="145"/>
      <c r="DR48" s="145"/>
      <c r="DS48" s="145"/>
      <c r="DT48" s="145"/>
      <c r="DU48" s="145"/>
      <c r="DV48" s="145"/>
      <c r="DW48" s="145"/>
      <c r="DX48" s="145"/>
      <c r="DY48" s="145"/>
      <c r="DZ48" s="145"/>
      <c r="EA48" s="145"/>
      <c r="EB48" s="145"/>
    </row>
    <row r="49" spans="1:132" s="141" customFormat="1" ht="20.100000000000001" customHeight="1">
      <c r="A49" s="93"/>
      <c r="B49" s="104" t="s">
        <v>72</v>
      </c>
      <c r="C49" s="142">
        <v>2.3819425808116961</v>
      </c>
      <c r="D49" s="143">
        <v>1.8179150274960465</v>
      </c>
      <c r="E49" s="144">
        <v>1.7668572506516318</v>
      </c>
      <c r="F49" s="142">
        <v>7.3517564340801451</v>
      </c>
      <c r="G49" s="143">
        <v>6.4123742837904532</v>
      </c>
      <c r="H49" s="144">
        <v>6.2762286684363122</v>
      </c>
      <c r="I49" s="140"/>
      <c r="J49" s="140"/>
      <c r="K49" s="140"/>
      <c r="L49" s="140"/>
      <c r="M49" s="140"/>
      <c r="N49" s="140"/>
      <c r="O49" s="140"/>
      <c r="P49" s="140"/>
      <c r="Q49" s="140"/>
      <c r="R49" s="140"/>
      <c r="S49" s="140"/>
      <c r="T49" s="140"/>
      <c r="U49" s="140"/>
      <c r="V49" s="140"/>
      <c r="W49" s="140"/>
      <c r="X49" s="140"/>
      <c r="Y49" s="140"/>
      <c r="Z49" s="140"/>
      <c r="AA49" s="140"/>
      <c r="AB49" s="140"/>
      <c r="AC49" s="140"/>
      <c r="AD49" s="140"/>
      <c r="AE49" s="140"/>
      <c r="AF49" s="140"/>
      <c r="AG49" s="140"/>
      <c r="AH49" s="140"/>
      <c r="AI49" s="140"/>
      <c r="AJ49" s="140"/>
      <c r="AK49" s="140"/>
      <c r="AL49" s="140"/>
      <c r="AM49" s="140"/>
      <c r="AN49" s="140"/>
      <c r="AO49" s="140"/>
      <c r="AP49" s="140"/>
      <c r="AQ49" s="140"/>
      <c r="AR49" s="140"/>
      <c r="AS49" s="140"/>
      <c r="AT49" s="140"/>
      <c r="AU49" s="140"/>
      <c r="AV49" s="140"/>
      <c r="AW49" s="140"/>
      <c r="AX49" s="140"/>
      <c r="AY49" s="140"/>
      <c r="AZ49" s="140"/>
      <c r="BA49" s="140"/>
      <c r="BB49" s="140"/>
      <c r="BC49" s="140"/>
      <c r="BD49" s="140"/>
      <c r="BE49" s="140"/>
      <c r="BF49" s="140"/>
      <c r="BG49" s="140"/>
      <c r="BH49" s="140"/>
      <c r="BI49" s="140"/>
      <c r="BJ49" s="140"/>
      <c r="BK49" s="140"/>
      <c r="BL49" s="140"/>
      <c r="BM49" s="140"/>
      <c r="BN49" s="140"/>
      <c r="BO49" s="140"/>
      <c r="BP49" s="140"/>
      <c r="BQ49" s="140"/>
      <c r="BR49" s="140"/>
      <c r="BS49" s="140"/>
      <c r="BT49" s="140"/>
      <c r="BU49" s="140"/>
      <c r="BV49" s="140"/>
      <c r="BW49" s="140"/>
      <c r="BX49" s="140"/>
      <c r="BY49" s="140"/>
      <c r="BZ49" s="140"/>
      <c r="CA49" s="140"/>
      <c r="CB49" s="140"/>
      <c r="CC49" s="140"/>
      <c r="CD49" s="140"/>
      <c r="CE49" s="140"/>
      <c r="CF49" s="140"/>
      <c r="CG49" s="140"/>
      <c r="CH49" s="140"/>
      <c r="CI49" s="140"/>
      <c r="CJ49" s="140"/>
      <c r="CK49" s="140"/>
      <c r="CL49" s="140"/>
      <c r="CM49" s="140"/>
      <c r="CN49" s="140"/>
      <c r="CO49" s="140"/>
      <c r="CP49" s="140"/>
      <c r="CQ49" s="140"/>
      <c r="CR49" s="140"/>
      <c r="CS49" s="140"/>
      <c r="CT49" s="140"/>
      <c r="CU49" s="140"/>
      <c r="CV49" s="140"/>
      <c r="CW49" s="140"/>
      <c r="CX49" s="140"/>
    </row>
    <row r="50" spans="1:132" s="141" customFormat="1" ht="20.100000000000001" customHeight="1">
      <c r="A50" s="93"/>
      <c r="B50" s="104" t="s">
        <v>231</v>
      </c>
      <c r="C50" s="142">
        <v>-26.207696536381391</v>
      </c>
      <c r="D50" s="143">
        <v>-18.58099905457772</v>
      </c>
      <c r="E50" s="144">
        <v>-18.169056656071703</v>
      </c>
      <c r="F50" s="142">
        <v>-154.13848811832685</v>
      </c>
      <c r="G50" s="143">
        <v>-149.41837119361068</v>
      </c>
      <c r="H50" s="144">
        <v>-142.56008267712576</v>
      </c>
      <c r="I50" s="140"/>
      <c r="J50" s="140"/>
      <c r="K50" s="140"/>
      <c r="L50" s="140"/>
      <c r="M50" s="140"/>
      <c r="N50" s="140"/>
      <c r="O50" s="140"/>
      <c r="P50" s="140"/>
      <c r="Q50" s="140"/>
      <c r="R50" s="140"/>
      <c r="S50" s="140"/>
      <c r="T50" s="140"/>
      <c r="U50" s="140"/>
      <c r="V50" s="140"/>
      <c r="W50" s="140"/>
      <c r="X50" s="140"/>
      <c r="Y50" s="140"/>
      <c r="Z50" s="140"/>
      <c r="AA50" s="140"/>
      <c r="AB50" s="140"/>
      <c r="AC50" s="140"/>
      <c r="AD50" s="140"/>
      <c r="AE50" s="140"/>
      <c r="AF50" s="140"/>
      <c r="AG50" s="140"/>
      <c r="AH50" s="140"/>
      <c r="AI50" s="140"/>
      <c r="AJ50" s="140"/>
      <c r="AK50" s="140"/>
      <c r="AL50" s="140"/>
      <c r="AM50" s="140"/>
      <c r="AN50" s="140"/>
      <c r="AO50" s="140"/>
      <c r="AP50" s="140"/>
      <c r="AQ50" s="140"/>
      <c r="AR50" s="140"/>
      <c r="AS50" s="140"/>
      <c r="AT50" s="140"/>
      <c r="AU50" s="140"/>
      <c r="AV50" s="140"/>
      <c r="AW50" s="140"/>
      <c r="AX50" s="140"/>
      <c r="AY50" s="140"/>
      <c r="AZ50" s="140"/>
      <c r="BA50" s="140"/>
      <c r="BB50" s="140"/>
      <c r="BC50" s="140"/>
      <c r="BD50" s="140"/>
      <c r="BE50" s="140"/>
      <c r="BF50" s="140"/>
      <c r="BG50" s="140"/>
      <c r="BH50" s="140"/>
      <c r="BI50" s="140"/>
      <c r="BJ50" s="140"/>
      <c r="BK50" s="140"/>
      <c r="BL50" s="140"/>
      <c r="BM50" s="140"/>
      <c r="BN50" s="140"/>
      <c r="BO50" s="140"/>
      <c r="BP50" s="140"/>
      <c r="BQ50" s="140"/>
      <c r="BR50" s="140"/>
      <c r="BS50" s="140"/>
      <c r="BT50" s="140"/>
      <c r="BU50" s="140"/>
      <c r="BV50" s="140"/>
      <c r="BW50" s="140"/>
      <c r="BX50" s="140"/>
      <c r="BY50" s="140"/>
      <c r="BZ50" s="140"/>
      <c r="CA50" s="140"/>
      <c r="CB50" s="140"/>
      <c r="CC50" s="140"/>
      <c r="CD50" s="140"/>
      <c r="CE50" s="140"/>
      <c r="CF50" s="140"/>
      <c r="CG50" s="140"/>
      <c r="CH50" s="140"/>
      <c r="CI50" s="140"/>
      <c r="CJ50" s="140"/>
      <c r="CK50" s="140"/>
      <c r="CL50" s="140"/>
      <c r="CM50" s="140"/>
      <c r="CN50" s="140"/>
      <c r="CO50" s="140"/>
      <c r="CP50" s="140"/>
      <c r="CQ50" s="140"/>
      <c r="CR50" s="140"/>
      <c r="CS50" s="140"/>
      <c r="CT50" s="140"/>
      <c r="CU50" s="140"/>
      <c r="CV50" s="140"/>
      <c r="CW50" s="140"/>
      <c r="CX50" s="140"/>
    </row>
    <row r="51" spans="1:132" s="141" customFormat="1" ht="20.100000000000001" customHeight="1">
      <c r="A51" s="93"/>
      <c r="B51" s="104" t="s">
        <v>63</v>
      </c>
      <c r="C51" s="142">
        <v>0.92507228369342731</v>
      </c>
      <c r="D51" s="143">
        <v>0.76336246681758779</v>
      </c>
      <c r="E51" s="144">
        <v>0.7603828238688094</v>
      </c>
      <c r="F51" s="142">
        <v>2.690285624643618</v>
      </c>
      <c r="G51" s="143">
        <v>2.5198903483390613</v>
      </c>
      <c r="H51" s="144">
        <v>2.5057716361165898</v>
      </c>
      <c r="I51" s="140"/>
      <c r="J51" s="140"/>
      <c r="K51" s="140"/>
      <c r="L51" s="140"/>
      <c r="M51" s="140"/>
      <c r="N51" s="140"/>
      <c r="O51" s="140"/>
      <c r="P51" s="140"/>
      <c r="Q51" s="140"/>
      <c r="R51" s="140"/>
      <c r="S51" s="140"/>
      <c r="T51" s="140"/>
      <c r="U51" s="140"/>
      <c r="V51" s="140"/>
      <c r="W51" s="140"/>
      <c r="X51" s="140"/>
      <c r="Y51" s="140"/>
      <c r="Z51" s="140"/>
      <c r="AA51" s="140"/>
      <c r="AB51" s="140"/>
      <c r="AC51" s="140"/>
      <c r="AD51" s="140"/>
      <c r="AE51" s="140"/>
      <c r="AF51" s="140"/>
      <c r="AG51" s="140"/>
      <c r="AH51" s="140"/>
      <c r="AI51" s="140"/>
      <c r="AJ51" s="140"/>
      <c r="AK51" s="140"/>
      <c r="AL51" s="140"/>
      <c r="AM51" s="140"/>
      <c r="AN51" s="140"/>
      <c r="AO51" s="140"/>
      <c r="AP51" s="140"/>
      <c r="AQ51" s="140"/>
      <c r="AR51" s="140"/>
      <c r="AS51" s="140"/>
      <c r="AT51" s="140"/>
      <c r="AU51" s="140"/>
      <c r="AV51" s="140"/>
      <c r="AW51" s="140"/>
      <c r="AX51" s="140"/>
      <c r="AY51" s="140"/>
      <c r="AZ51" s="140"/>
      <c r="BA51" s="140"/>
      <c r="BB51" s="140"/>
      <c r="BC51" s="140"/>
      <c r="BD51" s="140"/>
      <c r="BE51" s="140"/>
      <c r="BF51" s="140"/>
      <c r="BG51" s="140"/>
      <c r="BH51" s="140"/>
      <c r="BI51" s="140"/>
      <c r="BJ51" s="140"/>
      <c r="BK51" s="140"/>
      <c r="BL51" s="140"/>
      <c r="BM51" s="140"/>
      <c r="BN51" s="140"/>
      <c r="BO51" s="140"/>
      <c r="BP51" s="140"/>
      <c r="BQ51" s="140"/>
      <c r="BR51" s="140"/>
      <c r="BS51" s="140"/>
      <c r="BT51" s="140"/>
      <c r="BU51" s="140"/>
      <c r="BV51" s="140"/>
      <c r="BW51" s="140"/>
      <c r="BX51" s="140"/>
      <c r="BY51" s="140"/>
      <c r="BZ51" s="140"/>
      <c r="CA51" s="140"/>
      <c r="CB51" s="140"/>
      <c r="CC51" s="140"/>
      <c r="CD51" s="140"/>
      <c r="CE51" s="140"/>
      <c r="CF51" s="140"/>
      <c r="CG51" s="140"/>
      <c r="CH51" s="140"/>
      <c r="CI51" s="140"/>
      <c r="CJ51" s="140"/>
      <c r="CK51" s="140"/>
      <c r="CL51" s="140"/>
      <c r="CM51" s="140"/>
      <c r="CN51" s="140"/>
      <c r="CO51" s="140"/>
      <c r="CP51" s="140"/>
      <c r="CQ51" s="140"/>
      <c r="CR51" s="140"/>
      <c r="CS51" s="140"/>
      <c r="CT51" s="140"/>
      <c r="CU51" s="140"/>
      <c r="CV51" s="140"/>
      <c r="CW51" s="140"/>
      <c r="CX51" s="140"/>
    </row>
    <row r="52" spans="1:132" s="141" customFormat="1" ht="20.100000000000001" customHeight="1">
      <c r="A52" s="93"/>
      <c r="B52" s="104" t="s">
        <v>185</v>
      </c>
      <c r="C52" s="142">
        <v>-27.07714063575623</v>
      </c>
      <c r="D52" s="143">
        <v>-30.148729419005754</v>
      </c>
      <c r="E52" s="144">
        <v>-30.456122875973435</v>
      </c>
      <c r="F52" s="142">
        <v>-29.565611323933922</v>
      </c>
      <c r="G52" s="143">
        <v>-32.213141857638291</v>
      </c>
      <c r="H52" s="144">
        <v>-32.401330886021114</v>
      </c>
      <c r="I52" s="140"/>
      <c r="J52" s="140"/>
      <c r="K52" s="140"/>
      <c r="L52" s="140"/>
      <c r="M52" s="140"/>
      <c r="N52" s="140"/>
      <c r="O52" s="140"/>
      <c r="P52" s="140"/>
      <c r="Q52" s="140"/>
      <c r="R52" s="140"/>
      <c r="S52" s="140"/>
      <c r="T52" s="140"/>
      <c r="U52" s="140"/>
      <c r="V52" s="140"/>
      <c r="W52" s="140"/>
      <c r="X52" s="140"/>
      <c r="Y52" s="140"/>
      <c r="Z52" s="140"/>
      <c r="AA52" s="140"/>
      <c r="AB52" s="140"/>
      <c r="AC52" s="140"/>
      <c r="AD52" s="140"/>
      <c r="AE52" s="140"/>
      <c r="AF52" s="140"/>
      <c r="AG52" s="140"/>
      <c r="AH52" s="140"/>
      <c r="AI52" s="140"/>
      <c r="AJ52" s="140"/>
      <c r="AK52" s="140"/>
      <c r="AL52" s="140"/>
      <c r="AM52" s="140"/>
      <c r="AN52" s="140"/>
      <c r="AO52" s="140"/>
      <c r="AP52" s="140"/>
      <c r="AQ52" s="140"/>
      <c r="AR52" s="140"/>
      <c r="AS52" s="140"/>
      <c r="AT52" s="140"/>
      <c r="AU52" s="140"/>
      <c r="AV52" s="140"/>
      <c r="AW52" s="140"/>
      <c r="AX52" s="140"/>
      <c r="AY52" s="140"/>
      <c r="AZ52" s="140"/>
      <c r="BA52" s="140"/>
      <c r="BB52" s="140"/>
      <c r="BC52" s="140"/>
      <c r="BD52" s="140"/>
      <c r="BE52" s="140"/>
      <c r="BF52" s="140"/>
      <c r="BG52" s="140"/>
      <c r="BH52" s="140"/>
      <c r="BI52" s="140"/>
      <c r="BJ52" s="140"/>
      <c r="BK52" s="140"/>
      <c r="BL52" s="140"/>
      <c r="BM52" s="140"/>
      <c r="BN52" s="140"/>
      <c r="BO52" s="140"/>
      <c r="BP52" s="140"/>
      <c r="BQ52" s="140"/>
      <c r="BR52" s="140"/>
      <c r="BS52" s="140"/>
      <c r="BT52" s="140"/>
      <c r="BU52" s="140"/>
      <c r="BV52" s="140"/>
      <c r="BW52" s="140"/>
      <c r="BX52" s="140"/>
      <c r="BY52" s="140"/>
      <c r="BZ52" s="140"/>
      <c r="CA52" s="140"/>
      <c r="CB52" s="140"/>
      <c r="CC52" s="140"/>
      <c r="CD52" s="140"/>
      <c r="CE52" s="140"/>
      <c r="CF52" s="140"/>
      <c r="CG52" s="140"/>
      <c r="CH52" s="140"/>
      <c r="CI52" s="140"/>
      <c r="CJ52" s="140"/>
      <c r="CK52" s="140"/>
      <c r="CL52" s="140"/>
      <c r="CM52" s="140"/>
      <c r="CN52" s="140"/>
      <c r="CO52" s="140"/>
      <c r="CP52" s="140"/>
      <c r="CQ52" s="140"/>
      <c r="CR52" s="140"/>
      <c r="CS52" s="140"/>
      <c r="CT52" s="140"/>
      <c r="CU52" s="140"/>
      <c r="CV52" s="140"/>
      <c r="CW52" s="140"/>
      <c r="CX52" s="140"/>
    </row>
    <row r="53" spans="1:132" s="141" customFormat="1" ht="20.100000000000001" customHeight="1">
      <c r="A53" s="93"/>
      <c r="B53" s="104" t="s">
        <v>54</v>
      </c>
      <c r="C53" s="142">
        <v>-11.140060572418285</v>
      </c>
      <c r="D53" s="143">
        <v>-4.6486800256422134</v>
      </c>
      <c r="E53" s="144">
        <v>-4.3926221518865685</v>
      </c>
      <c r="F53" s="142">
        <v>-22.828445353440756</v>
      </c>
      <c r="G53" s="143">
        <v>-21.648423336585928</v>
      </c>
      <c r="H53" s="144">
        <v>-21.362706125147042</v>
      </c>
      <c r="I53" s="140"/>
      <c r="J53" s="140"/>
      <c r="K53" s="140"/>
      <c r="L53" s="140"/>
      <c r="M53" s="140"/>
      <c r="N53" s="140"/>
      <c r="O53" s="140"/>
      <c r="P53" s="140"/>
      <c r="Q53" s="140"/>
      <c r="R53" s="140"/>
      <c r="S53" s="140"/>
      <c r="T53" s="140"/>
      <c r="U53" s="140"/>
      <c r="V53" s="140"/>
      <c r="W53" s="140"/>
      <c r="X53" s="140"/>
      <c r="Y53" s="140"/>
      <c r="Z53" s="140"/>
      <c r="AA53" s="140"/>
      <c r="AB53" s="140"/>
      <c r="AC53" s="140"/>
      <c r="AD53" s="140"/>
      <c r="AE53" s="140"/>
      <c r="AF53" s="140"/>
      <c r="AG53" s="140"/>
      <c r="AH53" s="140"/>
      <c r="AI53" s="140"/>
      <c r="AJ53" s="140"/>
      <c r="AK53" s="140"/>
      <c r="AL53" s="140"/>
      <c r="AM53" s="140"/>
      <c r="AN53" s="140"/>
      <c r="AO53" s="140"/>
      <c r="AP53" s="140"/>
      <c r="AQ53" s="140"/>
      <c r="AR53" s="140"/>
      <c r="AS53" s="140"/>
      <c r="AT53" s="140"/>
      <c r="AU53" s="140"/>
      <c r="AV53" s="140"/>
      <c r="AW53" s="140"/>
      <c r="AX53" s="140"/>
      <c r="AY53" s="140"/>
      <c r="AZ53" s="140"/>
      <c r="BA53" s="140"/>
      <c r="BB53" s="140"/>
      <c r="BC53" s="140"/>
      <c r="BD53" s="140"/>
      <c r="BE53" s="140"/>
      <c r="BF53" s="140"/>
      <c r="BG53" s="140"/>
      <c r="BH53" s="140"/>
      <c r="BI53" s="140"/>
      <c r="BJ53" s="140"/>
      <c r="BK53" s="140"/>
      <c r="BL53" s="140"/>
      <c r="BM53" s="140"/>
      <c r="BN53" s="140"/>
      <c r="BO53" s="140"/>
      <c r="BP53" s="140"/>
      <c r="BQ53" s="140"/>
      <c r="BR53" s="140"/>
      <c r="BS53" s="140"/>
      <c r="BT53" s="140"/>
      <c r="BU53" s="140"/>
      <c r="BV53" s="140"/>
      <c r="BW53" s="140"/>
      <c r="BX53" s="140"/>
      <c r="BY53" s="140"/>
      <c r="BZ53" s="140"/>
      <c r="CA53" s="140"/>
      <c r="CB53" s="140"/>
      <c r="CC53" s="140"/>
      <c r="CD53" s="140"/>
      <c r="CE53" s="140"/>
      <c r="CF53" s="140"/>
      <c r="CG53" s="140"/>
      <c r="CH53" s="140"/>
      <c r="CI53" s="140"/>
      <c r="CJ53" s="140"/>
      <c r="CK53" s="140"/>
      <c r="CL53" s="140"/>
      <c r="CM53" s="140"/>
      <c r="CN53" s="140"/>
      <c r="CO53" s="140"/>
      <c r="CP53" s="140"/>
      <c r="CQ53" s="140"/>
      <c r="CR53" s="140"/>
      <c r="CS53" s="140"/>
      <c r="CT53" s="140"/>
      <c r="CU53" s="140"/>
      <c r="CV53" s="140"/>
      <c r="CW53" s="140"/>
      <c r="CX53" s="140"/>
    </row>
    <row r="54" spans="1:132" s="141" customFormat="1" ht="20.100000000000001" customHeight="1">
      <c r="A54" s="93"/>
      <c r="B54" s="104" t="s">
        <v>53</v>
      </c>
      <c r="C54" s="142">
        <v>-10.696883852871888</v>
      </c>
      <c r="D54" s="143">
        <v>-5.3130417927229674</v>
      </c>
      <c r="E54" s="144">
        <v>-4.9125421253220312</v>
      </c>
      <c r="F54" s="142">
        <v>-15.44792784026218</v>
      </c>
      <c r="G54" s="143">
        <v>-5.6906418365201032</v>
      </c>
      <c r="H54" s="144">
        <v>-5.2132176747404335</v>
      </c>
      <c r="I54" s="140"/>
      <c r="J54" s="140"/>
      <c r="K54" s="140"/>
      <c r="L54" s="140"/>
      <c r="M54" s="140"/>
      <c r="N54" s="140"/>
      <c r="O54" s="140"/>
      <c r="P54" s="140"/>
      <c r="Q54" s="140"/>
      <c r="R54" s="140"/>
      <c r="S54" s="140"/>
      <c r="T54" s="140"/>
      <c r="U54" s="140"/>
      <c r="V54" s="140"/>
      <c r="W54" s="140"/>
      <c r="X54" s="140"/>
      <c r="Y54" s="140"/>
      <c r="Z54" s="140"/>
      <c r="AA54" s="140"/>
      <c r="AB54" s="140"/>
      <c r="AC54" s="140"/>
      <c r="AD54" s="140"/>
      <c r="AE54" s="140"/>
      <c r="AF54" s="140"/>
      <c r="AG54" s="140"/>
      <c r="AH54" s="140"/>
      <c r="AI54" s="140"/>
      <c r="AJ54" s="140"/>
      <c r="AK54" s="140"/>
      <c r="AL54" s="140"/>
      <c r="AM54" s="140"/>
      <c r="AN54" s="140"/>
      <c r="AO54" s="140"/>
      <c r="AP54" s="140"/>
      <c r="AQ54" s="140"/>
      <c r="AR54" s="140"/>
      <c r="AS54" s="140"/>
      <c r="AT54" s="140"/>
      <c r="AU54" s="140"/>
      <c r="AV54" s="140"/>
      <c r="AW54" s="140"/>
      <c r="AX54" s="140"/>
      <c r="AY54" s="140"/>
      <c r="AZ54" s="140"/>
      <c r="BA54" s="140"/>
      <c r="BB54" s="140"/>
      <c r="BC54" s="140"/>
      <c r="BD54" s="140"/>
      <c r="BE54" s="140"/>
      <c r="BF54" s="140"/>
      <c r="BG54" s="140"/>
      <c r="BH54" s="140"/>
      <c r="BI54" s="140"/>
      <c r="BJ54" s="140"/>
      <c r="BK54" s="140"/>
      <c r="BL54" s="140"/>
      <c r="BM54" s="140"/>
      <c r="BN54" s="140"/>
      <c r="BO54" s="140"/>
      <c r="BP54" s="140"/>
      <c r="BQ54" s="140"/>
      <c r="BR54" s="140"/>
      <c r="BS54" s="140"/>
      <c r="BT54" s="140"/>
      <c r="BU54" s="140"/>
      <c r="BV54" s="140"/>
      <c r="BW54" s="140"/>
      <c r="BX54" s="140"/>
      <c r="BY54" s="140"/>
      <c r="BZ54" s="140"/>
      <c r="CA54" s="140"/>
      <c r="CB54" s="140"/>
      <c r="CC54" s="140"/>
      <c r="CD54" s="140"/>
      <c r="CE54" s="140"/>
      <c r="CF54" s="140"/>
      <c r="CG54" s="140"/>
      <c r="CH54" s="140"/>
      <c r="CI54" s="140"/>
      <c r="CJ54" s="140"/>
      <c r="CK54" s="140"/>
      <c r="CL54" s="140"/>
      <c r="CM54" s="140"/>
      <c r="CN54" s="140"/>
      <c r="CO54" s="140"/>
      <c r="CP54" s="140"/>
      <c r="CQ54" s="140"/>
      <c r="CR54" s="140"/>
      <c r="CS54" s="140"/>
      <c r="CT54" s="140"/>
      <c r="CU54" s="140"/>
      <c r="CV54" s="140"/>
      <c r="CW54" s="140"/>
      <c r="CX54" s="140"/>
    </row>
    <row r="55" spans="1:132" s="141" customFormat="1" ht="20.100000000000001" customHeight="1">
      <c r="A55" s="93"/>
      <c r="B55" s="104" t="s">
        <v>234</v>
      </c>
      <c r="C55" s="142" t="s">
        <v>298</v>
      </c>
      <c r="D55" s="143">
        <v>5.2069734695453178</v>
      </c>
      <c r="E55" s="144">
        <v>4.8524820376504918</v>
      </c>
      <c r="F55" s="142" t="s">
        <v>298</v>
      </c>
      <c r="G55" s="143">
        <v>5.2308924827477812</v>
      </c>
      <c r="H55" s="144">
        <v>4.8742229869590963</v>
      </c>
      <c r="I55" s="119"/>
      <c r="J55" s="119"/>
      <c r="K55" s="119"/>
      <c r="L55" s="119"/>
      <c r="M55" s="119"/>
      <c r="N55" s="119"/>
      <c r="O55" s="119"/>
      <c r="P55" s="119"/>
      <c r="Q55" s="119"/>
      <c r="R55" s="119"/>
      <c r="S55" s="119"/>
      <c r="T55" s="119"/>
      <c r="U55" s="119"/>
      <c r="V55" s="119"/>
      <c r="W55" s="119"/>
      <c r="X55" s="119"/>
      <c r="Y55" s="119"/>
      <c r="Z55" s="119"/>
      <c r="AA55" s="119"/>
      <c r="AB55" s="119"/>
      <c r="AC55" s="119"/>
      <c r="AD55" s="119"/>
      <c r="AE55" s="119"/>
      <c r="AF55" s="119"/>
      <c r="AG55" s="119"/>
      <c r="AH55" s="119"/>
      <c r="AI55" s="119"/>
      <c r="AJ55" s="119"/>
      <c r="AK55" s="119"/>
      <c r="AL55" s="119"/>
      <c r="AM55" s="119"/>
      <c r="AN55" s="119"/>
      <c r="AO55" s="119"/>
      <c r="AP55" s="119"/>
      <c r="AQ55" s="119"/>
      <c r="AR55" s="119"/>
      <c r="AS55" s="119"/>
      <c r="AT55" s="119"/>
      <c r="AU55" s="119"/>
      <c r="AV55" s="119"/>
      <c r="AW55" s="119"/>
      <c r="AX55" s="119"/>
      <c r="AY55" s="119"/>
      <c r="AZ55" s="119"/>
      <c r="BA55" s="119"/>
      <c r="BB55" s="119"/>
      <c r="BC55" s="119"/>
      <c r="BD55" s="119"/>
      <c r="BE55" s="119"/>
      <c r="BF55" s="119"/>
      <c r="BG55" s="119"/>
      <c r="BH55" s="119"/>
      <c r="BI55" s="119"/>
      <c r="BJ55" s="119"/>
      <c r="BK55" s="119"/>
      <c r="BL55" s="119"/>
      <c r="BM55" s="119"/>
      <c r="BN55" s="119"/>
      <c r="BO55" s="119"/>
      <c r="BP55" s="119"/>
      <c r="BQ55" s="119"/>
      <c r="BR55" s="119"/>
      <c r="BS55" s="119"/>
      <c r="BT55" s="119"/>
      <c r="BU55" s="119"/>
      <c r="BV55" s="119"/>
      <c r="BW55" s="119"/>
      <c r="BX55" s="119"/>
      <c r="BY55" s="119"/>
      <c r="BZ55" s="119"/>
      <c r="CA55" s="119"/>
      <c r="CB55" s="119"/>
      <c r="CC55" s="119"/>
      <c r="CD55" s="119"/>
      <c r="CE55" s="119"/>
      <c r="CF55" s="119"/>
      <c r="CG55" s="119"/>
      <c r="CH55" s="119"/>
      <c r="CI55" s="119"/>
      <c r="CJ55" s="119"/>
      <c r="CK55" s="119"/>
      <c r="CL55" s="119"/>
      <c r="CM55" s="119"/>
      <c r="CN55" s="119"/>
      <c r="CO55" s="119"/>
      <c r="CP55" s="119"/>
      <c r="CQ55" s="119"/>
      <c r="CR55" s="119"/>
      <c r="CS55" s="119"/>
      <c r="CT55" s="119"/>
      <c r="CU55" s="119"/>
      <c r="CV55" s="119"/>
      <c r="CW55" s="119"/>
      <c r="CX55" s="119"/>
      <c r="CY55" s="120"/>
      <c r="CZ55" s="120"/>
      <c r="DA55" s="120"/>
      <c r="DB55" s="120"/>
      <c r="DC55" s="120"/>
      <c r="DD55" s="120"/>
      <c r="DE55" s="120"/>
      <c r="DF55" s="120"/>
      <c r="DG55" s="120"/>
      <c r="DH55" s="120"/>
      <c r="DI55" s="120"/>
      <c r="DJ55" s="120"/>
      <c r="DK55" s="120"/>
      <c r="DL55" s="120"/>
      <c r="DM55" s="120"/>
      <c r="DN55" s="120"/>
      <c r="DO55" s="120"/>
      <c r="DP55" s="120"/>
      <c r="DQ55" s="120"/>
      <c r="DR55" s="120"/>
      <c r="DS55" s="120"/>
      <c r="DT55" s="120"/>
      <c r="DU55" s="120"/>
      <c r="DV55" s="120"/>
      <c r="DW55" s="120"/>
      <c r="DX55" s="120"/>
      <c r="DY55" s="120"/>
      <c r="DZ55" s="120"/>
      <c r="EA55" s="120"/>
      <c r="EB55" s="120"/>
    </row>
    <row r="56" spans="1:132" s="141" customFormat="1" ht="20.100000000000001" customHeight="1">
      <c r="A56" s="93"/>
      <c r="B56" s="104" t="s">
        <v>55</v>
      </c>
      <c r="C56" s="142">
        <v>1.4067658276016617</v>
      </c>
      <c r="D56" s="143">
        <v>-2.8065718627243852</v>
      </c>
      <c r="E56" s="144">
        <v>-2.9400751090852917</v>
      </c>
      <c r="F56" s="142">
        <v>2.0096611618237858</v>
      </c>
      <c r="G56" s="143">
        <v>-4.0533763130629161</v>
      </c>
      <c r="H56" s="144">
        <v>-4.2639330157883144</v>
      </c>
      <c r="I56" s="119"/>
      <c r="J56" s="119"/>
      <c r="K56" s="119"/>
      <c r="L56" s="119"/>
      <c r="M56" s="119"/>
      <c r="N56" s="119"/>
      <c r="O56" s="119"/>
      <c r="P56" s="119"/>
      <c r="Q56" s="119"/>
      <c r="R56" s="119"/>
      <c r="S56" s="119"/>
      <c r="T56" s="119"/>
      <c r="U56" s="119"/>
      <c r="V56" s="119"/>
      <c r="W56" s="119"/>
      <c r="X56" s="119"/>
      <c r="Y56" s="119"/>
      <c r="Z56" s="119"/>
      <c r="AA56" s="119"/>
      <c r="AB56" s="119"/>
      <c r="AC56" s="119"/>
      <c r="AD56" s="119"/>
      <c r="AE56" s="119"/>
      <c r="AF56" s="119"/>
      <c r="AG56" s="119"/>
      <c r="AH56" s="119"/>
      <c r="AI56" s="119"/>
      <c r="AJ56" s="119"/>
      <c r="AK56" s="119"/>
      <c r="AL56" s="119"/>
      <c r="AM56" s="119"/>
      <c r="AN56" s="119"/>
      <c r="AO56" s="119"/>
      <c r="AP56" s="119"/>
      <c r="AQ56" s="119"/>
      <c r="AR56" s="119"/>
      <c r="AS56" s="119"/>
      <c r="AT56" s="119"/>
      <c r="AU56" s="119"/>
      <c r="AV56" s="119"/>
      <c r="AW56" s="119"/>
      <c r="AX56" s="119"/>
      <c r="AY56" s="119"/>
      <c r="AZ56" s="119"/>
      <c r="BA56" s="119"/>
      <c r="BB56" s="119"/>
      <c r="BC56" s="119"/>
      <c r="BD56" s="119"/>
      <c r="BE56" s="119"/>
      <c r="BF56" s="119"/>
      <c r="BG56" s="119"/>
      <c r="BH56" s="119"/>
      <c r="BI56" s="119"/>
      <c r="BJ56" s="119"/>
      <c r="BK56" s="119"/>
      <c r="BL56" s="119"/>
      <c r="BM56" s="119"/>
      <c r="BN56" s="119"/>
      <c r="BO56" s="119"/>
      <c r="BP56" s="119"/>
      <c r="BQ56" s="119"/>
      <c r="BR56" s="119"/>
      <c r="BS56" s="119"/>
      <c r="BT56" s="119"/>
      <c r="BU56" s="119"/>
      <c r="BV56" s="119"/>
      <c r="BW56" s="119"/>
      <c r="BX56" s="119"/>
      <c r="BY56" s="119"/>
      <c r="BZ56" s="119"/>
      <c r="CA56" s="119"/>
      <c r="CB56" s="119"/>
      <c r="CC56" s="119"/>
      <c r="CD56" s="119"/>
      <c r="CE56" s="119"/>
      <c r="CF56" s="119"/>
      <c r="CG56" s="119"/>
      <c r="CH56" s="119"/>
      <c r="CI56" s="119"/>
      <c r="CJ56" s="119"/>
      <c r="CK56" s="119"/>
      <c r="CL56" s="119"/>
      <c r="CM56" s="119"/>
      <c r="CN56" s="119"/>
      <c r="CO56" s="119"/>
      <c r="CP56" s="119"/>
      <c r="CQ56" s="119"/>
      <c r="CR56" s="119"/>
      <c r="CS56" s="119"/>
      <c r="CT56" s="119"/>
      <c r="CU56" s="119"/>
      <c r="CV56" s="119"/>
      <c r="CW56" s="119"/>
      <c r="CX56" s="119"/>
      <c r="CY56" s="120"/>
      <c r="CZ56" s="120"/>
      <c r="DA56" s="120"/>
      <c r="DB56" s="120"/>
      <c r="DC56" s="120"/>
      <c r="DD56" s="120"/>
      <c r="DE56" s="120"/>
      <c r="DF56" s="120"/>
      <c r="DG56" s="120"/>
      <c r="DH56" s="120"/>
      <c r="DI56" s="120"/>
      <c r="DJ56" s="120"/>
      <c r="DK56" s="120"/>
      <c r="DL56" s="120"/>
      <c r="DM56" s="120"/>
      <c r="DN56" s="120"/>
      <c r="DO56" s="120"/>
      <c r="DP56" s="120"/>
      <c r="DQ56" s="120"/>
      <c r="DR56" s="120"/>
      <c r="DS56" s="120"/>
      <c r="DT56" s="120"/>
      <c r="DU56" s="120"/>
      <c r="DV56" s="120"/>
      <c r="DW56" s="120"/>
      <c r="DX56" s="120"/>
      <c r="DY56" s="120"/>
      <c r="DZ56" s="120"/>
      <c r="EA56" s="120"/>
      <c r="EB56" s="120"/>
    </row>
    <row r="57" spans="1:132" s="141" customFormat="1" ht="20.100000000000001" customHeight="1">
      <c r="A57" s="93"/>
      <c r="B57" s="104" t="s">
        <v>68</v>
      </c>
      <c r="C57" s="142">
        <v>-13.028624336317653</v>
      </c>
      <c r="D57" s="143">
        <v>-19.390734250893267</v>
      </c>
      <c r="E57" s="144">
        <v>-18.020991149422166</v>
      </c>
      <c r="F57" s="142">
        <v>-17.500246885188204</v>
      </c>
      <c r="G57" s="143">
        <v>-26.405367463819797</v>
      </c>
      <c r="H57" s="144">
        <v>-26.893867958665073</v>
      </c>
      <c r="I57" s="119"/>
      <c r="J57" s="119"/>
      <c r="K57" s="119"/>
      <c r="L57" s="119"/>
      <c r="M57" s="119"/>
      <c r="N57" s="119"/>
      <c r="O57" s="119"/>
      <c r="P57" s="119"/>
      <c r="Q57" s="119"/>
      <c r="R57" s="119"/>
      <c r="S57" s="119"/>
      <c r="T57" s="119"/>
      <c r="U57" s="119"/>
      <c r="V57" s="119"/>
      <c r="W57" s="119"/>
      <c r="X57" s="119"/>
      <c r="Y57" s="119"/>
      <c r="Z57" s="119"/>
      <c r="AA57" s="119"/>
      <c r="AB57" s="119"/>
      <c r="AC57" s="119"/>
      <c r="AD57" s="119"/>
      <c r="AE57" s="119"/>
      <c r="AF57" s="119"/>
      <c r="AG57" s="119"/>
      <c r="AH57" s="119"/>
      <c r="AI57" s="119"/>
      <c r="AJ57" s="119"/>
      <c r="AK57" s="119"/>
      <c r="AL57" s="119"/>
      <c r="AM57" s="119"/>
      <c r="AN57" s="119"/>
      <c r="AO57" s="119"/>
      <c r="AP57" s="119"/>
      <c r="AQ57" s="119"/>
      <c r="AR57" s="119"/>
      <c r="AS57" s="119"/>
      <c r="AT57" s="119"/>
      <c r="AU57" s="119"/>
      <c r="AV57" s="119"/>
      <c r="AW57" s="119"/>
      <c r="AX57" s="119"/>
      <c r="AY57" s="119"/>
      <c r="AZ57" s="119"/>
      <c r="BA57" s="119"/>
      <c r="BB57" s="119"/>
      <c r="BC57" s="119"/>
      <c r="BD57" s="119"/>
      <c r="BE57" s="119"/>
      <c r="BF57" s="119"/>
      <c r="BG57" s="119"/>
      <c r="BH57" s="119"/>
      <c r="BI57" s="119"/>
      <c r="BJ57" s="119"/>
      <c r="BK57" s="119"/>
      <c r="BL57" s="119"/>
      <c r="BM57" s="119"/>
      <c r="BN57" s="119"/>
      <c r="BO57" s="119"/>
      <c r="BP57" s="119"/>
      <c r="BQ57" s="119"/>
      <c r="BR57" s="119"/>
      <c r="BS57" s="119"/>
      <c r="BT57" s="119"/>
      <c r="BU57" s="119"/>
      <c r="BV57" s="119"/>
      <c r="BW57" s="119"/>
      <c r="BX57" s="119"/>
      <c r="BY57" s="119"/>
      <c r="BZ57" s="119"/>
      <c r="CA57" s="119"/>
      <c r="CB57" s="119"/>
      <c r="CC57" s="119"/>
      <c r="CD57" s="119"/>
      <c r="CE57" s="119"/>
      <c r="CF57" s="119"/>
      <c r="CG57" s="119"/>
      <c r="CH57" s="119"/>
      <c r="CI57" s="119"/>
      <c r="CJ57" s="119"/>
      <c r="CK57" s="119"/>
      <c r="CL57" s="119"/>
      <c r="CM57" s="119"/>
      <c r="CN57" s="119"/>
      <c r="CO57" s="119"/>
      <c r="CP57" s="119"/>
      <c r="CQ57" s="119"/>
      <c r="CR57" s="119"/>
      <c r="CS57" s="119"/>
      <c r="CT57" s="119"/>
      <c r="CU57" s="119"/>
      <c r="CV57" s="119"/>
      <c r="CW57" s="119"/>
      <c r="CX57" s="119"/>
      <c r="CY57" s="120"/>
      <c r="CZ57" s="120"/>
      <c r="DA57" s="120"/>
      <c r="DB57" s="120"/>
      <c r="DC57" s="120"/>
      <c r="DD57" s="120"/>
      <c r="DE57" s="120"/>
      <c r="DF57" s="120"/>
      <c r="DG57" s="120"/>
      <c r="DH57" s="120"/>
      <c r="DI57" s="120"/>
      <c r="DJ57" s="120"/>
      <c r="DK57" s="120"/>
      <c r="DL57" s="120"/>
      <c r="DM57" s="120"/>
      <c r="DN57" s="120"/>
      <c r="DO57" s="120"/>
      <c r="DP57" s="120"/>
      <c r="DQ57" s="120"/>
      <c r="DR57" s="120"/>
      <c r="DS57" s="120"/>
      <c r="DT57" s="120"/>
      <c r="DU57" s="120"/>
      <c r="DV57" s="120"/>
      <c r="DW57" s="120"/>
      <c r="DX57" s="120"/>
      <c r="DY57" s="120"/>
      <c r="DZ57" s="120"/>
      <c r="EA57" s="120"/>
      <c r="EB57" s="120"/>
    </row>
    <row r="58" spans="1:132" s="141" customFormat="1" ht="20.100000000000001" customHeight="1">
      <c r="A58" s="93"/>
      <c r="B58" s="104" t="s">
        <v>50</v>
      </c>
      <c r="C58" s="142">
        <v>0.44782896227294666</v>
      </c>
      <c r="D58" s="143">
        <v>-0.11224776472947304</v>
      </c>
      <c r="E58" s="144">
        <v>0.28000227714461634</v>
      </c>
      <c r="F58" s="142">
        <v>10.050151286453325</v>
      </c>
      <c r="G58" s="143">
        <v>-2.7877842867200018</v>
      </c>
      <c r="H58" s="144">
        <v>6.8809650996998819</v>
      </c>
      <c r="I58" s="119"/>
      <c r="J58" s="119"/>
      <c r="K58" s="119"/>
      <c r="L58" s="119"/>
      <c r="M58" s="119"/>
      <c r="N58" s="119"/>
      <c r="O58" s="119"/>
      <c r="P58" s="119"/>
      <c r="Q58" s="119"/>
      <c r="R58" s="119"/>
      <c r="S58" s="119"/>
      <c r="T58" s="119"/>
      <c r="U58" s="119"/>
      <c r="V58" s="119"/>
      <c r="W58" s="119"/>
      <c r="X58" s="119"/>
      <c r="Y58" s="119"/>
      <c r="Z58" s="119"/>
      <c r="AA58" s="119"/>
      <c r="AB58" s="119"/>
      <c r="AC58" s="119"/>
      <c r="AD58" s="119"/>
      <c r="AE58" s="119"/>
      <c r="AF58" s="119"/>
      <c r="AG58" s="119"/>
      <c r="AH58" s="119"/>
      <c r="AI58" s="119"/>
      <c r="AJ58" s="119"/>
      <c r="AK58" s="119"/>
      <c r="AL58" s="119"/>
      <c r="AM58" s="119"/>
      <c r="AN58" s="119"/>
      <c r="AO58" s="119"/>
      <c r="AP58" s="119"/>
      <c r="AQ58" s="119"/>
      <c r="AR58" s="119"/>
      <c r="AS58" s="119"/>
      <c r="AT58" s="119"/>
      <c r="AU58" s="119"/>
      <c r="AV58" s="119"/>
      <c r="AW58" s="119"/>
      <c r="AX58" s="119"/>
      <c r="AY58" s="119"/>
      <c r="AZ58" s="119"/>
      <c r="BA58" s="119"/>
      <c r="BB58" s="119"/>
      <c r="BC58" s="119"/>
      <c r="BD58" s="119"/>
      <c r="BE58" s="119"/>
      <c r="BF58" s="119"/>
      <c r="BG58" s="119"/>
      <c r="BH58" s="119"/>
      <c r="BI58" s="119"/>
      <c r="BJ58" s="119"/>
      <c r="BK58" s="119"/>
      <c r="BL58" s="119"/>
      <c r="BM58" s="119"/>
      <c r="BN58" s="119"/>
      <c r="BO58" s="119"/>
      <c r="BP58" s="119"/>
      <c r="BQ58" s="119"/>
      <c r="BR58" s="119"/>
      <c r="BS58" s="119"/>
      <c r="BT58" s="119"/>
      <c r="BU58" s="119"/>
      <c r="BV58" s="119"/>
      <c r="BW58" s="119"/>
      <c r="BX58" s="119"/>
      <c r="BY58" s="119"/>
      <c r="BZ58" s="119"/>
      <c r="CA58" s="119"/>
      <c r="CB58" s="119"/>
      <c r="CC58" s="119"/>
      <c r="CD58" s="119"/>
      <c r="CE58" s="119"/>
      <c r="CF58" s="119"/>
      <c r="CG58" s="119"/>
      <c r="CH58" s="119"/>
      <c r="CI58" s="119"/>
      <c r="CJ58" s="119"/>
      <c r="CK58" s="119"/>
      <c r="CL58" s="119"/>
      <c r="CM58" s="119"/>
      <c r="CN58" s="119"/>
      <c r="CO58" s="119"/>
      <c r="CP58" s="119"/>
      <c r="CQ58" s="119"/>
      <c r="CR58" s="119"/>
      <c r="CS58" s="119"/>
      <c r="CT58" s="119"/>
      <c r="CU58" s="119"/>
      <c r="CV58" s="119"/>
      <c r="CW58" s="119"/>
      <c r="CX58" s="119"/>
      <c r="CY58" s="120"/>
      <c r="CZ58" s="120"/>
      <c r="DA58" s="120"/>
      <c r="DB58" s="120"/>
      <c r="DC58" s="120"/>
      <c r="DD58" s="120"/>
      <c r="DE58" s="120"/>
      <c r="DF58" s="120"/>
      <c r="DG58" s="120"/>
      <c r="DH58" s="120"/>
      <c r="DI58" s="120"/>
      <c r="DJ58" s="120"/>
      <c r="DK58" s="120"/>
      <c r="DL58" s="120"/>
      <c r="DM58" s="120"/>
      <c r="DN58" s="120"/>
      <c r="DO58" s="120"/>
      <c r="DP58" s="120"/>
      <c r="DQ58" s="120"/>
      <c r="DR58" s="120"/>
      <c r="DS58" s="120"/>
      <c r="DT58" s="120"/>
      <c r="DU58" s="120"/>
      <c r="DV58" s="120"/>
      <c r="DW58" s="120"/>
      <c r="DX58" s="120"/>
      <c r="DY58" s="120"/>
      <c r="DZ58" s="120"/>
      <c r="EA58" s="120"/>
      <c r="EB58" s="120"/>
    </row>
    <row r="59" spans="1:132" s="141" customFormat="1" ht="20.100000000000001" customHeight="1">
      <c r="A59" s="93"/>
      <c r="B59" s="104" t="s">
        <v>60</v>
      </c>
      <c r="C59" s="142">
        <v>3.9026326059142922</v>
      </c>
      <c r="D59" s="143">
        <v>2.6412978395177746</v>
      </c>
      <c r="E59" s="144" t="s">
        <v>475</v>
      </c>
      <c r="F59" s="142">
        <v>28.497160899515329</v>
      </c>
      <c r="G59" s="143">
        <v>18.488138436124526</v>
      </c>
      <c r="H59" s="144" t="s">
        <v>475</v>
      </c>
      <c r="I59" s="119"/>
      <c r="J59" s="119"/>
      <c r="K59" s="119"/>
      <c r="L59" s="119"/>
      <c r="M59" s="119"/>
      <c r="N59" s="119"/>
      <c r="O59" s="119"/>
      <c r="P59" s="119"/>
      <c r="Q59" s="119"/>
      <c r="R59" s="119"/>
      <c r="S59" s="119"/>
      <c r="T59" s="119"/>
      <c r="U59" s="119"/>
      <c r="V59" s="119"/>
      <c r="W59" s="119"/>
      <c r="X59" s="119"/>
      <c r="Y59" s="119"/>
      <c r="Z59" s="119"/>
      <c r="AA59" s="119"/>
      <c r="AB59" s="119"/>
      <c r="AC59" s="119"/>
      <c r="AD59" s="119"/>
      <c r="AE59" s="119"/>
      <c r="AF59" s="119"/>
      <c r="AG59" s="119"/>
      <c r="AH59" s="119"/>
      <c r="AI59" s="119"/>
      <c r="AJ59" s="119"/>
      <c r="AK59" s="119"/>
      <c r="AL59" s="119"/>
      <c r="AM59" s="119"/>
      <c r="AN59" s="119"/>
      <c r="AO59" s="119"/>
      <c r="AP59" s="119"/>
      <c r="AQ59" s="119"/>
      <c r="AR59" s="119"/>
      <c r="AS59" s="119"/>
      <c r="AT59" s="119"/>
      <c r="AU59" s="119"/>
      <c r="AV59" s="119"/>
      <c r="AW59" s="119"/>
      <c r="AX59" s="119"/>
      <c r="AY59" s="119"/>
      <c r="AZ59" s="119"/>
      <c r="BA59" s="119"/>
      <c r="BB59" s="119"/>
      <c r="BC59" s="119"/>
      <c r="BD59" s="119"/>
      <c r="BE59" s="119"/>
      <c r="BF59" s="119"/>
      <c r="BG59" s="119"/>
      <c r="BH59" s="119"/>
      <c r="BI59" s="119"/>
      <c r="BJ59" s="119"/>
      <c r="BK59" s="119"/>
      <c r="BL59" s="119"/>
      <c r="BM59" s="119"/>
      <c r="BN59" s="119"/>
      <c r="BO59" s="119"/>
      <c r="BP59" s="119"/>
      <c r="BQ59" s="119"/>
      <c r="BR59" s="119"/>
      <c r="BS59" s="119"/>
      <c r="BT59" s="119"/>
      <c r="BU59" s="119"/>
      <c r="BV59" s="119"/>
      <c r="BW59" s="119"/>
      <c r="BX59" s="119"/>
      <c r="BY59" s="119"/>
      <c r="BZ59" s="119"/>
      <c r="CA59" s="119"/>
      <c r="CB59" s="119"/>
      <c r="CC59" s="119"/>
      <c r="CD59" s="119"/>
      <c r="CE59" s="119"/>
      <c r="CF59" s="119"/>
      <c r="CG59" s="119"/>
      <c r="CH59" s="119"/>
      <c r="CI59" s="119"/>
      <c r="CJ59" s="119"/>
      <c r="CK59" s="119"/>
      <c r="CL59" s="119"/>
      <c r="CM59" s="119"/>
      <c r="CN59" s="119"/>
      <c r="CO59" s="119"/>
      <c r="CP59" s="119"/>
      <c r="CQ59" s="119"/>
      <c r="CR59" s="119"/>
      <c r="CS59" s="119"/>
      <c r="CT59" s="119"/>
      <c r="CU59" s="119"/>
      <c r="CV59" s="119"/>
      <c r="CW59" s="119"/>
      <c r="CX59" s="119"/>
      <c r="CY59" s="120"/>
      <c r="CZ59" s="120"/>
      <c r="DA59" s="120"/>
      <c r="DB59" s="120"/>
      <c r="DC59" s="120"/>
      <c r="DD59" s="120"/>
      <c r="DE59" s="120"/>
      <c r="DF59" s="120"/>
      <c r="DG59" s="120"/>
      <c r="DH59" s="120"/>
      <c r="DI59" s="120"/>
      <c r="DJ59" s="120"/>
      <c r="DK59" s="120"/>
      <c r="DL59" s="120"/>
      <c r="DM59" s="120"/>
      <c r="DN59" s="120"/>
      <c r="DO59" s="120"/>
      <c r="DP59" s="120"/>
      <c r="DQ59" s="120"/>
      <c r="DR59" s="120"/>
      <c r="DS59" s="120"/>
      <c r="DT59" s="120"/>
      <c r="DU59" s="120"/>
      <c r="DV59" s="120"/>
      <c r="DW59" s="120"/>
      <c r="DX59" s="120"/>
      <c r="DY59" s="120"/>
      <c r="DZ59" s="120"/>
      <c r="EA59" s="120"/>
      <c r="EB59" s="120"/>
    </row>
    <row r="60" spans="1:132" s="152" customFormat="1" ht="17.25" customHeight="1">
      <c r="A60" s="93"/>
      <c r="B60" s="147"/>
      <c r="C60" s="148"/>
      <c r="D60" s="149"/>
      <c r="E60" s="150"/>
      <c r="F60" s="148"/>
      <c r="G60" s="149"/>
      <c r="H60" s="150"/>
      <c r="I60" s="151"/>
      <c r="J60" s="151"/>
      <c r="K60" s="151"/>
      <c r="L60" s="151"/>
      <c r="M60" s="151"/>
      <c r="N60" s="151"/>
      <c r="O60" s="151"/>
      <c r="P60" s="151"/>
      <c r="Q60" s="151"/>
      <c r="R60" s="151"/>
      <c r="S60" s="151"/>
      <c r="T60" s="151"/>
      <c r="U60" s="151"/>
      <c r="V60" s="151"/>
      <c r="W60" s="151"/>
      <c r="X60" s="151"/>
      <c r="Y60" s="151"/>
      <c r="Z60" s="151"/>
      <c r="AA60" s="151"/>
      <c r="AB60" s="151"/>
      <c r="AC60" s="151"/>
      <c r="AD60" s="151"/>
      <c r="AE60" s="151"/>
      <c r="AF60" s="151"/>
      <c r="AG60" s="151"/>
      <c r="AH60" s="151"/>
      <c r="AI60" s="151"/>
      <c r="AJ60" s="151"/>
      <c r="AK60" s="151"/>
      <c r="AL60" s="151"/>
      <c r="AM60" s="151"/>
      <c r="AN60" s="151"/>
      <c r="AO60" s="151"/>
      <c r="AP60" s="151"/>
      <c r="AQ60" s="151"/>
      <c r="AR60" s="151"/>
      <c r="AS60" s="151"/>
      <c r="AT60" s="151"/>
      <c r="AU60" s="151"/>
      <c r="AV60" s="151"/>
      <c r="AW60" s="151"/>
      <c r="AX60" s="151"/>
      <c r="AY60" s="151"/>
      <c r="AZ60" s="151"/>
      <c r="BA60" s="151"/>
      <c r="BB60" s="151"/>
      <c r="BC60" s="151"/>
      <c r="BD60" s="151"/>
      <c r="BE60" s="151"/>
      <c r="BF60" s="151"/>
      <c r="BG60" s="151"/>
      <c r="BH60" s="151"/>
      <c r="BI60" s="151"/>
      <c r="BJ60" s="151"/>
      <c r="BK60" s="151"/>
      <c r="BL60" s="151"/>
      <c r="BM60" s="151"/>
      <c r="BN60" s="151"/>
      <c r="BO60" s="151"/>
      <c r="BP60" s="151"/>
      <c r="BQ60" s="151"/>
      <c r="BR60" s="151"/>
      <c r="BS60" s="151"/>
      <c r="BT60" s="151"/>
      <c r="BU60" s="151"/>
      <c r="BV60" s="151"/>
      <c r="BW60" s="151"/>
      <c r="BX60" s="151"/>
      <c r="BY60" s="151"/>
      <c r="BZ60" s="151"/>
      <c r="CA60" s="151"/>
      <c r="CB60" s="151"/>
      <c r="CC60" s="151"/>
      <c r="CD60" s="151"/>
      <c r="CE60" s="151"/>
      <c r="CF60" s="151"/>
      <c r="CG60" s="151"/>
      <c r="CH60" s="151"/>
      <c r="CI60" s="151"/>
      <c r="CJ60" s="151"/>
      <c r="CK60" s="151"/>
      <c r="CL60" s="151"/>
      <c r="CM60" s="151"/>
      <c r="CN60" s="151"/>
      <c r="CO60" s="151"/>
      <c r="CP60" s="151"/>
      <c r="CQ60" s="151"/>
      <c r="CR60" s="151"/>
      <c r="CS60" s="151"/>
      <c r="CT60" s="151"/>
      <c r="CU60" s="151"/>
      <c r="CV60" s="151"/>
      <c r="CW60" s="151"/>
      <c r="CX60" s="151"/>
    </row>
    <row r="61" spans="1:132" s="152" customFormat="1" ht="5.25" customHeight="1">
      <c r="A61" s="151"/>
      <c r="B61" s="151"/>
      <c r="C61" s="153"/>
      <c r="D61" s="153"/>
      <c r="E61" s="153"/>
      <c r="F61" s="153"/>
      <c r="G61" s="153"/>
      <c r="H61" s="153"/>
      <c r="I61" s="151"/>
      <c r="J61" s="151"/>
      <c r="K61" s="151"/>
      <c r="L61" s="151"/>
      <c r="M61" s="151"/>
      <c r="N61" s="151"/>
      <c r="O61" s="151"/>
      <c r="P61" s="151"/>
      <c r="Q61" s="151"/>
      <c r="R61" s="151"/>
      <c r="S61" s="151"/>
      <c r="T61" s="151"/>
      <c r="U61" s="151"/>
      <c r="V61" s="151"/>
      <c r="W61" s="151"/>
      <c r="X61" s="151"/>
      <c r="Y61" s="151"/>
      <c r="Z61" s="151"/>
      <c r="AA61" s="151"/>
      <c r="AB61" s="151"/>
      <c r="AC61" s="151"/>
      <c r="AD61" s="151"/>
      <c r="AE61" s="151"/>
      <c r="AF61" s="151"/>
      <c r="AG61" s="151"/>
      <c r="AH61" s="151"/>
      <c r="AI61" s="151"/>
      <c r="AJ61" s="151"/>
      <c r="AK61" s="151"/>
      <c r="AL61" s="151"/>
      <c r="AM61" s="151"/>
      <c r="AN61" s="151"/>
      <c r="AO61" s="151"/>
      <c r="AP61" s="151"/>
      <c r="AQ61" s="151"/>
      <c r="AR61" s="151"/>
      <c r="AS61" s="151"/>
      <c r="AT61" s="151"/>
      <c r="AU61" s="151"/>
      <c r="AV61" s="151"/>
      <c r="AW61" s="151"/>
      <c r="AX61" s="151"/>
      <c r="AY61" s="151"/>
      <c r="AZ61" s="151"/>
      <c r="BA61" s="151"/>
      <c r="BB61" s="151"/>
      <c r="BC61" s="151"/>
      <c r="BD61" s="151"/>
      <c r="BE61" s="151"/>
      <c r="BF61" s="151"/>
      <c r="BG61" s="151"/>
      <c r="BH61" s="151"/>
      <c r="BI61" s="151"/>
      <c r="BJ61" s="151"/>
      <c r="BK61" s="151"/>
      <c r="BL61" s="151"/>
      <c r="BM61" s="151"/>
      <c r="BN61" s="151"/>
      <c r="BO61" s="151"/>
      <c r="BP61" s="151"/>
      <c r="BQ61" s="151"/>
      <c r="BR61" s="151"/>
      <c r="BS61" s="151"/>
      <c r="BT61" s="151"/>
      <c r="BU61" s="151"/>
      <c r="BV61" s="151"/>
      <c r="BW61" s="151"/>
      <c r="BX61" s="151"/>
      <c r="BY61" s="151"/>
      <c r="BZ61" s="151"/>
      <c r="CA61" s="151"/>
      <c r="CB61" s="151"/>
      <c r="CC61" s="151"/>
      <c r="CD61" s="151"/>
      <c r="CE61" s="151"/>
      <c r="CF61" s="151"/>
      <c r="CG61" s="151"/>
      <c r="CH61" s="151"/>
      <c r="CI61" s="151"/>
      <c r="CJ61" s="151"/>
      <c r="CK61" s="151"/>
      <c r="CL61" s="151"/>
      <c r="CM61" s="151"/>
      <c r="CN61" s="151"/>
      <c r="CO61" s="151"/>
      <c r="CP61" s="151"/>
      <c r="CQ61" s="151"/>
      <c r="CR61" s="151"/>
      <c r="CS61" s="151"/>
      <c r="CT61" s="151"/>
      <c r="CU61" s="151"/>
      <c r="CV61" s="151"/>
      <c r="CW61" s="151"/>
      <c r="CX61" s="151"/>
    </row>
    <row r="62" spans="1:132" s="152" customFormat="1" ht="15.75" customHeight="1">
      <c r="A62" s="151"/>
      <c r="B62" s="85" t="s">
        <v>482</v>
      </c>
      <c r="C62" s="85"/>
      <c r="D62" s="85"/>
      <c r="E62" s="85"/>
      <c r="F62" s="85"/>
      <c r="G62" s="85"/>
      <c r="H62" s="85"/>
      <c r="I62" s="151"/>
      <c r="J62" s="151"/>
      <c r="K62" s="151"/>
      <c r="L62" s="151"/>
      <c r="M62" s="151"/>
      <c r="N62" s="151"/>
      <c r="O62" s="151"/>
      <c r="P62" s="151"/>
      <c r="Q62" s="151"/>
      <c r="R62" s="151"/>
      <c r="S62" s="151"/>
      <c r="T62" s="151"/>
      <c r="U62" s="151"/>
      <c r="V62" s="151"/>
      <c r="W62" s="151"/>
      <c r="X62" s="151"/>
      <c r="Y62" s="151"/>
      <c r="Z62" s="151"/>
      <c r="AA62" s="151"/>
      <c r="AB62" s="151"/>
      <c r="AC62" s="151"/>
      <c r="AD62" s="151"/>
      <c r="AE62" s="151"/>
      <c r="AF62" s="151"/>
      <c r="AG62" s="151"/>
      <c r="AH62" s="151"/>
      <c r="AI62" s="151"/>
      <c r="AJ62" s="151"/>
      <c r="AK62" s="151"/>
      <c r="AL62" s="151"/>
      <c r="AM62" s="151"/>
      <c r="AN62" s="151"/>
      <c r="AO62" s="151"/>
      <c r="AP62" s="151"/>
      <c r="AQ62" s="151"/>
      <c r="AR62" s="151"/>
      <c r="AS62" s="151"/>
      <c r="AT62" s="151"/>
      <c r="AU62" s="151"/>
      <c r="AV62" s="151"/>
      <c r="AW62" s="151"/>
      <c r="AX62" s="151"/>
      <c r="AY62" s="151"/>
      <c r="AZ62" s="151"/>
      <c r="BA62" s="151"/>
      <c r="BB62" s="151"/>
      <c r="BC62" s="151"/>
      <c r="BD62" s="151"/>
      <c r="BE62" s="151"/>
      <c r="BF62" s="151"/>
      <c r="BG62" s="151"/>
      <c r="BH62" s="151"/>
      <c r="BI62" s="151"/>
      <c r="BJ62" s="151"/>
      <c r="BK62" s="151"/>
      <c r="BL62" s="151"/>
      <c r="BM62" s="151"/>
      <c r="BN62" s="151"/>
      <c r="BO62" s="151"/>
      <c r="BP62" s="151"/>
      <c r="BQ62" s="151"/>
      <c r="BR62" s="151"/>
      <c r="BS62" s="151"/>
      <c r="BT62" s="151"/>
      <c r="BU62" s="151"/>
      <c r="BV62" s="151"/>
      <c r="BW62" s="151"/>
      <c r="BX62" s="151"/>
      <c r="BY62" s="151"/>
      <c r="BZ62" s="151"/>
      <c r="CA62" s="151"/>
      <c r="CB62" s="151"/>
      <c r="CC62" s="151"/>
      <c r="CD62" s="151"/>
      <c r="CE62" s="151"/>
      <c r="CF62" s="151"/>
      <c r="CG62" s="151"/>
      <c r="CH62" s="151"/>
      <c r="CI62" s="151"/>
      <c r="CJ62" s="151"/>
      <c r="CK62" s="151"/>
      <c r="CL62" s="151"/>
      <c r="CM62" s="151"/>
      <c r="CN62" s="151"/>
      <c r="CO62" s="151"/>
      <c r="CP62" s="151"/>
      <c r="CQ62" s="151"/>
      <c r="CR62" s="151"/>
      <c r="CS62" s="151"/>
      <c r="CT62" s="151"/>
      <c r="CU62" s="151"/>
      <c r="CV62" s="151"/>
      <c r="CW62" s="151"/>
      <c r="CX62" s="151"/>
    </row>
    <row r="63" spans="1:132" ht="30.75" customHeight="1">
      <c r="B63" s="696"/>
      <c r="C63" s="696"/>
      <c r="D63" s="696"/>
      <c r="E63" s="696"/>
      <c r="F63" s="696"/>
      <c r="G63" s="696"/>
      <c r="H63" s="696"/>
    </row>
    <row r="64" spans="1:132" ht="15">
      <c r="B64" s="151"/>
      <c r="C64" s="154"/>
      <c r="D64" s="154"/>
      <c r="E64" s="154"/>
      <c r="F64" s="154"/>
      <c r="G64" s="154"/>
      <c r="H64" s="154"/>
    </row>
    <row r="65" spans="1:102">
      <c r="B65" s="155"/>
      <c r="C65" s="154"/>
      <c r="D65" s="154"/>
      <c r="E65" s="154"/>
      <c r="F65" s="154"/>
      <c r="G65" s="154"/>
      <c r="H65" s="154"/>
    </row>
    <row r="66" spans="1:102">
      <c r="C66" s="154"/>
      <c r="D66" s="154"/>
      <c r="E66" s="154"/>
      <c r="F66" s="154"/>
      <c r="G66" s="154"/>
      <c r="H66" s="154"/>
    </row>
    <row r="67" spans="1:102">
      <c r="C67" s="154"/>
      <c r="D67" s="154"/>
      <c r="E67" s="154"/>
      <c r="F67" s="154"/>
      <c r="G67" s="154"/>
      <c r="H67" s="154"/>
    </row>
    <row r="68" spans="1:102" s="52" customFormat="1" ht="15">
      <c r="A68" s="119"/>
      <c r="B68" s="119"/>
      <c r="C68" s="154"/>
      <c r="D68" s="154"/>
      <c r="E68" s="154"/>
      <c r="F68" s="154"/>
      <c r="G68" s="154"/>
      <c r="H68" s="154"/>
      <c r="I68" s="44"/>
      <c r="J68" s="44"/>
      <c r="K68" s="44"/>
      <c r="L68" s="44"/>
      <c r="M68" s="44"/>
      <c r="N68" s="44"/>
      <c r="O68" s="44"/>
      <c r="P68" s="44"/>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c r="AV68" s="44"/>
      <c r="AW68" s="44"/>
      <c r="AX68" s="44"/>
      <c r="AY68" s="44"/>
      <c r="AZ68" s="44"/>
      <c r="BA68" s="44"/>
      <c r="BB68" s="44"/>
      <c r="BC68" s="44"/>
      <c r="BD68" s="44"/>
      <c r="BE68" s="44"/>
      <c r="BF68" s="44"/>
      <c r="BG68" s="44"/>
      <c r="BH68" s="44"/>
      <c r="BI68" s="44"/>
      <c r="BJ68" s="44"/>
      <c r="BK68" s="44"/>
      <c r="BL68" s="44"/>
      <c r="BM68" s="44"/>
      <c r="BN68" s="44"/>
      <c r="BO68" s="44"/>
      <c r="BP68" s="44"/>
      <c r="BQ68" s="44"/>
      <c r="BR68" s="44"/>
      <c r="BS68" s="44"/>
      <c r="BT68" s="44"/>
      <c r="BU68" s="44"/>
      <c r="BV68" s="44"/>
      <c r="BW68" s="44"/>
      <c r="BX68" s="44"/>
      <c r="BY68" s="44"/>
      <c r="BZ68" s="44"/>
      <c r="CA68" s="44"/>
      <c r="CB68" s="44"/>
      <c r="CC68" s="44"/>
      <c r="CD68" s="44"/>
      <c r="CE68" s="44"/>
      <c r="CF68" s="44"/>
      <c r="CG68" s="44"/>
      <c r="CH68" s="44"/>
      <c r="CI68" s="44"/>
      <c r="CJ68" s="44"/>
      <c r="CK68" s="44"/>
      <c r="CL68" s="44"/>
      <c r="CM68" s="44"/>
      <c r="CN68" s="44"/>
      <c r="CO68" s="44"/>
      <c r="CP68" s="44"/>
      <c r="CQ68" s="44"/>
      <c r="CR68" s="44"/>
      <c r="CS68" s="44"/>
      <c r="CT68" s="44"/>
      <c r="CU68" s="44"/>
      <c r="CV68" s="44"/>
      <c r="CW68" s="44"/>
      <c r="CX68" s="44"/>
    </row>
    <row r="69" spans="1:102" s="52" customFormat="1" ht="15">
      <c r="A69" s="119"/>
      <c r="B69" s="119"/>
      <c r="C69" s="154"/>
      <c r="D69" s="154"/>
      <c r="E69" s="154"/>
      <c r="F69" s="154"/>
      <c r="G69" s="154"/>
      <c r="H69" s="154"/>
      <c r="I69" s="44"/>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c r="BK69" s="44"/>
      <c r="BL69" s="44"/>
      <c r="BM69" s="44"/>
      <c r="BN69" s="44"/>
      <c r="BO69" s="44"/>
      <c r="BP69" s="44"/>
      <c r="BQ69" s="44"/>
      <c r="BR69" s="44"/>
      <c r="BS69" s="44"/>
      <c r="BT69" s="44"/>
      <c r="BU69" s="44"/>
      <c r="BV69" s="44"/>
      <c r="BW69" s="44"/>
      <c r="BX69" s="44"/>
      <c r="BY69" s="44"/>
      <c r="BZ69" s="44"/>
      <c r="CA69" s="44"/>
      <c r="CB69" s="44"/>
      <c r="CC69" s="44"/>
      <c r="CD69" s="44"/>
      <c r="CE69" s="44"/>
      <c r="CF69" s="44"/>
      <c r="CG69" s="44"/>
      <c r="CH69" s="44"/>
      <c r="CI69" s="44"/>
      <c r="CJ69" s="44"/>
      <c r="CK69" s="44"/>
      <c r="CL69" s="44"/>
      <c r="CM69" s="44"/>
      <c r="CN69" s="44"/>
      <c r="CO69" s="44"/>
      <c r="CP69" s="44"/>
      <c r="CQ69" s="44"/>
      <c r="CR69" s="44"/>
      <c r="CS69" s="44"/>
      <c r="CT69" s="44"/>
      <c r="CU69" s="44"/>
      <c r="CV69" s="44"/>
      <c r="CW69" s="44"/>
      <c r="CX69" s="44"/>
    </row>
    <row r="70" spans="1:102" s="52" customFormat="1" ht="15">
      <c r="A70" s="119"/>
      <c r="B70" s="119"/>
      <c r="C70" s="154"/>
      <c r="D70" s="154"/>
      <c r="E70" s="154"/>
      <c r="F70" s="154"/>
      <c r="G70" s="154"/>
      <c r="H70" s="154"/>
      <c r="I70" s="44"/>
      <c r="J70" s="44"/>
      <c r="K70" s="44"/>
      <c r="L70" s="44"/>
      <c r="M70" s="44"/>
      <c r="N70" s="44"/>
      <c r="O70" s="44"/>
      <c r="P70" s="44"/>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c r="AV70" s="44"/>
      <c r="AW70" s="44"/>
      <c r="AX70" s="44"/>
      <c r="AY70" s="44"/>
      <c r="AZ70" s="44"/>
      <c r="BA70" s="44"/>
      <c r="BB70" s="44"/>
      <c r="BC70" s="44"/>
      <c r="BD70" s="44"/>
      <c r="BE70" s="44"/>
      <c r="BF70" s="44"/>
      <c r="BG70" s="44"/>
      <c r="BH70" s="44"/>
      <c r="BI70" s="44"/>
      <c r="BJ70" s="44"/>
      <c r="BK70" s="44"/>
      <c r="BL70" s="44"/>
      <c r="BM70" s="44"/>
      <c r="BN70" s="44"/>
      <c r="BO70" s="44"/>
      <c r="BP70" s="44"/>
      <c r="BQ70" s="44"/>
      <c r="BR70" s="44"/>
      <c r="BS70" s="44"/>
      <c r="BT70" s="44"/>
      <c r="BU70" s="44"/>
      <c r="BV70" s="44"/>
      <c r="BW70" s="44"/>
      <c r="BX70" s="44"/>
      <c r="BY70" s="44"/>
      <c r="BZ70" s="44"/>
      <c r="CA70" s="44"/>
      <c r="CB70" s="44"/>
      <c r="CC70" s="44"/>
      <c r="CD70" s="44"/>
      <c r="CE70" s="44"/>
      <c r="CF70" s="44"/>
      <c r="CG70" s="44"/>
      <c r="CH70" s="44"/>
      <c r="CI70" s="44"/>
      <c r="CJ70" s="44"/>
      <c r="CK70" s="44"/>
      <c r="CL70" s="44"/>
      <c r="CM70" s="44"/>
      <c r="CN70" s="44"/>
      <c r="CO70" s="44"/>
      <c r="CP70" s="44"/>
      <c r="CQ70" s="44"/>
      <c r="CR70" s="44"/>
      <c r="CS70" s="44"/>
      <c r="CT70" s="44"/>
      <c r="CU70" s="44"/>
      <c r="CV70" s="44"/>
      <c r="CW70" s="44"/>
      <c r="CX70" s="44"/>
    </row>
    <row r="71" spans="1:102" s="52" customFormat="1" ht="15">
      <c r="A71" s="119"/>
      <c r="B71" s="119"/>
      <c r="C71" s="154"/>
      <c r="D71" s="154"/>
      <c r="E71" s="154"/>
      <c r="F71" s="154"/>
      <c r="G71" s="154"/>
      <c r="H71" s="154"/>
      <c r="I71" s="44"/>
      <c r="J71" s="44"/>
      <c r="K71" s="44"/>
      <c r="L71" s="44"/>
      <c r="M71" s="44"/>
      <c r="N71" s="44"/>
      <c r="O71" s="44"/>
      <c r="P71" s="44"/>
      <c r="Q71" s="44"/>
      <c r="R71" s="44"/>
      <c r="S71" s="44"/>
      <c r="T71" s="44"/>
      <c r="U71" s="44"/>
      <c r="V71" s="44"/>
      <c r="W71" s="44"/>
      <c r="X71" s="44"/>
      <c r="Y71" s="44"/>
      <c r="Z71" s="44"/>
      <c r="AA71" s="44"/>
      <c r="AB71" s="44"/>
      <c r="AC71" s="44"/>
      <c r="AD71" s="44"/>
      <c r="AE71" s="44"/>
      <c r="AF71" s="44"/>
      <c r="AG71" s="44"/>
      <c r="AH71" s="44"/>
      <c r="AI71" s="44"/>
      <c r="AJ71" s="44"/>
      <c r="AK71" s="44"/>
      <c r="AL71" s="44"/>
      <c r="AM71" s="44"/>
      <c r="AN71" s="44"/>
      <c r="AO71" s="44"/>
      <c r="AP71" s="44"/>
      <c r="AQ71" s="44"/>
      <c r="AR71" s="44"/>
      <c r="AS71" s="44"/>
      <c r="AT71" s="44"/>
      <c r="AU71" s="44"/>
      <c r="AV71" s="44"/>
      <c r="AW71" s="44"/>
      <c r="AX71" s="44"/>
      <c r="AY71" s="44"/>
      <c r="AZ71" s="44"/>
      <c r="BA71" s="44"/>
      <c r="BB71" s="44"/>
      <c r="BC71" s="44"/>
      <c r="BD71" s="44"/>
      <c r="BE71" s="44"/>
      <c r="BF71" s="44"/>
      <c r="BG71" s="44"/>
      <c r="BH71" s="44"/>
      <c r="BI71" s="44"/>
      <c r="BJ71" s="44"/>
      <c r="BK71" s="44"/>
      <c r="BL71" s="44"/>
      <c r="BM71" s="44"/>
      <c r="BN71" s="44"/>
      <c r="BO71" s="44"/>
      <c r="BP71" s="44"/>
      <c r="BQ71" s="44"/>
      <c r="BR71" s="44"/>
      <c r="BS71" s="44"/>
      <c r="BT71" s="44"/>
      <c r="BU71" s="44"/>
      <c r="BV71" s="44"/>
      <c r="BW71" s="44"/>
      <c r="BX71" s="44"/>
      <c r="BY71" s="44"/>
      <c r="BZ71" s="44"/>
      <c r="CA71" s="44"/>
      <c r="CB71" s="44"/>
      <c r="CC71" s="44"/>
      <c r="CD71" s="44"/>
      <c r="CE71" s="44"/>
      <c r="CF71" s="44"/>
      <c r="CG71" s="44"/>
      <c r="CH71" s="44"/>
      <c r="CI71" s="44"/>
      <c r="CJ71" s="44"/>
      <c r="CK71" s="44"/>
      <c r="CL71" s="44"/>
      <c r="CM71" s="44"/>
      <c r="CN71" s="44"/>
      <c r="CO71" s="44"/>
      <c r="CP71" s="44"/>
      <c r="CQ71" s="44"/>
      <c r="CR71" s="44"/>
      <c r="CS71" s="44"/>
      <c r="CT71" s="44"/>
      <c r="CU71" s="44"/>
      <c r="CV71" s="44"/>
      <c r="CW71" s="44"/>
      <c r="CX71" s="44"/>
    </row>
    <row r="72" spans="1:102" s="52" customFormat="1" ht="15">
      <c r="A72" s="119"/>
      <c r="B72" s="119"/>
      <c r="C72" s="154"/>
      <c r="D72" s="154"/>
      <c r="E72" s="154"/>
      <c r="F72" s="154"/>
      <c r="G72" s="154"/>
      <c r="H72" s="154"/>
      <c r="I72" s="44"/>
      <c r="J72" s="44"/>
      <c r="K72" s="44"/>
      <c r="L72" s="44"/>
      <c r="M72" s="44"/>
      <c r="N72" s="44"/>
      <c r="O72" s="44"/>
      <c r="P72" s="44"/>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c r="AV72" s="44"/>
      <c r="AW72" s="44"/>
      <c r="AX72" s="44"/>
      <c r="AY72" s="44"/>
      <c r="AZ72" s="44"/>
      <c r="BA72" s="44"/>
      <c r="BB72" s="44"/>
      <c r="BC72" s="44"/>
      <c r="BD72" s="44"/>
      <c r="BE72" s="44"/>
      <c r="BF72" s="44"/>
      <c r="BG72" s="44"/>
      <c r="BH72" s="44"/>
      <c r="BI72" s="44"/>
      <c r="BJ72" s="44"/>
      <c r="BK72" s="44"/>
      <c r="BL72" s="44"/>
      <c r="BM72" s="44"/>
      <c r="BN72" s="44"/>
      <c r="BO72" s="44"/>
      <c r="BP72" s="44"/>
      <c r="BQ72" s="44"/>
      <c r="BR72" s="44"/>
      <c r="BS72" s="44"/>
      <c r="BT72" s="44"/>
      <c r="BU72" s="44"/>
      <c r="BV72" s="44"/>
      <c r="BW72" s="44"/>
      <c r="BX72" s="44"/>
      <c r="BY72" s="44"/>
      <c r="BZ72" s="44"/>
      <c r="CA72" s="44"/>
      <c r="CB72" s="44"/>
      <c r="CC72" s="44"/>
      <c r="CD72" s="44"/>
      <c r="CE72" s="44"/>
      <c r="CF72" s="44"/>
      <c r="CG72" s="44"/>
      <c r="CH72" s="44"/>
      <c r="CI72" s="44"/>
      <c r="CJ72" s="44"/>
      <c r="CK72" s="44"/>
      <c r="CL72" s="44"/>
      <c r="CM72" s="44"/>
      <c r="CN72" s="44"/>
      <c r="CO72" s="44"/>
      <c r="CP72" s="44"/>
      <c r="CQ72" s="44"/>
      <c r="CR72" s="44"/>
      <c r="CS72" s="44"/>
      <c r="CT72" s="44"/>
      <c r="CU72" s="44"/>
      <c r="CV72" s="44"/>
      <c r="CW72" s="44"/>
      <c r="CX72" s="44"/>
    </row>
    <row r="73" spans="1:102" s="52" customFormat="1" ht="15">
      <c r="A73" s="119"/>
      <c r="B73" s="119"/>
      <c r="C73" s="154"/>
      <c r="D73" s="154"/>
      <c r="E73" s="154"/>
      <c r="F73" s="154"/>
      <c r="G73" s="154"/>
      <c r="H73" s="154"/>
      <c r="I73" s="44"/>
      <c r="J73" s="44"/>
      <c r="K73" s="44"/>
      <c r="L73" s="44"/>
      <c r="M73" s="44"/>
      <c r="N73" s="44"/>
      <c r="O73" s="44"/>
      <c r="P73" s="44"/>
      <c r="Q73" s="44"/>
      <c r="R73" s="44"/>
      <c r="S73" s="44"/>
      <c r="T73" s="44"/>
      <c r="U73" s="44"/>
      <c r="V73" s="44"/>
      <c r="W73" s="44"/>
      <c r="X73" s="44"/>
      <c r="Y73" s="44"/>
      <c r="Z73" s="44"/>
      <c r="AA73" s="44"/>
      <c r="AB73" s="44"/>
      <c r="AC73" s="44"/>
      <c r="AD73" s="44"/>
      <c r="AE73" s="44"/>
      <c r="AF73" s="44"/>
      <c r="AG73" s="44"/>
      <c r="AH73" s="44"/>
      <c r="AI73" s="44"/>
      <c r="AJ73" s="44"/>
      <c r="AK73" s="44"/>
      <c r="AL73" s="44"/>
      <c r="AM73" s="44"/>
      <c r="AN73" s="44"/>
      <c r="AO73" s="44"/>
      <c r="AP73" s="44"/>
      <c r="AQ73" s="44"/>
      <c r="AR73" s="44"/>
      <c r="AS73" s="44"/>
      <c r="AT73" s="44"/>
      <c r="AU73" s="44"/>
      <c r="AV73" s="44"/>
      <c r="AW73" s="44"/>
      <c r="AX73" s="44"/>
      <c r="AY73" s="44"/>
      <c r="AZ73" s="44"/>
      <c r="BA73" s="44"/>
      <c r="BB73" s="44"/>
      <c r="BC73" s="44"/>
      <c r="BD73" s="44"/>
      <c r="BE73" s="44"/>
      <c r="BF73" s="44"/>
      <c r="BG73" s="44"/>
      <c r="BH73" s="44"/>
      <c r="BI73" s="44"/>
      <c r="BJ73" s="44"/>
      <c r="BK73" s="44"/>
      <c r="BL73" s="44"/>
      <c r="BM73" s="44"/>
      <c r="BN73" s="44"/>
      <c r="BO73" s="44"/>
      <c r="BP73" s="44"/>
      <c r="BQ73" s="44"/>
      <c r="BR73" s="44"/>
      <c r="BS73" s="44"/>
      <c r="BT73" s="44"/>
      <c r="BU73" s="44"/>
      <c r="BV73" s="44"/>
      <c r="BW73" s="44"/>
      <c r="BX73" s="44"/>
      <c r="BY73" s="44"/>
      <c r="BZ73" s="44"/>
      <c r="CA73" s="44"/>
      <c r="CB73" s="44"/>
      <c r="CC73" s="44"/>
      <c r="CD73" s="44"/>
      <c r="CE73" s="44"/>
      <c r="CF73" s="44"/>
      <c r="CG73" s="44"/>
      <c r="CH73" s="44"/>
      <c r="CI73" s="44"/>
      <c r="CJ73" s="44"/>
      <c r="CK73" s="44"/>
      <c r="CL73" s="44"/>
      <c r="CM73" s="44"/>
      <c r="CN73" s="44"/>
      <c r="CO73" s="44"/>
      <c r="CP73" s="44"/>
      <c r="CQ73" s="44"/>
      <c r="CR73" s="44"/>
      <c r="CS73" s="44"/>
      <c r="CT73" s="44"/>
      <c r="CU73" s="44"/>
      <c r="CV73" s="44"/>
      <c r="CW73" s="44"/>
      <c r="CX73" s="44"/>
    </row>
    <row r="74" spans="1:102" s="52" customFormat="1" ht="15">
      <c r="A74" s="119"/>
      <c r="B74" s="119"/>
      <c r="C74" s="154"/>
      <c r="D74" s="154"/>
      <c r="E74" s="154"/>
      <c r="F74" s="154"/>
      <c r="G74" s="154"/>
      <c r="H74" s="154"/>
      <c r="I74" s="44"/>
      <c r="J74" s="44"/>
      <c r="K74" s="44"/>
      <c r="L74" s="44"/>
      <c r="M74" s="44"/>
      <c r="N74" s="44"/>
      <c r="O74" s="44"/>
      <c r="P74" s="44"/>
      <c r="Q74" s="44"/>
      <c r="R74" s="44"/>
      <c r="S74" s="44"/>
      <c r="T74" s="44"/>
      <c r="U74" s="44"/>
      <c r="V74" s="44"/>
      <c r="W74" s="44"/>
      <c r="X74" s="44"/>
      <c r="Y74" s="44"/>
      <c r="Z74" s="44"/>
      <c r="AA74" s="44"/>
      <c r="AB74" s="44"/>
      <c r="AC74" s="44"/>
      <c r="AD74" s="44"/>
      <c r="AE74" s="44"/>
      <c r="AF74" s="44"/>
      <c r="AG74" s="44"/>
      <c r="AH74" s="44"/>
      <c r="AI74" s="44"/>
      <c r="AJ74" s="4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4"/>
      <c r="BO74" s="44"/>
      <c r="BP74" s="44"/>
      <c r="BQ74" s="44"/>
      <c r="BR74" s="44"/>
      <c r="BS74" s="44"/>
      <c r="BT74" s="44"/>
      <c r="BU74" s="44"/>
      <c r="BV74" s="44"/>
      <c r="BW74" s="44"/>
      <c r="BX74" s="44"/>
      <c r="BY74" s="44"/>
      <c r="BZ74" s="44"/>
      <c r="CA74" s="44"/>
      <c r="CB74" s="44"/>
      <c r="CC74" s="44"/>
      <c r="CD74" s="44"/>
      <c r="CE74" s="44"/>
      <c r="CF74" s="44"/>
      <c r="CG74" s="44"/>
      <c r="CH74" s="44"/>
      <c r="CI74" s="44"/>
      <c r="CJ74" s="44"/>
      <c r="CK74" s="44"/>
      <c r="CL74" s="44"/>
      <c r="CM74" s="44"/>
      <c r="CN74" s="44"/>
      <c r="CO74" s="44"/>
      <c r="CP74" s="44"/>
      <c r="CQ74" s="44"/>
      <c r="CR74" s="44"/>
      <c r="CS74" s="44"/>
      <c r="CT74" s="44"/>
      <c r="CU74" s="44"/>
      <c r="CV74" s="44"/>
      <c r="CW74" s="44"/>
      <c r="CX74" s="44"/>
    </row>
    <row r="75" spans="1:102" s="52" customFormat="1" ht="15">
      <c r="A75" s="119"/>
      <c r="B75" s="119"/>
      <c r="C75" s="154"/>
      <c r="D75" s="154"/>
      <c r="E75" s="154"/>
      <c r="F75" s="154"/>
      <c r="G75" s="154"/>
      <c r="H75" s="154"/>
      <c r="I75" s="44"/>
      <c r="J75" s="44"/>
      <c r="K75" s="44"/>
      <c r="L75" s="44"/>
      <c r="M75" s="44"/>
      <c r="N75" s="44"/>
      <c r="O75" s="44"/>
      <c r="P75" s="44"/>
      <c r="Q75" s="44"/>
      <c r="R75" s="44"/>
      <c r="S75" s="44"/>
      <c r="T75" s="44"/>
      <c r="U75" s="44"/>
      <c r="V75" s="44"/>
      <c r="W75" s="44"/>
      <c r="X75" s="44"/>
      <c r="Y75" s="44"/>
      <c r="Z75" s="44"/>
      <c r="AA75" s="44"/>
      <c r="AB75" s="44"/>
      <c r="AC75" s="44"/>
      <c r="AD75" s="44"/>
      <c r="AE75" s="44"/>
      <c r="AF75" s="44"/>
      <c r="AG75" s="44"/>
      <c r="AH75" s="44"/>
      <c r="AI75" s="44"/>
      <c r="AJ75" s="44"/>
      <c r="AK75" s="44"/>
      <c r="AL75" s="44"/>
      <c r="AM75" s="44"/>
      <c r="AN75" s="44"/>
      <c r="AO75" s="44"/>
      <c r="AP75" s="44"/>
      <c r="AQ75" s="44"/>
      <c r="AR75" s="44"/>
      <c r="AS75" s="44"/>
      <c r="AT75" s="44"/>
      <c r="AU75" s="44"/>
      <c r="AV75" s="44"/>
      <c r="AW75" s="44"/>
      <c r="AX75" s="44"/>
      <c r="AY75" s="44"/>
      <c r="AZ75" s="44"/>
      <c r="BA75" s="44"/>
      <c r="BB75" s="44"/>
      <c r="BC75" s="44"/>
      <c r="BD75" s="44"/>
      <c r="BE75" s="44"/>
      <c r="BF75" s="44"/>
      <c r="BG75" s="44"/>
      <c r="BH75" s="44"/>
      <c r="BI75" s="44"/>
      <c r="BJ75" s="44"/>
      <c r="BK75" s="44"/>
      <c r="BL75" s="44"/>
      <c r="BM75" s="44"/>
      <c r="BN75" s="44"/>
      <c r="BO75" s="44"/>
      <c r="BP75" s="44"/>
      <c r="BQ75" s="44"/>
      <c r="BR75" s="44"/>
      <c r="BS75" s="44"/>
      <c r="BT75" s="44"/>
      <c r="BU75" s="44"/>
      <c r="BV75" s="44"/>
      <c r="BW75" s="44"/>
      <c r="BX75" s="44"/>
      <c r="BY75" s="44"/>
      <c r="BZ75" s="44"/>
      <c r="CA75" s="44"/>
      <c r="CB75" s="44"/>
      <c r="CC75" s="44"/>
      <c r="CD75" s="44"/>
      <c r="CE75" s="44"/>
      <c r="CF75" s="44"/>
      <c r="CG75" s="44"/>
      <c r="CH75" s="44"/>
      <c r="CI75" s="44"/>
      <c r="CJ75" s="44"/>
      <c r="CK75" s="44"/>
      <c r="CL75" s="44"/>
      <c r="CM75" s="44"/>
      <c r="CN75" s="44"/>
      <c r="CO75" s="44"/>
      <c r="CP75" s="44"/>
      <c r="CQ75" s="44"/>
      <c r="CR75" s="44"/>
      <c r="CS75" s="44"/>
      <c r="CT75" s="44"/>
      <c r="CU75" s="44"/>
      <c r="CV75" s="44"/>
      <c r="CW75" s="44"/>
      <c r="CX75" s="44"/>
    </row>
    <row r="76" spans="1:102">
      <c r="B76" s="156"/>
      <c r="C76" s="154"/>
      <c r="D76" s="154"/>
      <c r="E76" s="154"/>
      <c r="F76" s="154"/>
      <c r="G76" s="154"/>
      <c r="H76" s="154"/>
    </row>
    <row r="77" spans="1:102" s="52" customFormat="1" ht="15">
      <c r="A77" s="119"/>
      <c r="B77" s="119"/>
      <c r="C77" s="119"/>
      <c r="D77" s="119"/>
      <c r="E77" s="119"/>
      <c r="F77" s="119"/>
      <c r="G77" s="119"/>
      <c r="H77" s="119"/>
      <c r="I77" s="44"/>
      <c r="J77" s="44"/>
      <c r="K77" s="44"/>
      <c r="L77" s="44"/>
      <c r="M77" s="44"/>
      <c r="N77" s="44"/>
      <c r="O77" s="44"/>
      <c r="P77" s="44"/>
      <c r="Q77" s="44"/>
      <c r="R77" s="44"/>
      <c r="S77" s="44"/>
      <c r="T77" s="44"/>
      <c r="U77" s="44"/>
      <c r="V77" s="44"/>
      <c r="W77" s="44"/>
      <c r="X77" s="44"/>
      <c r="Y77" s="44"/>
      <c r="Z77" s="44"/>
      <c r="AA77" s="44"/>
      <c r="AB77" s="44"/>
      <c r="AC77" s="44"/>
      <c r="AD77" s="44"/>
      <c r="AE77" s="44"/>
      <c r="AF77" s="44"/>
      <c r="AG77" s="44"/>
      <c r="AH77" s="44"/>
      <c r="AI77" s="44"/>
      <c r="AJ77" s="44"/>
      <c r="AK77" s="44"/>
      <c r="AL77" s="44"/>
      <c r="AM77" s="44"/>
      <c r="AN77" s="44"/>
      <c r="AO77" s="44"/>
      <c r="AP77" s="44"/>
      <c r="AQ77" s="44"/>
      <c r="AR77" s="44"/>
      <c r="AS77" s="44"/>
      <c r="AT77" s="44"/>
      <c r="AU77" s="44"/>
      <c r="AV77" s="44"/>
      <c r="AW77" s="44"/>
      <c r="AX77" s="44"/>
      <c r="AY77" s="44"/>
      <c r="AZ77" s="44"/>
      <c r="BA77" s="44"/>
      <c r="BB77" s="44"/>
      <c r="BC77" s="44"/>
      <c r="BD77" s="44"/>
      <c r="BE77" s="44"/>
      <c r="BF77" s="44"/>
      <c r="BG77" s="44"/>
      <c r="BH77" s="44"/>
      <c r="BI77" s="44"/>
      <c r="BJ77" s="44"/>
      <c r="BK77" s="44"/>
      <c r="BL77" s="44"/>
      <c r="BM77" s="44"/>
      <c r="BN77" s="44"/>
      <c r="BO77" s="44"/>
      <c r="BP77" s="44"/>
      <c r="BQ77" s="44"/>
      <c r="BR77" s="44"/>
      <c r="BS77" s="44"/>
      <c r="BT77" s="44"/>
      <c r="BU77" s="44"/>
      <c r="BV77" s="44"/>
      <c r="BW77" s="44"/>
      <c r="BX77" s="44"/>
      <c r="BY77" s="44"/>
      <c r="BZ77" s="44"/>
      <c r="CA77" s="44"/>
      <c r="CB77" s="44"/>
      <c r="CC77" s="44"/>
      <c r="CD77" s="44"/>
      <c r="CE77" s="44"/>
      <c r="CF77" s="44"/>
      <c r="CG77" s="44"/>
      <c r="CH77" s="44"/>
      <c r="CI77" s="44"/>
      <c r="CJ77" s="44"/>
      <c r="CK77" s="44"/>
      <c r="CL77" s="44"/>
      <c r="CM77" s="44"/>
      <c r="CN77" s="44"/>
      <c r="CO77" s="44"/>
      <c r="CP77" s="44"/>
      <c r="CQ77" s="44"/>
      <c r="CR77" s="44"/>
      <c r="CS77" s="44"/>
      <c r="CT77" s="44"/>
      <c r="CU77" s="44"/>
      <c r="CV77" s="44"/>
      <c r="CW77" s="44"/>
      <c r="CX77" s="44"/>
    </row>
    <row r="78" spans="1:102" s="52" customFormat="1" ht="15">
      <c r="A78" s="119"/>
      <c r="B78" s="156"/>
      <c r="C78" s="154"/>
      <c r="D78" s="154"/>
      <c r="E78" s="154"/>
      <c r="F78" s="154"/>
      <c r="G78" s="154"/>
      <c r="H78" s="154"/>
      <c r="I78" s="44"/>
      <c r="J78" s="44"/>
      <c r="K78" s="44"/>
      <c r="L78" s="44"/>
      <c r="M78" s="44"/>
      <c r="N78" s="44"/>
      <c r="O78" s="44"/>
      <c r="P78" s="44"/>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c r="BO78" s="44"/>
      <c r="BP78" s="44"/>
      <c r="BQ78" s="44"/>
      <c r="BR78" s="44"/>
      <c r="BS78" s="44"/>
      <c r="BT78" s="44"/>
      <c r="BU78" s="44"/>
      <c r="BV78" s="44"/>
      <c r="BW78" s="44"/>
      <c r="BX78" s="44"/>
      <c r="BY78" s="44"/>
      <c r="BZ78" s="44"/>
      <c r="CA78" s="44"/>
      <c r="CB78" s="44"/>
      <c r="CC78" s="44"/>
      <c r="CD78" s="44"/>
      <c r="CE78" s="44"/>
      <c r="CF78" s="44"/>
      <c r="CG78" s="44"/>
      <c r="CH78" s="44"/>
      <c r="CI78" s="44"/>
      <c r="CJ78" s="44"/>
      <c r="CK78" s="44"/>
      <c r="CL78" s="44"/>
      <c r="CM78" s="44"/>
      <c r="CN78" s="44"/>
      <c r="CO78" s="44"/>
      <c r="CP78" s="44"/>
      <c r="CQ78" s="44"/>
      <c r="CR78" s="44"/>
      <c r="CS78" s="44"/>
      <c r="CT78" s="44"/>
      <c r="CU78" s="44"/>
      <c r="CV78" s="44"/>
      <c r="CW78" s="44"/>
      <c r="CX78" s="44"/>
    </row>
    <row r="79" spans="1:102" s="52" customFormat="1" ht="15">
      <c r="A79" s="119"/>
      <c r="B79" s="156"/>
      <c r="C79" s="154"/>
      <c r="D79" s="154"/>
      <c r="E79" s="154"/>
      <c r="F79" s="154"/>
      <c r="G79" s="154"/>
      <c r="H79" s="154"/>
      <c r="I79" s="44"/>
      <c r="J79" s="44"/>
      <c r="K79" s="44"/>
      <c r="L79" s="44"/>
      <c r="M79" s="44"/>
      <c r="N79" s="44"/>
      <c r="O79" s="44"/>
      <c r="P79" s="44"/>
      <c r="Q79" s="44"/>
      <c r="R79" s="44"/>
      <c r="S79" s="44"/>
      <c r="T79" s="44"/>
      <c r="U79" s="44"/>
      <c r="V79" s="44"/>
      <c r="W79" s="44"/>
      <c r="X79" s="44"/>
      <c r="Y79" s="44"/>
      <c r="Z79" s="44"/>
      <c r="AA79" s="44"/>
      <c r="AB79" s="44"/>
      <c r="AC79" s="44"/>
      <c r="AD79" s="44"/>
      <c r="AE79" s="44"/>
      <c r="AF79" s="44"/>
      <c r="AG79" s="44"/>
      <c r="AH79" s="44"/>
      <c r="AI79" s="44"/>
      <c r="AJ79" s="4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44"/>
      <c r="BN79" s="44"/>
      <c r="BO79" s="44"/>
      <c r="BP79" s="44"/>
      <c r="BQ79" s="44"/>
      <c r="BR79" s="44"/>
      <c r="BS79" s="44"/>
      <c r="BT79" s="44"/>
      <c r="BU79" s="44"/>
      <c r="BV79" s="44"/>
      <c r="BW79" s="44"/>
      <c r="BX79" s="44"/>
      <c r="BY79" s="44"/>
      <c r="BZ79" s="44"/>
      <c r="CA79" s="44"/>
      <c r="CB79" s="44"/>
      <c r="CC79" s="44"/>
      <c r="CD79" s="44"/>
      <c r="CE79" s="44"/>
      <c r="CF79" s="44"/>
      <c r="CG79" s="44"/>
      <c r="CH79" s="44"/>
      <c r="CI79" s="44"/>
      <c r="CJ79" s="44"/>
      <c r="CK79" s="44"/>
      <c r="CL79" s="44"/>
      <c r="CM79" s="44"/>
      <c r="CN79" s="44"/>
      <c r="CO79" s="44"/>
      <c r="CP79" s="44"/>
      <c r="CQ79" s="44"/>
      <c r="CR79" s="44"/>
      <c r="CS79" s="44"/>
      <c r="CT79" s="44"/>
      <c r="CU79" s="44"/>
      <c r="CV79" s="44"/>
      <c r="CW79" s="44"/>
      <c r="CX79" s="44"/>
    </row>
    <row r="80" spans="1:102" s="52" customFormat="1" ht="15">
      <c r="A80" s="119"/>
      <c r="B80" s="156"/>
      <c r="C80" s="154"/>
      <c r="D80" s="154"/>
      <c r="E80" s="154"/>
      <c r="F80" s="154"/>
      <c r="G80" s="154"/>
      <c r="H80" s="154"/>
      <c r="I80" s="44"/>
      <c r="J80" s="44"/>
      <c r="K80" s="44"/>
      <c r="L80" s="44"/>
      <c r="M80" s="44"/>
      <c r="N80" s="44"/>
      <c r="O80" s="44"/>
      <c r="P80" s="44"/>
      <c r="Q80" s="44"/>
      <c r="R80" s="44"/>
      <c r="S80" s="44"/>
      <c r="T80" s="44"/>
      <c r="U80" s="44"/>
      <c r="V80" s="44"/>
      <c r="W80" s="44"/>
      <c r="X80" s="44"/>
      <c r="Y80" s="44"/>
      <c r="Z80" s="44"/>
      <c r="AA80" s="44"/>
      <c r="AB80" s="44"/>
      <c r="AC80" s="44"/>
      <c r="AD80" s="44"/>
      <c r="AE80" s="44"/>
      <c r="AF80" s="44"/>
      <c r="AG80" s="44"/>
      <c r="AH80" s="44"/>
      <c r="AI80" s="44"/>
      <c r="AJ80" s="4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44"/>
      <c r="BN80" s="44"/>
      <c r="BO80" s="44"/>
      <c r="BP80" s="44"/>
      <c r="BQ80" s="44"/>
      <c r="BR80" s="44"/>
      <c r="BS80" s="44"/>
      <c r="BT80" s="44"/>
      <c r="BU80" s="44"/>
      <c r="BV80" s="44"/>
      <c r="BW80" s="44"/>
      <c r="BX80" s="44"/>
      <c r="BY80" s="44"/>
      <c r="BZ80" s="44"/>
      <c r="CA80" s="44"/>
      <c r="CB80" s="44"/>
      <c r="CC80" s="44"/>
      <c r="CD80" s="44"/>
      <c r="CE80" s="44"/>
      <c r="CF80" s="44"/>
      <c r="CG80" s="44"/>
      <c r="CH80" s="44"/>
      <c r="CI80" s="44"/>
      <c r="CJ80" s="44"/>
      <c r="CK80" s="44"/>
      <c r="CL80" s="44"/>
      <c r="CM80" s="44"/>
      <c r="CN80" s="44"/>
      <c r="CO80" s="44"/>
      <c r="CP80" s="44"/>
      <c r="CQ80" s="44"/>
      <c r="CR80" s="44"/>
      <c r="CS80" s="44"/>
      <c r="CT80" s="44"/>
      <c r="CU80" s="44"/>
      <c r="CV80" s="44"/>
      <c r="CW80" s="44"/>
      <c r="CX80" s="44"/>
    </row>
    <row r="81" spans="1:102" s="52" customFormat="1" ht="15">
      <c r="A81" s="119"/>
      <c r="B81" s="157"/>
      <c r="C81" s="154"/>
      <c r="D81" s="154"/>
      <c r="E81" s="154"/>
      <c r="F81" s="154"/>
      <c r="G81" s="154"/>
      <c r="H81" s="154"/>
      <c r="I81" s="44"/>
      <c r="J81" s="44"/>
      <c r="K81" s="44"/>
      <c r="L81" s="44"/>
      <c r="M81" s="44"/>
      <c r="N81" s="44"/>
      <c r="O81" s="44"/>
      <c r="P81" s="44"/>
      <c r="Q81" s="44"/>
      <c r="R81" s="44"/>
      <c r="S81" s="44"/>
      <c r="T81" s="44"/>
      <c r="U81" s="44"/>
      <c r="V81" s="44"/>
      <c r="W81" s="44"/>
      <c r="X81" s="44"/>
      <c r="Y81" s="44"/>
      <c r="Z81" s="44"/>
      <c r="AA81" s="44"/>
      <c r="AB81" s="44"/>
      <c r="AC81" s="44"/>
      <c r="AD81" s="44"/>
      <c r="AE81" s="44"/>
      <c r="AF81" s="44"/>
      <c r="AG81" s="44"/>
      <c r="AH81" s="44"/>
      <c r="AI81" s="44"/>
      <c r="AJ81" s="44"/>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4"/>
      <c r="BK81" s="44"/>
      <c r="BL81" s="44"/>
      <c r="BM81" s="44"/>
      <c r="BN81" s="44"/>
      <c r="BO81" s="44"/>
      <c r="BP81" s="44"/>
      <c r="BQ81" s="44"/>
      <c r="BR81" s="44"/>
      <c r="BS81" s="44"/>
      <c r="BT81" s="44"/>
      <c r="BU81" s="44"/>
      <c r="BV81" s="44"/>
      <c r="BW81" s="44"/>
      <c r="BX81" s="44"/>
      <c r="BY81" s="44"/>
      <c r="BZ81" s="44"/>
      <c r="CA81" s="44"/>
      <c r="CB81" s="44"/>
      <c r="CC81" s="44"/>
      <c r="CD81" s="44"/>
      <c r="CE81" s="44"/>
      <c r="CF81" s="44"/>
      <c r="CG81" s="44"/>
      <c r="CH81" s="44"/>
      <c r="CI81" s="44"/>
      <c r="CJ81" s="44"/>
      <c r="CK81" s="44"/>
      <c r="CL81" s="44"/>
      <c r="CM81" s="44"/>
      <c r="CN81" s="44"/>
      <c r="CO81" s="44"/>
      <c r="CP81" s="44"/>
      <c r="CQ81" s="44"/>
      <c r="CR81" s="44"/>
      <c r="CS81" s="44"/>
      <c r="CT81" s="44"/>
      <c r="CU81" s="44"/>
      <c r="CV81" s="44"/>
      <c r="CW81" s="44"/>
      <c r="CX81" s="44"/>
    </row>
    <row r="82" spans="1:102" s="52" customFormat="1" ht="15">
      <c r="A82" s="119"/>
      <c r="B82" s="157"/>
      <c r="C82" s="154"/>
      <c r="D82" s="154"/>
      <c r="E82" s="154"/>
      <c r="F82" s="154"/>
      <c r="G82" s="154"/>
      <c r="H82" s="154"/>
      <c r="I82" s="44"/>
      <c r="J82" s="44"/>
      <c r="K82" s="44"/>
      <c r="L82" s="44"/>
      <c r="M82" s="44"/>
      <c r="N82" s="44"/>
      <c r="O82" s="44"/>
      <c r="P82" s="44"/>
      <c r="Q82" s="44"/>
      <c r="R82" s="44"/>
      <c r="S82" s="44"/>
      <c r="T82" s="44"/>
      <c r="U82" s="44"/>
      <c r="V82" s="44"/>
      <c r="W82" s="44"/>
      <c r="X82" s="44"/>
      <c r="Y82" s="44"/>
      <c r="Z82" s="44"/>
      <c r="AA82" s="44"/>
      <c r="AB82" s="44"/>
      <c r="AC82" s="44"/>
      <c r="AD82" s="44"/>
      <c r="AE82" s="44"/>
      <c r="AF82" s="44"/>
      <c r="AG82" s="44"/>
      <c r="AH82" s="44"/>
      <c r="AI82" s="44"/>
      <c r="AJ82" s="44"/>
      <c r="AK82" s="44"/>
      <c r="AL82" s="44"/>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4"/>
      <c r="BK82" s="44"/>
      <c r="BL82" s="44"/>
      <c r="BM82" s="44"/>
      <c r="BN82" s="44"/>
      <c r="BO82" s="44"/>
      <c r="BP82" s="44"/>
      <c r="BQ82" s="44"/>
      <c r="BR82" s="44"/>
      <c r="BS82" s="44"/>
      <c r="BT82" s="44"/>
      <c r="BU82" s="44"/>
      <c r="BV82" s="44"/>
      <c r="BW82" s="44"/>
      <c r="BX82" s="44"/>
      <c r="BY82" s="44"/>
      <c r="BZ82" s="44"/>
      <c r="CA82" s="44"/>
      <c r="CB82" s="44"/>
      <c r="CC82" s="44"/>
      <c r="CD82" s="44"/>
      <c r="CE82" s="44"/>
      <c r="CF82" s="44"/>
      <c r="CG82" s="44"/>
      <c r="CH82" s="44"/>
      <c r="CI82" s="44"/>
      <c r="CJ82" s="44"/>
      <c r="CK82" s="44"/>
      <c r="CL82" s="44"/>
      <c r="CM82" s="44"/>
      <c r="CN82" s="44"/>
      <c r="CO82" s="44"/>
      <c r="CP82" s="44"/>
      <c r="CQ82" s="44"/>
      <c r="CR82" s="44"/>
      <c r="CS82" s="44"/>
      <c r="CT82" s="44"/>
      <c r="CU82" s="44"/>
      <c r="CV82" s="44"/>
      <c r="CW82" s="44"/>
      <c r="CX82" s="44"/>
    </row>
    <row r="83" spans="1:102" s="52" customFormat="1" ht="15">
      <c r="A83" s="119"/>
      <c r="B83" s="156"/>
      <c r="C83" s="154"/>
      <c r="D83" s="154"/>
      <c r="E83" s="154"/>
      <c r="F83" s="154"/>
      <c r="G83" s="154"/>
      <c r="H83" s="154"/>
      <c r="I83" s="44"/>
      <c r="J83" s="44"/>
      <c r="K83" s="44"/>
      <c r="L83" s="44"/>
      <c r="M83" s="44"/>
      <c r="N83" s="44"/>
      <c r="O83" s="44"/>
      <c r="P83" s="44"/>
      <c r="Q83" s="44"/>
      <c r="R83" s="44"/>
      <c r="S83" s="44"/>
      <c r="T83" s="44"/>
      <c r="U83" s="44"/>
      <c r="V83" s="44"/>
      <c r="W83" s="44"/>
      <c r="X83" s="44"/>
      <c r="Y83" s="44"/>
      <c r="Z83" s="44"/>
      <c r="AA83" s="44"/>
      <c r="AB83" s="44"/>
      <c r="AC83" s="44"/>
      <c r="AD83" s="44"/>
      <c r="AE83" s="44"/>
      <c r="AF83" s="44"/>
      <c r="AG83" s="44"/>
      <c r="AH83" s="44"/>
      <c r="AI83" s="44"/>
      <c r="AJ83" s="4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44"/>
      <c r="BN83" s="44"/>
      <c r="BO83" s="44"/>
      <c r="BP83" s="44"/>
      <c r="BQ83" s="44"/>
      <c r="BR83" s="44"/>
      <c r="BS83" s="44"/>
      <c r="BT83" s="44"/>
      <c r="BU83" s="44"/>
      <c r="BV83" s="44"/>
      <c r="BW83" s="44"/>
      <c r="BX83" s="44"/>
      <c r="BY83" s="44"/>
      <c r="BZ83" s="44"/>
      <c r="CA83" s="44"/>
      <c r="CB83" s="44"/>
      <c r="CC83" s="44"/>
      <c r="CD83" s="44"/>
      <c r="CE83" s="44"/>
      <c r="CF83" s="44"/>
      <c r="CG83" s="44"/>
      <c r="CH83" s="44"/>
      <c r="CI83" s="44"/>
      <c r="CJ83" s="44"/>
      <c r="CK83" s="44"/>
      <c r="CL83" s="44"/>
      <c r="CM83" s="44"/>
      <c r="CN83" s="44"/>
      <c r="CO83" s="44"/>
      <c r="CP83" s="44"/>
      <c r="CQ83" s="44"/>
      <c r="CR83" s="44"/>
      <c r="CS83" s="44"/>
      <c r="CT83" s="44"/>
      <c r="CU83" s="44"/>
      <c r="CV83" s="44"/>
      <c r="CW83" s="44"/>
      <c r="CX83" s="44"/>
    </row>
    <row r="84" spans="1:102" s="52" customFormat="1" ht="15">
      <c r="A84" s="119"/>
      <c r="B84" s="156"/>
      <c r="C84" s="154"/>
      <c r="D84" s="154"/>
      <c r="E84" s="154"/>
      <c r="F84" s="154"/>
      <c r="G84" s="154"/>
      <c r="H84" s="154"/>
      <c r="I84" s="44"/>
      <c r="J84" s="44"/>
      <c r="K84" s="44"/>
      <c r="L84" s="44"/>
      <c r="M84" s="44"/>
      <c r="N84" s="44"/>
      <c r="O84" s="44"/>
      <c r="P84" s="44"/>
      <c r="Q84" s="44"/>
      <c r="R84" s="44"/>
      <c r="S84" s="44"/>
      <c r="T84" s="44"/>
      <c r="U84" s="44"/>
      <c r="V84" s="44"/>
      <c r="W84" s="44"/>
      <c r="X84" s="44"/>
      <c r="Y84" s="44"/>
      <c r="Z84" s="44"/>
      <c r="AA84" s="44"/>
      <c r="AB84" s="44"/>
      <c r="AC84" s="44"/>
      <c r="AD84" s="44"/>
      <c r="AE84" s="44"/>
      <c r="AF84" s="44"/>
      <c r="AG84" s="44"/>
      <c r="AH84" s="44"/>
      <c r="AI84" s="44"/>
      <c r="AJ84" s="4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44"/>
      <c r="BN84" s="44"/>
      <c r="BO84" s="44"/>
      <c r="BP84" s="44"/>
      <c r="BQ84" s="44"/>
      <c r="BR84" s="44"/>
      <c r="BS84" s="44"/>
      <c r="BT84" s="44"/>
      <c r="BU84" s="44"/>
      <c r="BV84" s="44"/>
      <c r="BW84" s="44"/>
      <c r="BX84" s="44"/>
      <c r="BY84" s="44"/>
      <c r="BZ84" s="44"/>
      <c r="CA84" s="44"/>
      <c r="CB84" s="44"/>
      <c r="CC84" s="44"/>
      <c r="CD84" s="44"/>
      <c r="CE84" s="44"/>
      <c r="CF84" s="44"/>
      <c r="CG84" s="44"/>
      <c r="CH84" s="44"/>
      <c r="CI84" s="44"/>
      <c r="CJ84" s="44"/>
      <c r="CK84" s="44"/>
      <c r="CL84" s="44"/>
      <c r="CM84" s="44"/>
      <c r="CN84" s="44"/>
      <c r="CO84" s="44"/>
      <c r="CP84" s="44"/>
      <c r="CQ84" s="44"/>
      <c r="CR84" s="44"/>
      <c r="CS84" s="44"/>
      <c r="CT84" s="44"/>
      <c r="CU84" s="44"/>
      <c r="CV84" s="44"/>
      <c r="CW84" s="44"/>
      <c r="CX84" s="44"/>
    </row>
    <row r="85" spans="1:102" s="52" customFormat="1" ht="15">
      <c r="A85" s="119"/>
      <c r="B85" s="156"/>
      <c r="C85" s="154"/>
      <c r="D85" s="154"/>
      <c r="E85" s="154"/>
      <c r="F85" s="154"/>
      <c r="G85" s="154"/>
      <c r="H85" s="154"/>
      <c r="I85" s="44"/>
      <c r="J85" s="44"/>
      <c r="K85" s="44"/>
      <c r="L85" s="44"/>
      <c r="M85" s="44"/>
      <c r="N85" s="44"/>
      <c r="O85" s="44"/>
      <c r="P85" s="44"/>
      <c r="Q85" s="44"/>
      <c r="R85" s="44"/>
      <c r="S85" s="44"/>
      <c r="T85" s="44"/>
      <c r="U85" s="44"/>
      <c r="V85" s="44"/>
      <c r="W85" s="44"/>
      <c r="X85" s="44"/>
      <c r="Y85" s="44"/>
      <c r="Z85" s="44"/>
      <c r="AA85" s="44"/>
      <c r="AB85" s="44"/>
      <c r="AC85" s="44"/>
      <c r="AD85" s="44"/>
      <c r="AE85" s="44"/>
      <c r="AF85" s="44"/>
      <c r="AG85" s="44"/>
      <c r="AH85" s="44"/>
      <c r="AI85" s="44"/>
      <c r="AJ85" s="44"/>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c r="BK85" s="44"/>
      <c r="BL85" s="44"/>
      <c r="BM85" s="44"/>
      <c r="BN85" s="44"/>
      <c r="BO85" s="44"/>
      <c r="BP85" s="44"/>
      <c r="BQ85" s="44"/>
      <c r="BR85" s="44"/>
      <c r="BS85" s="44"/>
      <c r="BT85" s="44"/>
      <c r="BU85" s="44"/>
      <c r="BV85" s="44"/>
      <c r="BW85" s="44"/>
      <c r="BX85" s="44"/>
      <c r="BY85" s="44"/>
      <c r="BZ85" s="44"/>
      <c r="CA85" s="44"/>
      <c r="CB85" s="44"/>
      <c r="CC85" s="44"/>
      <c r="CD85" s="44"/>
      <c r="CE85" s="44"/>
      <c r="CF85" s="44"/>
      <c r="CG85" s="44"/>
      <c r="CH85" s="44"/>
      <c r="CI85" s="44"/>
      <c r="CJ85" s="44"/>
      <c r="CK85" s="44"/>
      <c r="CL85" s="44"/>
      <c r="CM85" s="44"/>
      <c r="CN85" s="44"/>
      <c r="CO85" s="44"/>
      <c r="CP85" s="44"/>
      <c r="CQ85" s="44"/>
      <c r="CR85" s="44"/>
      <c r="CS85" s="44"/>
      <c r="CT85" s="44"/>
      <c r="CU85" s="44"/>
      <c r="CV85" s="44"/>
      <c r="CW85" s="44"/>
      <c r="CX85" s="44"/>
    </row>
    <row r="86" spans="1:102" s="52" customFormat="1" ht="15">
      <c r="A86" s="119"/>
      <c r="B86" s="158"/>
      <c r="C86" s="154"/>
      <c r="D86" s="154"/>
      <c r="E86" s="154"/>
      <c r="F86" s="154"/>
      <c r="G86" s="154"/>
      <c r="H86" s="154"/>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row>
    <row r="87" spans="1:102" s="52" customFormat="1" ht="15">
      <c r="A87" s="119"/>
      <c r="B87" s="156"/>
      <c r="C87" s="154"/>
      <c r="D87" s="154"/>
      <c r="E87" s="154"/>
      <c r="F87" s="154"/>
      <c r="G87" s="154"/>
      <c r="H87" s="154"/>
      <c r="I87" s="44"/>
      <c r="J87" s="44"/>
      <c r="K87" s="44"/>
      <c r="L87" s="44"/>
      <c r="M87" s="44"/>
      <c r="N87" s="44"/>
      <c r="O87" s="44"/>
      <c r="P87" s="44"/>
      <c r="Q87" s="44"/>
      <c r="R87" s="44"/>
      <c r="S87" s="44"/>
      <c r="T87" s="44"/>
      <c r="U87" s="44"/>
      <c r="V87" s="44"/>
      <c r="W87" s="44"/>
      <c r="X87" s="44"/>
      <c r="Y87" s="44"/>
      <c r="Z87" s="44"/>
      <c r="AA87" s="44"/>
      <c r="AB87" s="44"/>
      <c r="AC87" s="44"/>
      <c r="AD87" s="44"/>
      <c r="AE87" s="44"/>
      <c r="AF87" s="44"/>
      <c r="AG87" s="44"/>
      <c r="AH87" s="44"/>
      <c r="AI87" s="44"/>
      <c r="AJ87" s="44"/>
      <c r="AK87" s="44"/>
      <c r="AL87" s="44"/>
      <c r="AM87" s="44"/>
      <c r="AN87" s="44"/>
      <c r="AO87" s="44"/>
      <c r="AP87" s="44"/>
      <c r="AQ87" s="44"/>
      <c r="AR87" s="44"/>
      <c r="AS87" s="44"/>
      <c r="AT87" s="44"/>
      <c r="AU87" s="44"/>
      <c r="AV87" s="44"/>
      <c r="AW87" s="44"/>
      <c r="AX87" s="44"/>
      <c r="AY87" s="44"/>
      <c r="AZ87" s="44"/>
      <c r="BA87" s="44"/>
      <c r="BB87" s="44"/>
      <c r="BC87" s="44"/>
      <c r="BD87" s="44"/>
      <c r="BE87" s="44"/>
      <c r="BF87" s="44"/>
      <c r="BG87" s="44"/>
      <c r="BH87" s="44"/>
      <c r="BI87" s="44"/>
      <c r="BJ87" s="44"/>
      <c r="BK87" s="44"/>
      <c r="BL87" s="44"/>
      <c r="BM87" s="44"/>
      <c r="BN87" s="44"/>
      <c r="BO87" s="44"/>
      <c r="BP87" s="44"/>
      <c r="BQ87" s="44"/>
      <c r="BR87" s="44"/>
      <c r="BS87" s="44"/>
      <c r="BT87" s="44"/>
      <c r="BU87" s="44"/>
      <c r="BV87" s="44"/>
      <c r="BW87" s="44"/>
      <c r="BX87" s="44"/>
      <c r="BY87" s="44"/>
      <c r="BZ87" s="44"/>
      <c r="CA87" s="44"/>
      <c r="CB87" s="44"/>
      <c r="CC87" s="44"/>
      <c r="CD87" s="44"/>
      <c r="CE87" s="44"/>
      <c r="CF87" s="44"/>
      <c r="CG87" s="44"/>
      <c r="CH87" s="44"/>
      <c r="CI87" s="44"/>
      <c r="CJ87" s="44"/>
      <c r="CK87" s="44"/>
      <c r="CL87" s="44"/>
      <c r="CM87" s="44"/>
      <c r="CN87" s="44"/>
      <c r="CO87" s="44"/>
      <c r="CP87" s="44"/>
      <c r="CQ87" s="44"/>
      <c r="CR87" s="44"/>
      <c r="CS87" s="44"/>
      <c r="CT87" s="44"/>
      <c r="CU87" s="44"/>
      <c r="CV87" s="44"/>
      <c r="CW87" s="44"/>
      <c r="CX87" s="44"/>
    </row>
    <row r="88" spans="1:102" s="52" customFormat="1" ht="15">
      <c r="A88" s="119"/>
      <c r="B88" s="156"/>
      <c r="C88" s="154"/>
      <c r="D88" s="154"/>
      <c r="E88" s="154"/>
      <c r="F88" s="154"/>
      <c r="G88" s="154"/>
      <c r="H88" s="154"/>
      <c r="I88" s="44"/>
      <c r="J88" s="44"/>
      <c r="K88" s="44"/>
      <c r="L88" s="44"/>
      <c r="M88" s="44"/>
      <c r="N88" s="44"/>
      <c r="O88" s="44"/>
      <c r="P88" s="44"/>
      <c r="Q88" s="44"/>
      <c r="R88" s="44"/>
      <c r="S88" s="44"/>
      <c r="T88" s="44"/>
      <c r="U88" s="44"/>
      <c r="V88" s="44"/>
      <c r="W88" s="44"/>
      <c r="X88" s="44"/>
      <c r="Y88" s="44"/>
      <c r="Z88" s="44"/>
      <c r="AA88" s="44"/>
      <c r="AB88" s="44"/>
      <c r="AC88" s="44"/>
      <c r="AD88" s="44"/>
      <c r="AE88" s="44"/>
      <c r="AF88" s="44"/>
      <c r="AG88" s="44"/>
      <c r="AH88" s="44"/>
      <c r="AI88" s="44"/>
      <c r="AJ88" s="44"/>
      <c r="AK88" s="44"/>
      <c r="AL88" s="44"/>
      <c r="AM88" s="44"/>
      <c r="AN88" s="44"/>
      <c r="AO88" s="44"/>
      <c r="AP88" s="44"/>
      <c r="AQ88" s="44"/>
      <c r="AR88" s="44"/>
      <c r="AS88" s="44"/>
      <c r="AT88" s="44"/>
      <c r="AU88" s="44"/>
      <c r="AV88" s="44"/>
      <c r="AW88" s="44"/>
      <c r="AX88" s="44"/>
      <c r="AY88" s="44"/>
      <c r="AZ88" s="44"/>
      <c r="BA88" s="44"/>
      <c r="BB88" s="44"/>
      <c r="BC88" s="44"/>
      <c r="BD88" s="44"/>
      <c r="BE88" s="44"/>
      <c r="BF88" s="44"/>
      <c r="BG88" s="44"/>
      <c r="BH88" s="44"/>
      <c r="BI88" s="44"/>
      <c r="BJ88" s="44"/>
      <c r="BK88" s="44"/>
      <c r="BL88" s="44"/>
      <c r="BM88" s="44"/>
      <c r="BN88" s="44"/>
      <c r="BO88" s="44"/>
      <c r="BP88" s="44"/>
      <c r="BQ88" s="44"/>
      <c r="BR88" s="44"/>
      <c r="BS88" s="44"/>
      <c r="BT88" s="44"/>
      <c r="BU88" s="44"/>
      <c r="BV88" s="44"/>
      <c r="BW88" s="44"/>
      <c r="BX88" s="44"/>
      <c r="BY88" s="44"/>
      <c r="BZ88" s="44"/>
      <c r="CA88" s="44"/>
      <c r="CB88" s="44"/>
      <c r="CC88" s="44"/>
      <c r="CD88" s="44"/>
      <c r="CE88" s="44"/>
      <c r="CF88" s="44"/>
      <c r="CG88" s="44"/>
      <c r="CH88" s="44"/>
      <c r="CI88" s="44"/>
      <c r="CJ88" s="44"/>
      <c r="CK88" s="44"/>
      <c r="CL88" s="44"/>
      <c r="CM88" s="44"/>
      <c r="CN88" s="44"/>
      <c r="CO88" s="44"/>
      <c r="CP88" s="44"/>
      <c r="CQ88" s="44"/>
      <c r="CR88" s="44"/>
      <c r="CS88" s="44"/>
      <c r="CT88" s="44"/>
      <c r="CU88" s="44"/>
      <c r="CV88" s="44"/>
      <c r="CW88" s="44"/>
      <c r="CX88" s="44"/>
    </row>
    <row r="89" spans="1:102" s="52" customFormat="1" ht="15">
      <c r="A89" s="119"/>
      <c r="B89" s="156"/>
      <c r="C89" s="154"/>
      <c r="D89" s="154"/>
      <c r="E89" s="154"/>
      <c r="F89" s="154"/>
      <c r="G89" s="154"/>
      <c r="H89" s="154"/>
      <c r="I89" s="44"/>
      <c r="J89" s="44"/>
      <c r="K89" s="44"/>
      <c r="L89" s="44"/>
      <c r="M89" s="44"/>
      <c r="N89" s="44"/>
      <c r="O89" s="44"/>
      <c r="P89" s="44"/>
      <c r="Q89" s="44"/>
      <c r="R89" s="44"/>
      <c r="S89" s="44"/>
      <c r="T89" s="44"/>
      <c r="U89" s="44"/>
      <c r="V89" s="44"/>
      <c r="W89" s="44"/>
      <c r="X89" s="44"/>
      <c r="Y89" s="44"/>
      <c r="Z89" s="44"/>
      <c r="AA89" s="44"/>
      <c r="AB89" s="44"/>
      <c r="AC89" s="44"/>
      <c r="AD89" s="44"/>
      <c r="AE89" s="44"/>
      <c r="AF89" s="44"/>
      <c r="AG89" s="44"/>
      <c r="AH89" s="44"/>
      <c r="AI89" s="44"/>
      <c r="AJ89" s="44"/>
      <c r="AK89" s="44"/>
      <c r="AL89" s="44"/>
      <c r="AM89" s="44"/>
      <c r="AN89" s="44"/>
      <c r="AO89" s="44"/>
      <c r="AP89" s="44"/>
      <c r="AQ89" s="44"/>
      <c r="AR89" s="44"/>
      <c r="AS89" s="44"/>
      <c r="AT89" s="44"/>
      <c r="AU89" s="44"/>
      <c r="AV89" s="44"/>
      <c r="AW89" s="44"/>
      <c r="AX89" s="44"/>
      <c r="AY89" s="44"/>
      <c r="AZ89" s="44"/>
      <c r="BA89" s="44"/>
      <c r="BB89" s="44"/>
      <c r="BC89" s="44"/>
      <c r="BD89" s="44"/>
      <c r="BE89" s="44"/>
      <c r="BF89" s="44"/>
      <c r="BG89" s="44"/>
      <c r="BH89" s="44"/>
      <c r="BI89" s="44"/>
      <c r="BJ89" s="44"/>
      <c r="BK89" s="44"/>
      <c r="BL89" s="44"/>
      <c r="BM89" s="44"/>
      <c r="BN89" s="44"/>
      <c r="BO89" s="44"/>
      <c r="BP89" s="44"/>
      <c r="BQ89" s="44"/>
      <c r="BR89" s="44"/>
      <c r="BS89" s="44"/>
      <c r="BT89" s="44"/>
      <c r="BU89" s="44"/>
      <c r="BV89" s="44"/>
      <c r="BW89" s="44"/>
      <c r="BX89" s="44"/>
      <c r="BY89" s="44"/>
      <c r="BZ89" s="44"/>
      <c r="CA89" s="44"/>
      <c r="CB89" s="44"/>
      <c r="CC89" s="44"/>
      <c r="CD89" s="44"/>
      <c r="CE89" s="44"/>
      <c r="CF89" s="44"/>
      <c r="CG89" s="44"/>
      <c r="CH89" s="44"/>
      <c r="CI89" s="44"/>
      <c r="CJ89" s="44"/>
      <c r="CK89" s="44"/>
      <c r="CL89" s="44"/>
      <c r="CM89" s="44"/>
      <c r="CN89" s="44"/>
      <c r="CO89" s="44"/>
      <c r="CP89" s="44"/>
      <c r="CQ89" s="44"/>
      <c r="CR89" s="44"/>
      <c r="CS89" s="44"/>
      <c r="CT89" s="44"/>
      <c r="CU89" s="44"/>
      <c r="CV89" s="44"/>
      <c r="CW89" s="44"/>
      <c r="CX89" s="44"/>
    </row>
    <row r="90" spans="1:102" s="52" customFormat="1" ht="15">
      <c r="A90" s="119"/>
      <c r="B90" s="156"/>
      <c r="C90" s="154"/>
      <c r="D90" s="154"/>
      <c r="E90" s="154"/>
      <c r="F90" s="154"/>
      <c r="G90" s="154"/>
      <c r="H90" s="154"/>
      <c r="I90" s="44"/>
      <c r="J90" s="44"/>
      <c r="K90" s="44"/>
      <c r="L90" s="44"/>
      <c r="M90" s="44"/>
      <c r="N90" s="44"/>
      <c r="O90" s="44"/>
      <c r="P90" s="44"/>
      <c r="Q90" s="44"/>
      <c r="R90" s="44"/>
      <c r="S90" s="44"/>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44"/>
      <c r="AU90" s="44"/>
      <c r="AV90" s="44"/>
      <c r="AW90" s="44"/>
      <c r="AX90" s="44"/>
      <c r="AY90" s="44"/>
      <c r="AZ90" s="44"/>
      <c r="BA90" s="44"/>
      <c r="BB90" s="44"/>
      <c r="BC90" s="44"/>
      <c r="BD90" s="44"/>
      <c r="BE90" s="44"/>
      <c r="BF90" s="44"/>
      <c r="BG90" s="44"/>
      <c r="BH90" s="44"/>
      <c r="BI90" s="44"/>
      <c r="BJ90" s="44"/>
      <c r="BK90" s="44"/>
      <c r="BL90" s="44"/>
      <c r="BM90" s="44"/>
      <c r="BN90" s="44"/>
      <c r="BO90" s="44"/>
      <c r="BP90" s="44"/>
      <c r="BQ90" s="44"/>
      <c r="BR90" s="44"/>
      <c r="BS90" s="44"/>
      <c r="BT90" s="44"/>
      <c r="BU90" s="44"/>
      <c r="BV90" s="44"/>
      <c r="BW90" s="44"/>
      <c r="BX90" s="44"/>
      <c r="BY90" s="44"/>
      <c r="BZ90" s="44"/>
      <c r="CA90" s="44"/>
      <c r="CB90" s="44"/>
      <c r="CC90" s="44"/>
      <c r="CD90" s="44"/>
      <c r="CE90" s="44"/>
      <c r="CF90" s="44"/>
      <c r="CG90" s="44"/>
      <c r="CH90" s="44"/>
      <c r="CI90" s="44"/>
      <c r="CJ90" s="44"/>
      <c r="CK90" s="44"/>
      <c r="CL90" s="44"/>
      <c r="CM90" s="44"/>
      <c r="CN90" s="44"/>
      <c r="CO90" s="44"/>
      <c r="CP90" s="44"/>
      <c r="CQ90" s="44"/>
      <c r="CR90" s="44"/>
      <c r="CS90" s="44"/>
      <c r="CT90" s="44"/>
      <c r="CU90" s="44"/>
      <c r="CV90" s="44"/>
      <c r="CW90" s="44"/>
      <c r="CX90" s="44"/>
    </row>
    <row r="91" spans="1:102" s="52" customFormat="1" ht="15">
      <c r="A91" s="119"/>
      <c r="B91" s="157"/>
      <c r="C91" s="154"/>
      <c r="D91" s="154"/>
      <c r="E91" s="154"/>
      <c r="F91" s="154"/>
      <c r="G91" s="154"/>
      <c r="H91" s="154"/>
      <c r="I91" s="44"/>
      <c r="J91" s="44"/>
      <c r="K91" s="44"/>
      <c r="L91" s="44"/>
      <c r="M91" s="44"/>
      <c r="N91" s="44"/>
      <c r="O91" s="44"/>
      <c r="P91" s="44"/>
      <c r="Q91" s="44"/>
      <c r="R91" s="44"/>
      <c r="S91" s="44"/>
      <c r="T91" s="44"/>
      <c r="U91" s="44"/>
      <c r="V91" s="44"/>
      <c r="W91" s="44"/>
      <c r="X91" s="44"/>
      <c r="Y91" s="44"/>
      <c r="Z91" s="44"/>
      <c r="AA91" s="44"/>
      <c r="AB91" s="44"/>
      <c r="AC91" s="44"/>
      <c r="AD91" s="44"/>
      <c r="AE91" s="44"/>
      <c r="AF91" s="44"/>
      <c r="AG91" s="44"/>
      <c r="AH91" s="44"/>
      <c r="AI91" s="44"/>
      <c r="AJ91" s="44"/>
      <c r="AK91" s="44"/>
      <c r="AL91" s="44"/>
      <c r="AM91" s="44"/>
      <c r="AN91" s="44"/>
      <c r="AO91" s="44"/>
      <c r="AP91" s="44"/>
      <c r="AQ91" s="44"/>
      <c r="AR91" s="44"/>
      <c r="AS91" s="44"/>
      <c r="AT91" s="44"/>
      <c r="AU91" s="44"/>
      <c r="AV91" s="44"/>
      <c r="AW91" s="44"/>
      <c r="AX91" s="44"/>
      <c r="AY91" s="44"/>
      <c r="AZ91" s="44"/>
      <c r="BA91" s="44"/>
      <c r="BB91" s="44"/>
      <c r="BC91" s="44"/>
      <c r="BD91" s="44"/>
      <c r="BE91" s="44"/>
      <c r="BF91" s="44"/>
      <c r="BG91" s="44"/>
      <c r="BH91" s="44"/>
      <c r="BI91" s="44"/>
      <c r="BJ91" s="44"/>
      <c r="BK91" s="44"/>
      <c r="BL91" s="44"/>
      <c r="BM91" s="44"/>
      <c r="BN91" s="44"/>
      <c r="BO91" s="44"/>
      <c r="BP91" s="44"/>
      <c r="BQ91" s="44"/>
      <c r="BR91" s="44"/>
      <c r="BS91" s="44"/>
      <c r="BT91" s="44"/>
      <c r="BU91" s="44"/>
      <c r="BV91" s="44"/>
      <c r="BW91" s="44"/>
      <c r="BX91" s="44"/>
      <c r="BY91" s="44"/>
      <c r="BZ91" s="44"/>
      <c r="CA91" s="44"/>
      <c r="CB91" s="44"/>
      <c r="CC91" s="44"/>
      <c r="CD91" s="44"/>
      <c r="CE91" s="44"/>
      <c r="CF91" s="44"/>
      <c r="CG91" s="44"/>
      <c r="CH91" s="44"/>
      <c r="CI91" s="44"/>
      <c r="CJ91" s="44"/>
      <c r="CK91" s="44"/>
      <c r="CL91" s="44"/>
      <c r="CM91" s="44"/>
      <c r="CN91" s="44"/>
      <c r="CO91" s="44"/>
      <c r="CP91" s="44"/>
      <c r="CQ91" s="44"/>
      <c r="CR91" s="44"/>
      <c r="CS91" s="44"/>
      <c r="CT91" s="44"/>
      <c r="CU91" s="44"/>
      <c r="CV91" s="44"/>
      <c r="CW91" s="44"/>
      <c r="CX91" s="44"/>
    </row>
    <row r="92" spans="1:102" s="52" customFormat="1" ht="15">
      <c r="A92" s="119"/>
      <c r="B92" s="156"/>
      <c r="C92" s="154"/>
      <c r="D92" s="154"/>
      <c r="E92" s="154"/>
      <c r="F92" s="154"/>
      <c r="G92" s="154"/>
      <c r="H92" s="154"/>
      <c r="I92" s="44"/>
      <c r="J92" s="44"/>
      <c r="K92" s="44"/>
      <c r="L92" s="44"/>
      <c r="M92" s="44"/>
      <c r="N92" s="44"/>
      <c r="O92" s="44"/>
      <c r="P92" s="44"/>
      <c r="Q92" s="44"/>
      <c r="R92" s="44"/>
      <c r="S92" s="44"/>
      <c r="T92" s="44"/>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44"/>
      <c r="AU92" s="44"/>
      <c r="AV92" s="44"/>
      <c r="AW92" s="44"/>
      <c r="AX92" s="44"/>
      <c r="AY92" s="44"/>
      <c r="AZ92" s="44"/>
      <c r="BA92" s="44"/>
      <c r="BB92" s="44"/>
      <c r="BC92" s="44"/>
      <c r="BD92" s="44"/>
      <c r="BE92" s="44"/>
      <c r="BF92" s="44"/>
      <c r="BG92" s="44"/>
      <c r="BH92" s="44"/>
      <c r="BI92" s="44"/>
      <c r="BJ92" s="44"/>
      <c r="BK92" s="44"/>
      <c r="BL92" s="44"/>
      <c r="BM92" s="44"/>
      <c r="BN92" s="44"/>
      <c r="BO92" s="44"/>
      <c r="BP92" s="44"/>
      <c r="BQ92" s="44"/>
      <c r="BR92" s="44"/>
      <c r="BS92" s="44"/>
      <c r="BT92" s="44"/>
      <c r="BU92" s="44"/>
      <c r="BV92" s="44"/>
      <c r="BW92" s="44"/>
      <c r="BX92" s="44"/>
      <c r="BY92" s="44"/>
      <c r="BZ92" s="44"/>
      <c r="CA92" s="44"/>
      <c r="CB92" s="44"/>
      <c r="CC92" s="44"/>
      <c r="CD92" s="44"/>
      <c r="CE92" s="44"/>
      <c r="CF92" s="44"/>
      <c r="CG92" s="44"/>
      <c r="CH92" s="44"/>
      <c r="CI92" s="44"/>
      <c r="CJ92" s="44"/>
      <c r="CK92" s="44"/>
      <c r="CL92" s="44"/>
      <c r="CM92" s="44"/>
      <c r="CN92" s="44"/>
      <c r="CO92" s="44"/>
      <c r="CP92" s="44"/>
      <c r="CQ92" s="44"/>
      <c r="CR92" s="44"/>
      <c r="CS92" s="44"/>
      <c r="CT92" s="44"/>
      <c r="CU92" s="44"/>
      <c r="CV92" s="44"/>
      <c r="CW92" s="44"/>
      <c r="CX92" s="44"/>
    </row>
    <row r="93" spans="1:102" s="52" customFormat="1" ht="15">
      <c r="A93" s="119"/>
      <c r="B93" s="156"/>
      <c r="C93" s="154"/>
      <c r="D93" s="154"/>
      <c r="E93" s="154"/>
      <c r="F93" s="154"/>
      <c r="G93" s="154"/>
      <c r="H93" s="154"/>
      <c r="I93" s="44"/>
      <c r="J93" s="44"/>
      <c r="K93" s="44"/>
      <c r="L93" s="44"/>
      <c r="M93" s="44"/>
      <c r="N93" s="44"/>
      <c r="O93" s="44"/>
      <c r="P93" s="44"/>
      <c r="Q93" s="44"/>
      <c r="R93" s="44"/>
      <c r="S93" s="44"/>
      <c r="T93" s="44"/>
      <c r="U93" s="44"/>
      <c r="V93" s="44"/>
      <c r="W93" s="44"/>
      <c r="X93" s="44"/>
      <c r="Y93" s="44"/>
      <c r="Z93" s="44"/>
      <c r="AA93" s="44"/>
      <c r="AB93" s="44"/>
      <c r="AC93" s="44"/>
      <c r="AD93" s="44"/>
      <c r="AE93" s="44"/>
      <c r="AF93" s="44"/>
      <c r="AG93" s="44"/>
      <c r="AH93" s="44"/>
      <c r="AI93" s="44"/>
      <c r="AJ93" s="44"/>
      <c r="AK93" s="44"/>
      <c r="AL93" s="44"/>
      <c r="AM93" s="44"/>
      <c r="AN93" s="44"/>
      <c r="AO93" s="44"/>
      <c r="AP93" s="44"/>
      <c r="AQ93" s="44"/>
      <c r="AR93" s="44"/>
      <c r="AS93" s="44"/>
      <c r="AT93" s="44"/>
      <c r="AU93" s="44"/>
      <c r="AV93" s="44"/>
      <c r="AW93" s="44"/>
      <c r="AX93" s="44"/>
      <c r="AY93" s="44"/>
      <c r="AZ93" s="44"/>
      <c r="BA93" s="44"/>
      <c r="BB93" s="44"/>
      <c r="BC93" s="44"/>
      <c r="BD93" s="44"/>
      <c r="BE93" s="44"/>
      <c r="BF93" s="44"/>
      <c r="BG93" s="44"/>
      <c r="BH93" s="44"/>
      <c r="BI93" s="44"/>
      <c r="BJ93" s="44"/>
      <c r="BK93" s="44"/>
      <c r="BL93" s="44"/>
      <c r="BM93" s="44"/>
      <c r="BN93" s="44"/>
      <c r="BO93" s="44"/>
      <c r="BP93" s="44"/>
      <c r="BQ93" s="44"/>
      <c r="BR93" s="44"/>
      <c r="BS93" s="44"/>
      <c r="BT93" s="44"/>
      <c r="BU93" s="44"/>
      <c r="BV93" s="44"/>
      <c r="BW93" s="44"/>
      <c r="BX93" s="44"/>
      <c r="BY93" s="44"/>
      <c r="BZ93" s="44"/>
      <c r="CA93" s="44"/>
      <c r="CB93" s="44"/>
      <c r="CC93" s="44"/>
      <c r="CD93" s="44"/>
      <c r="CE93" s="44"/>
      <c r="CF93" s="44"/>
      <c r="CG93" s="44"/>
      <c r="CH93" s="44"/>
      <c r="CI93" s="44"/>
      <c r="CJ93" s="44"/>
      <c r="CK93" s="44"/>
      <c r="CL93" s="44"/>
      <c r="CM93" s="44"/>
      <c r="CN93" s="44"/>
      <c r="CO93" s="44"/>
      <c r="CP93" s="44"/>
      <c r="CQ93" s="44"/>
      <c r="CR93" s="44"/>
      <c r="CS93" s="44"/>
      <c r="CT93" s="44"/>
      <c r="CU93" s="44"/>
      <c r="CV93" s="44"/>
      <c r="CW93" s="44"/>
      <c r="CX93" s="44"/>
    </row>
    <row r="94" spans="1:102" s="52" customFormat="1" ht="15">
      <c r="A94" s="119"/>
      <c r="B94" s="156"/>
      <c r="C94" s="154"/>
      <c r="D94" s="154"/>
      <c r="E94" s="154"/>
      <c r="F94" s="154"/>
      <c r="G94" s="154"/>
      <c r="H94" s="154"/>
      <c r="I94" s="44"/>
      <c r="J94" s="44"/>
      <c r="K94" s="44"/>
      <c r="L94" s="44"/>
      <c r="M94" s="44"/>
      <c r="N94" s="44"/>
      <c r="O94" s="44"/>
      <c r="P94" s="44"/>
      <c r="Q94" s="44"/>
      <c r="R94" s="44"/>
      <c r="S94" s="44"/>
      <c r="T94" s="44"/>
      <c r="U94" s="44"/>
      <c r="V94" s="44"/>
      <c r="W94" s="44"/>
      <c r="X94" s="44"/>
      <c r="Y94" s="44"/>
      <c r="Z94" s="44"/>
      <c r="AA94" s="44"/>
      <c r="AB94" s="44"/>
      <c r="AC94" s="44"/>
      <c r="AD94" s="44"/>
      <c r="AE94" s="44"/>
      <c r="AF94" s="44"/>
      <c r="AG94" s="44"/>
      <c r="AH94" s="44"/>
      <c r="AI94" s="44"/>
      <c r="AJ94" s="44"/>
      <c r="AK94" s="44"/>
      <c r="AL94" s="44"/>
      <c r="AM94" s="44"/>
      <c r="AN94" s="44"/>
      <c r="AO94" s="44"/>
      <c r="AP94" s="44"/>
      <c r="AQ94" s="44"/>
      <c r="AR94" s="44"/>
      <c r="AS94" s="44"/>
      <c r="AT94" s="44"/>
      <c r="AU94" s="44"/>
      <c r="AV94" s="44"/>
      <c r="AW94" s="44"/>
      <c r="AX94" s="44"/>
      <c r="AY94" s="44"/>
      <c r="AZ94" s="44"/>
      <c r="BA94" s="44"/>
      <c r="BB94" s="44"/>
      <c r="BC94" s="44"/>
      <c r="BD94" s="44"/>
      <c r="BE94" s="44"/>
      <c r="BF94" s="44"/>
      <c r="BG94" s="44"/>
      <c r="BH94" s="44"/>
      <c r="BI94" s="44"/>
      <c r="BJ94" s="44"/>
      <c r="BK94" s="44"/>
      <c r="BL94" s="44"/>
      <c r="BM94" s="44"/>
      <c r="BN94" s="44"/>
      <c r="BO94" s="44"/>
      <c r="BP94" s="44"/>
      <c r="BQ94" s="44"/>
      <c r="BR94" s="44"/>
      <c r="BS94" s="44"/>
      <c r="BT94" s="44"/>
      <c r="BU94" s="44"/>
      <c r="BV94" s="44"/>
      <c r="BW94" s="44"/>
      <c r="BX94" s="44"/>
      <c r="BY94" s="44"/>
      <c r="BZ94" s="44"/>
      <c r="CA94" s="44"/>
      <c r="CB94" s="44"/>
      <c r="CC94" s="44"/>
      <c r="CD94" s="44"/>
      <c r="CE94" s="44"/>
      <c r="CF94" s="44"/>
      <c r="CG94" s="44"/>
      <c r="CH94" s="44"/>
      <c r="CI94" s="44"/>
      <c r="CJ94" s="44"/>
      <c r="CK94" s="44"/>
      <c r="CL94" s="44"/>
      <c r="CM94" s="44"/>
      <c r="CN94" s="44"/>
      <c r="CO94" s="44"/>
      <c r="CP94" s="44"/>
      <c r="CQ94" s="44"/>
      <c r="CR94" s="44"/>
      <c r="CS94" s="44"/>
      <c r="CT94" s="44"/>
      <c r="CU94" s="44"/>
      <c r="CV94" s="44"/>
      <c r="CW94" s="44"/>
      <c r="CX94" s="44"/>
    </row>
    <row r="95" spans="1:102" s="52" customFormat="1" ht="15">
      <c r="A95" s="119"/>
      <c r="B95" s="156"/>
      <c r="C95" s="154"/>
      <c r="D95" s="154"/>
      <c r="E95" s="154"/>
      <c r="F95" s="154"/>
      <c r="G95" s="154"/>
      <c r="H95" s="154"/>
      <c r="I95" s="44"/>
      <c r="J95" s="44"/>
      <c r="K95" s="44"/>
      <c r="L95" s="44"/>
      <c r="M95" s="44"/>
      <c r="N95" s="44"/>
      <c r="O95" s="44"/>
      <c r="P95" s="44"/>
      <c r="Q95" s="44"/>
      <c r="R95" s="44"/>
      <c r="S95" s="44"/>
      <c r="T95" s="44"/>
      <c r="U95" s="44"/>
      <c r="V95" s="44"/>
      <c r="W95" s="44"/>
      <c r="X95" s="44"/>
      <c r="Y95" s="44"/>
      <c r="Z95" s="44"/>
      <c r="AA95" s="44"/>
      <c r="AB95" s="44"/>
      <c r="AC95" s="44"/>
      <c r="AD95" s="44"/>
      <c r="AE95" s="44"/>
      <c r="AF95" s="44"/>
      <c r="AG95" s="44"/>
      <c r="AH95" s="44"/>
      <c r="AI95" s="44"/>
      <c r="AJ95" s="44"/>
      <c r="AK95" s="44"/>
      <c r="AL95" s="44"/>
      <c r="AM95" s="44"/>
      <c r="AN95" s="44"/>
      <c r="AO95" s="44"/>
      <c r="AP95" s="44"/>
      <c r="AQ95" s="44"/>
      <c r="AR95" s="44"/>
      <c r="AS95" s="44"/>
      <c r="AT95" s="44"/>
      <c r="AU95" s="44"/>
      <c r="AV95" s="44"/>
      <c r="AW95" s="44"/>
      <c r="AX95" s="44"/>
      <c r="AY95" s="44"/>
      <c r="AZ95" s="44"/>
      <c r="BA95" s="44"/>
      <c r="BB95" s="44"/>
      <c r="BC95" s="44"/>
      <c r="BD95" s="44"/>
      <c r="BE95" s="44"/>
      <c r="BF95" s="44"/>
      <c r="BG95" s="44"/>
      <c r="BH95" s="44"/>
      <c r="BI95" s="44"/>
      <c r="BJ95" s="44"/>
      <c r="BK95" s="44"/>
      <c r="BL95" s="44"/>
      <c r="BM95" s="44"/>
      <c r="BN95" s="44"/>
      <c r="BO95" s="44"/>
      <c r="BP95" s="44"/>
      <c r="BQ95" s="44"/>
      <c r="BR95" s="44"/>
      <c r="BS95" s="44"/>
      <c r="BT95" s="44"/>
      <c r="BU95" s="44"/>
      <c r="BV95" s="44"/>
      <c r="BW95" s="44"/>
      <c r="BX95" s="44"/>
      <c r="BY95" s="44"/>
      <c r="BZ95" s="44"/>
      <c r="CA95" s="44"/>
      <c r="CB95" s="44"/>
      <c r="CC95" s="44"/>
      <c r="CD95" s="44"/>
      <c r="CE95" s="44"/>
      <c r="CF95" s="44"/>
      <c r="CG95" s="44"/>
      <c r="CH95" s="44"/>
      <c r="CI95" s="44"/>
      <c r="CJ95" s="44"/>
      <c r="CK95" s="44"/>
      <c r="CL95" s="44"/>
      <c r="CM95" s="44"/>
      <c r="CN95" s="44"/>
      <c r="CO95" s="44"/>
      <c r="CP95" s="44"/>
      <c r="CQ95" s="44"/>
      <c r="CR95" s="44"/>
      <c r="CS95" s="44"/>
      <c r="CT95" s="44"/>
      <c r="CU95" s="44"/>
      <c r="CV95" s="44"/>
      <c r="CW95" s="44"/>
      <c r="CX95" s="44"/>
    </row>
    <row r="96" spans="1:102" s="52" customFormat="1" ht="15">
      <c r="A96" s="119"/>
      <c r="B96" s="156"/>
      <c r="C96" s="154"/>
      <c r="D96" s="154"/>
      <c r="E96" s="154"/>
      <c r="F96" s="154"/>
      <c r="G96" s="154"/>
      <c r="H96" s="154"/>
      <c r="I96" s="44"/>
      <c r="J96" s="44"/>
      <c r="K96" s="44"/>
      <c r="L96" s="44"/>
      <c r="M96" s="44"/>
      <c r="N96" s="44"/>
      <c r="O96" s="44"/>
      <c r="P96" s="44"/>
      <c r="Q96" s="44"/>
      <c r="R96" s="44"/>
      <c r="S96" s="44"/>
      <c r="T96" s="44"/>
      <c r="U96" s="44"/>
      <c r="V96" s="44"/>
      <c r="W96" s="44"/>
      <c r="X96" s="44"/>
      <c r="Y96" s="44"/>
      <c r="Z96" s="44"/>
      <c r="AA96" s="44"/>
      <c r="AB96" s="44"/>
      <c r="AC96" s="44"/>
      <c r="AD96" s="44"/>
      <c r="AE96" s="44"/>
      <c r="AF96" s="44"/>
      <c r="AG96" s="44"/>
      <c r="AH96" s="44"/>
      <c r="AI96" s="44"/>
      <c r="AJ96" s="44"/>
      <c r="AK96" s="44"/>
      <c r="AL96" s="44"/>
      <c r="AM96" s="44"/>
      <c r="AN96" s="44"/>
      <c r="AO96" s="44"/>
      <c r="AP96" s="44"/>
      <c r="AQ96" s="44"/>
      <c r="AR96" s="44"/>
      <c r="AS96" s="44"/>
      <c r="AT96" s="44"/>
      <c r="AU96" s="44"/>
      <c r="AV96" s="44"/>
      <c r="AW96" s="44"/>
      <c r="AX96" s="44"/>
      <c r="AY96" s="44"/>
      <c r="AZ96" s="44"/>
      <c r="BA96" s="44"/>
      <c r="BB96" s="44"/>
      <c r="BC96" s="44"/>
      <c r="BD96" s="44"/>
      <c r="BE96" s="44"/>
      <c r="BF96" s="44"/>
      <c r="BG96" s="44"/>
      <c r="BH96" s="44"/>
      <c r="BI96" s="44"/>
      <c r="BJ96" s="44"/>
      <c r="BK96" s="44"/>
      <c r="BL96" s="44"/>
      <c r="BM96" s="44"/>
      <c r="BN96" s="44"/>
      <c r="BO96" s="44"/>
      <c r="BP96" s="44"/>
      <c r="BQ96" s="44"/>
      <c r="BR96" s="44"/>
      <c r="BS96" s="44"/>
      <c r="BT96" s="44"/>
      <c r="BU96" s="44"/>
      <c r="BV96" s="44"/>
      <c r="BW96" s="44"/>
      <c r="BX96" s="44"/>
      <c r="BY96" s="44"/>
      <c r="BZ96" s="44"/>
      <c r="CA96" s="44"/>
      <c r="CB96" s="44"/>
      <c r="CC96" s="44"/>
      <c r="CD96" s="44"/>
      <c r="CE96" s="44"/>
      <c r="CF96" s="44"/>
      <c r="CG96" s="44"/>
      <c r="CH96" s="44"/>
      <c r="CI96" s="44"/>
      <c r="CJ96" s="44"/>
      <c r="CK96" s="44"/>
      <c r="CL96" s="44"/>
      <c r="CM96" s="44"/>
      <c r="CN96" s="44"/>
      <c r="CO96" s="44"/>
      <c r="CP96" s="44"/>
      <c r="CQ96" s="44"/>
      <c r="CR96" s="44"/>
      <c r="CS96" s="44"/>
      <c r="CT96" s="44"/>
      <c r="CU96" s="44"/>
      <c r="CV96" s="44"/>
      <c r="CW96" s="44"/>
      <c r="CX96" s="44"/>
    </row>
    <row r="97" spans="1:102" s="52" customFormat="1" ht="15">
      <c r="A97" s="119"/>
      <c r="B97" s="156"/>
      <c r="C97" s="154"/>
      <c r="D97" s="154"/>
      <c r="E97" s="154"/>
      <c r="F97" s="154"/>
      <c r="G97" s="154"/>
      <c r="H97" s="154"/>
      <c r="I97" s="44"/>
      <c r="J97" s="44"/>
      <c r="K97" s="44"/>
      <c r="L97" s="44"/>
      <c r="M97" s="44"/>
      <c r="N97" s="44"/>
      <c r="O97" s="44"/>
      <c r="P97" s="44"/>
      <c r="Q97" s="44"/>
      <c r="R97" s="44"/>
      <c r="S97" s="44"/>
      <c r="T97" s="44"/>
      <c r="U97" s="44"/>
      <c r="V97" s="44"/>
      <c r="W97" s="44"/>
      <c r="X97" s="44"/>
      <c r="Y97" s="44"/>
      <c r="Z97" s="44"/>
      <c r="AA97" s="44"/>
      <c r="AB97" s="44"/>
      <c r="AC97" s="44"/>
      <c r="AD97" s="44"/>
      <c r="AE97" s="44"/>
      <c r="AF97" s="44"/>
      <c r="AG97" s="44"/>
      <c r="AH97" s="44"/>
      <c r="AI97" s="44"/>
      <c r="AJ97" s="44"/>
      <c r="AK97" s="44"/>
      <c r="AL97" s="44"/>
      <c r="AM97" s="44"/>
      <c r="AN97" s="44"/>
      <c r="AO97" s="44"/>
      <c r="AP97" s="44"/>
      <c r="AQ97" s="44"/>
      <c r="AR97" s="44"/>
      <c r="AS97" s="44"/>
      <c r="AT97" s="44"/>
      <c r="AU97" s="44"/>
      <c r="AV97" s="44"/>
      <c r="AW97" s="44"/>
      <c r="AX97" s="44"/>
      <c r="AY97" s="44"/>
      <c r="AZ97" s="44"/>
      <c r="BA97" s="44"/>
      <c r="BB97" s="44"/>
      <c r="BC97" s="44"/>
      <c r="BD97" s="44"/>
      <c r="BE97" s="44"/>
      <c r="BF97" s="44"/>
      <c r="BG97" s="44"/>
      <c r="BH97" s="44"/>
      <c r="BI97" s="44"/>
      <c r="BJ97" s="44"/>
      <c r="BK97" s="44"/>
      <c r="BL97" s="44"/>
      <c r="BM97" s="44"/>
      <c r="BN97" s="44"/>
      <c r="BO97" s="44"/>
      <c r="BP97" s="44"/>
      <c r="BQ97" s="44"/>
      <c r="BR97" s="44"/>
      <c r="BS97" s="44"/>
      <c r="BT97" s="44"/>
      <c r="BU97" s="44"/>
      <c r="BV97" s="44"/>
      <c r="BW97" s="44"/>
      <c r="BX97" s="44"/>
      <c r="BY97" s="44"/>
      <c r="BZ97" s="44"/>
      <c r="CA97" s="44"/>
      <c r="CB97" s="44"/>
      <c r="CC97" s="44"/>
      <c r="CD97" s="44"/>
      <c r="CE97" s="44"/>
      <c r="CF97" s="44"/>
      <c r="CG97" s="44"/>
      <c r="CH97" s="44"/>
      <c r="CI97" s="44"/>
      <c r="CJ97" s="44"/>
      <c r="CK97" s="44"/>
      <c r="CL97" s="44"/>
      <c r="CM97" s="44"/>
      <c r="CN97" s="44"/>
      <c r="CO97" s="44"/>
      <c r="CP97" s="44"/>
      <c r="CQ97" s="44"/>
      <c r="CR97" s="44"/>
      <c r="CS97" s="44"/>
      <c r="CT97" s="44"/>
      <c r="CU97" s="44"/>
      <c r="CV97" s="44"/>
      <c r="CW97" s="44"/>
      <c r="CX97" s="44"/>
    </row>
    <row r="98" spans="1:102" s="52" customFormat="1" ht="15">
      <c r="A98" s="119"/>
      <c r="B98" s="156"/>
      <c r="C98" s="154"/>
      <c r="D98" s="154"/>
      <c r="E98" s="154"/>
      <c r="F98" s="154"/>
      <c r="G98" s="154"/>
      <c r="H98" s="154"/>
      <c r="I98" s="44"/>
      <c r="J98" s="44"/>
      <c r="K98" s="44"/>
      <c r="L98" s="44"/>
      <c r="M98" s="44"/>
      <c r="N98" s="44"/>
      <c r="O98" s="44"/>
      <c r="P98" s="44"/>
      <c r="Q98" s="44"/>
      <c r="R98" s="44"/>
      <c r="S98" s="44"/>
      <c r="T98" s="44"/>
      <c r="U98" s="44"/>
      <c r="V98" s="44"/>
      <c r="W98" s="44"/>
      <c r="X98" s="44"/>
      <c r="Y98" s="44"/>
      <c r="Z98" s="44"/>
      <c r="AA98" s="44"/>
      <c r="AB98" s="44"/>
      <c r="AC98" s="44"/>
      <c r="AD98" s="44"/>
      <c r="AE98" s="44"/>
      <c r="AF98" s="44"/>
      <c r="AG98" s="44"/>
      <c r="AH98" s="44"/>
      <c r="AI98" s="44"/>
      <c r="AJ98" s="44"/>
      <c r="AK98" s="44"/>
      <c r="AL98" s="44"/>
      <c r="AM98" s="44"/>
      <c r="AN98" s="44"/>
      <c r="AO98" s="44"/>
      <c r="AP98" s="44"/>
      <c r="AQ98" s="44"/>
      <c r="AR98" s="44"/>
      <c r="AS98" s="44"/>
      <c r="AT98" s="44"/>
      <c r="AU98" s="44"/>
      <c r="AV98" s="44"/>
      <c r="AW98" s="44"/>
      <c r="AX98" s="44"/>
      <c r="AY98" s="44"/>
      <c r="AZ98" s="44"/>
      <c r="BA98" s="44"/>
      <c r="BB98" s="44"/>
      <c r="BC98" s="44"/>
      <c r="BD98" s="44"/>
      <c r="BE98" s="44"/>
      <c r="BF98" s="44"/>
      <c r="BG98" s="44"/>
      <c r="BH98" s="44"/>
      <c r="BI98" s="44"/>
      <c r="BJ98" s="44"/>
      <c r="BK98" s="44"/>
      <c r="BL98" s="44"/>
      <c r="BM98" s="44"/>
      <c r="BN98" s="44"/>
      <c r="BO98" s="44"/>
      <c r="BP98" s="44"/>
      <c r="BQ98" s="44"/>
      <c r="BR98" s="44"/>
      <c r="BS98" s="44"/>
      <c r="BT98" s="44"/>
      <c r="BU98" s="44"/>
      <c r="BV98" s="44"/>
      <c r="BW98" s="44"/>
      <c r="BX98" s="44"/>
      <c r="BY98" s="44"/>
      <c r="BZ98" s="44"/>
      <c r="CA98" s="44"/>
      <c r="CB98" s="44"/>
      <c r="CC98" s="44"/>
      <c r="CD98" s="44"/>
      <c r="CE98" s="44"/>
      <c r="CF98" s="44"/>
      <c r="CG98" s="44"/>
      <c r="CH98" s="44"/>
      <c r="CI98" s="44"/>
      <c r="CJ98" s="44"/>
      <c r="CK98" s="44"/>
      <c r="CL98" s="44"/>
      <c r="CM98" s="44"/>
      <c r="CN98" s="44"/>
      <c r="CO98" s="44"/>
      <c r="CP98" s="44"/>
      <c r="CQ98" s="44"/>
      <c r="CR98" s="44"/>
      <c r="CS98" s="44"/>
      <c r="CT98" s="44"/>
      <c r="CU98" s="44"/>
      <c r="CV98" s="44"/>
      <c r="CW98" s="44"/>
      <c r="CX98" s="44"/>
    </row>
    <row r="99" spans="1:102" s="52" customFormat="1" ht="15">
      <c r="A99" s="119"/>
      <c r="B99" s="156"/>
      <c r="C99" s="154"/>
      <c r="D99" s="154"/>
      <c r="E99" s="154"/>
      <c r="F99" s="154"/>
      <c r="G99" s="154"/>
      <c r="H99" s="154"/>
      <c r="I99" s="44"/>
      <c r="J99" s="44"/>
      <c r="K99" s="44"/>
      <c r="L99" s="44"/>
      <c r="M99" s="44"/>
      <c r="N99" s="44"/>
      <c r="O99" s="44"/>
      <c r="P99" s="44"/>
      <c r="Q99" s="44"/>
      <c r="R99" s="44"/>
      <c r="S99" s="44"/>
      <c r="T99" s="44"/>
      <c r="U99" s="44"/>
      <c r="V99" s="44"/>
      <c r="W99" s="44"/>
      <c r="X99" s="44"/>
      <c r="Y99" s="44"/>
      <c r="Z99" s="44"/>
      <c r="AA99" s="44"/>
      <c r="AB99" s="44"/>
      <c r="AC99" s="44"/>
      <c r="AD99" s="44"/>
      <c r="AE99" s="44"/>
      <c r="AF99" s="44"/>
      <c r="AG99" s="44"/>
      <c r="AH99" s="44"/>
      <c r="AI99" s="44"/>
      <c r="AJ99" s="44"/>
      <c r="AK99" s="44"/>
      <c r="AL99" s="44"/>
      <c r="AM99" s="44"/>
      <c r="AN99" s="44"/>
      <c r="AO99" s="44"/>
      <c r="AP99" s="44"/>
      <c r="AQ99" s="44"/>
      <c r="AR99" s="44"/>
      <c r="AS99" s="44"/>
      <c r="AT99" s="44"/>
      <c r="AU99" s="44"/>
      <c r="AV99" s="44"/>
      <c r="AW99" s="44"/>
      <c r="AX99" s="44"/>
      <c r="AY99" s="44"/>
      <c r="AZ99" s="44"/>
      <c r="BA99" s="44"/>
      <c r="BB99" s="44"/>
      <c r="BC99" s="44"/>
      <c r="BD99" s="44"/>
      <c r="BE99" s="44"/>
      <c r="BF99" s="44"/>
      <c r="BG99" s="44"/>
      <c r="BH99" s="44"/>
      <c r="BI99" s="44"/>
      <c r="BJ99" s="44"/>
      <c r="BK99" s="44"/>
      <c r="BL99" s="44"/>
      <c r="BM99" s="44"/>
      <c r="BN99" s="44"/>
      <c r="BO99" s="44"/>
      <c r="BP99" s="44"/>
      <c r="BQ99" s="44"/>
      <c r="BR99" s="44"/>
      <c r="BS99" s="44"/>
      <c r="BT99" s="44"/>
      <c r="BU99" s="44"/>
      <c r="BV99" s="44"/>
      <c r="BW99" s="44"/>
      <c r="BX99" s="44"/>
      <c r="BY99" s="44"/>
      <c r="BZ99" s="44"/>
      <c r="CA99" s="44"/>
      <c r="CB99" s="44"/>
      <c r="CC99" s="44"/>
      <c r="CD99" s="44"/>
      <c r="CE99" s="44"/>
      <c r="CF99" s="44"/>
      <c r="CG99" s="44"/>
      <c r="CH99" s="44"/>
      <c r="CI99" s="44"/>
      <c r="CJ99" s="44"/>
      <c r="CK99" s="44"/>
      <c r="CL99" s="44"/>
      <c r="CM99" s="44"/>
      <c r="CN99" s="44"/>
      <c r="CO99" s="44"/>
      <c r="CP99" s="44"/>
      <c r="CQ99" s="44"/>
      <c r="CR99" s="44"/>
      <c r="CS99" s="44"/>
      <c r="CT99" s="44"/>
      <c r="CU99" s="44"/>
      <c r="CV99" s="44"/>
      <c r="CW99" s="44"/>
      <c r="CX99" s="44"/>
    </row>
    <row r="100" spans="1:102" s="52" customFormat="1" ht="15">
      <c r="A100" s="119"/>
      <c r="B100" s="156"/>
      <c r="C100" s="154"/>
      <c r="D100" s="154"/>
      <c r="E100" s="154"/>
      <c r="F100" s="154"/>
      <c r="G100" s="154"/>
      <c r="H100" s="154"/>
      <c r="I100" s="44"/>
      <c r="J100" s="44"/>
      <c r="K100" s="44"/>
      <c r="L100" s="44"/>
      <c r="M100" s="44"/>
      <c r="N100" s="44"/>
      <c r="O100" s="44"/>
      <c r="P100" s="44"/>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c r="AV100" s="44"/>
      <c r="AW100" s="44"/>
      <c r="AX100" s="44"/>
      <c r="AY100" s="44"/>
      <c r="AZ100" s="44"/>
      <c r="BA100" s="44"/>
      <c r="BB100" s="44"/>
      <c r="BC100" s="44"/>
      <c r="BD100" s="44"/>
      <c r="BE100" s="44"/>
      <c r="BF100" s="44"/>
      <c r="BG100" s="44"/>
      <c r="BH100" s="44"/>
      <c r="BI100" s="44"/>
      <c r="BJ100" s="44"/>
      <c r="BK100" s="44"/>
      <c r="BL100" s="44"/>
      <c r="BM100" s="44"/>
      <c r="BN100" s="44"/>
      <c r="BO100" s="44"/>
      <c r="BP100" s="44"/>
      <c r="BQ100" s="44"/>
      <c r="BR100" s="44"/>
      <c r="BS100" s="44"/>
      <c r="BT100" s="44"/>
      <c r="BU100" s="44"/>
      <c r="BV100" s="44"/>
      <c r="BW100" s="44"/>
      <c r="BX100" s="44"/>
      <c r="BY100" s="44"/>
      <c r="BZ100" s="44"/>
      <c r="CA100" s="44"/>
      <c r="CB100" s="44"/>
      <c r="CC100" s="44"/>
      <c r="CD100" s="44"/>
      <c r="CE100" s="44"/>
      <c r="CF100" s="44"/>
      <c r="CG100" s="44"/>
      <c r="CH100" s="44"/>
      <c r="CI100" s="44"/>
      <c r="CJ100" s="44"/>
      <c r="CK100" s="44"/>
      <c r="CL100" s="44"/>
      <c r="CM100" s="44"/>
      <c r="CN100" s="44"/>
      <c r="CO100" s="44"/>
      <c r="CP100" s="44"/>
      <c r="CQ100" s="44"/>
      <c r="CR100" s="44"/>
      <c r="CS100" s="44"/>
      <c r="CT100" s="44"/>
      <c r="CU100" s="44"/>
      <c r="CV100" s="44"/>
      <c r="CW100" s="44"/>
      <c r="CX100" s="44"/>
    </row>
    <row r="101" spans="1:102" s="52" customFormat="1" ht="15">
      <c r="A101" s="119"/>
      <c r="B101" s="156"/>
      <c r="C101" s="154"/>
      <c r="D101" s="154"/>
      <c r="E101" s="154"/>
      <c r="F101" s="154"/>
      <c r="G101" s="154"/>
      <c r="H101" s="154"/>
      <c r="I101" s="44"/>
      <c r="J101" s="44"/>
      <c r="K101" s="44"/>
      <c r="L101" s="44"/>
      <c r="M101" s="44"/>
      <c r="N101" s="44"/>
      <c r="O101" s="44"/>
      <c r="P101" s="44"/>
      <c r="Q101" s="44"/>
      <c r="R101" s="44"/>
      <c r="S101" s="44"/>
      <c r="T101" s="44"/>
      <c r="U101" s="44"/>
      <c r="V101" s="44"/>
      <c r="W101" s="44"/>
      <c r="X101" s="44"/>
      <c r="Y101" s="44"/>
      <c r="Z101" s="44"/>
      <c r="AA101" s="44"/>
      <c r="AB101" s="44"/>
      <c r="AC101" s="44"/>
      <c r="AD101" s="44"/>
      <c r="AE101" s="44"/>
      <c r="AF101" s="44"/>
      <c r="AG101" s="44"/>
      <c r="AH101" s="44"/>
      <c r="AI101" s="44"/>
      <c r="AJ101" s="44"/>
      <c r="AK101" s="44"/>
      <c r="AL101" s="44"/>
      <c r="AM101" s="44"/>
      <c r="AN101" s="44"/>
      <c r="AO101" s="44"/>
      <c r="AP101" s="44"/>
      <c r="AQ101" s="44"/>
      <c r="AR101" s="44"/>
      <c r="AS101" s="44"/>
      <c r="AT101" s="44"/>
      <c r="AU101" s="44"/>
      <c r="AV101" s="44"/>
      <c r="AW101" s="44"/>
      <c r="AX101" s="44"/>
      <c r="AY101" s="44"/>
      <c r="AZ101" s="44"/>
      <c r="BA101" s="44"/>
      <c r="BB101" s="44"/>
      <c r="BC101" s="44"/>
      <c r="BD101" s="44"/>
      <c r="BE101" s="44"/>
      <c r="BF101" s="44"/>
      <c r="BG101" s="44"/>
      <c r="BH101" s="44"/>
      <c r="BI101" s="44"/>
      <c r="BJ101" s="44"/>
      <c r="BK101" s="44"/>
      <c r="BL101" s="44"/>
      <c r="BM101" s="44"/>
      <c r="BN101" s="44"/>
      <c r="BO101" s="44"/>
      <c r="BP101" s="44"/>
      <c r="BQ101" s="44"/>
      <c r="BR101" s="44"/>
      <c r="BS101" s="44"/>
      <c r="BT101" s="44"/>
      <c r="BU101" s="44"/>
      <c r="BV101" s="44"/>
      <c r="BW101" s="44"/>
      <c r="BX101" s="44"/>
      <c r="BY101" s="44"/>
      <c r="BZ101" s="44"/>
      <c r="CA101" s="44"/>
      <c r="CB101" s="44"/>
      <c r="CC101" s="44"/>
      <c r="CD101" s="44"/>
      <c r="CE101" s="44"/>
      <c r="CF101" s="44"/>
      <c r="CG101" s="44"/>
      <c r="CH101" s="44"/>
      <c r="CI101" s="44"/>
      <c r="CJ101" s="44"/>
      <c r="CK101" s="44"/>
      <c r="CL101" s="44"/>
      <c r="CM101" s="44"/>
      <c r="CN101" s="44"/>
      <c r="CO101" s="44"/>
      <c r="CP101" s="44"/>
      <c r="CQ101" s="44"/>
      <c r="CR101" s="44"/>
      <c r="CS101" s="44"/>
      <c r="CT101" s="44"/>
      <c r="CU101" s="44"/>
      <c r="CV101" s="44"/>
      <c r="CW101" s="44"/>
      <c r="CX101" s="44"/>
    </row>
    <row r="102" spans="1:102" s="52" customFormat="1" ht="15">
      <c r="A102" s="119"/>
      <c r="B102" s="156"/>
      <c r="C102" s="119"/>
      <c r="D102" s="119"/>
      <c r="E102" s="119"/>
      <c r="F102" s="119"/>
      <c r="G102" s="119"/>
      <c r="H102" s="119"/>
      <c r="I102" s="44"/>
      <c r="J102" s="44"/>
      <c r="K102" s="44"/>
      <c r="L102" s="44"/>
      <c r="M102" s="44"/>
      <c r="N102" s="44"/>
      <c r="O102" s="44"/>
      <c r="P102" s="44"/>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c r="AR102" s="44"/>
      <c r="AS102" s="44"/>
      <c r="AT102" s="44"/>
      <c r="AU102" s="44"/>
      <c r="AV102" s="44"/>
      <c r="AW102" s="44"/>
      <c r="AX102" s="44"/>
      <c r="AY102" s="44"/>
      <c r="AZ102" s="44"/>
      <c r="BA102" s="44"/>
      <c r="BB102" s="44"/>
      <c r="BC102" s="44"/>
      <c r="BD102" s="44"/>
      <c r="BE102" s="44"/>
      <c r="BF102" s="44"/>
      <c r="BG102" s="44"/>
      <c r="BH102" s="44"/>
      <c r="BI102" s="44"/>
      <c r="BJ102" s="44"/>
      <c r="BK102" s="44"/>
      <c r="BL102" s="44"/>
      <c r="BM102" s="44"/>
      <c r="BN102" s="44"/>
      <c r="BO102" s="44"/>
      <c r="BP102" s="44"/>
      <c r="BQ102" s="44"/>
      <c r="BR102" s="44"/>
      <c r="BS102" s="44"/>
      <c r="BT102" s="44"/>
      <c r="BU102" s="44"/>
      <c r="BV102" s="44"/>
      <c r="BW102" s="44"/>
      <c r="BX102" s="44"/>
      <c r="BY102" s="44"/>
      <c r="BZ102" s="44"/>
      <c r="CA102" s="44"/>
      <c r="CB102" s="44"/>
      <c r="CC102" s="44"/>
      <c r="CD102" s="44"/>
      <c r="CE102" s="44"/>
      <c r="CF102" s="44"/>
      <c r="CG102" s="44"/>
      <c r="CH102" s="44"/>
      <c r="CI102" s="44"/>
      <c r="CJ102" s="44"/>
      <c r="CK102" s="44"/>
      <c r="CL102" s="44"/>
      <c r="CM102" s="44"/>
      <c r="CN102" s="44"/>
      <c r="CO102" s="44"/>
      <c r="CP102" s="44"/>
      <c r="CQ102" s="44"/>
      <c r="CR102" s="44"/>
      <c r="CS102" s="44"/>
      <c r="CT102" s="44"/>
      <c r="CU102" s="44"/>
      <c r="CV102" s="44"/>
      <c r="CW102" s="44"/>
      <c r="CX102" s="44"/>
    </row>
    <row r="103" spans="1:102" s="52" customFormat="1" ht="15">
      <c r="A103" s="119"/>
      <c r="B103" s="156"/>
      <c r="C103" s="119"/>
      <c r="D103" s="119"/>
      <c r="E103" s="119"/>
      <c r="F103" s="119"/>
      <c r="G103" s="119"/>
      <c r="H103" s="119"/>
      <c r="I103" s="44"/>
      <c r="J103" s="44"/>
      <c r="K103" s="44"/>
      <c r="L103" s="44"/>
      <c r="M103" s="44"/>
      <c r="N103" s="44"/>
      <c r="O103" s="44"/>
      <c r="P103" s="44"/>
      <c r="Q103" s="44"/>
      <c r="R103" s="44"/>
      <c r="S103" s="44"/>
      <c r="T103" s="44"/>
      <c r="U103" s="44"/>
      <c r="V103" s="44"/>
      <c r="W103" s="44"/>
      <c r="X103" s="44"/>
      <c r="Y103" s="44"/>
      <c r="Z103" s="44"/>
      <c r="AA103" s="44"/>
      <c r="AB103" s="44"/>
      <c r="AC103" s="44"/>
      <c r="AD103" s="44"/>
      <c r="AE103" s="44"/>
      <c r="AF103" s="44"/>
      <c r="AG103" s="44"/>
      <c r="AH103" s="44"/>
      <c r="AI103" s="44"/>
      <c r="AJ103" s="44"/>
      <c r="AK103" s="44"/>
      <c r="AL103" s="44"/>
      <c r="AM103" s="44"/>
      <c r="AN103" s="44"/>
      <c r="AO103" s="44"/>
      <c r="AP103" s="44"/>
      <c r="AQ103" s="44"/>
      <c r="AR103" s="44"/>
      <c r="AS103" s="44"/>
      <c r="AT103" s="44"/>
      <c r="AU103" s="44"/>
      <c r="AV103" s="44"/>
      <c r="AW103" s="44"/>
      <c r="AX103" s="44"/>
      <c r="AY103" s="44"/>
      <c r="AZ103" s="44"/>
      <c r="BA103" s="44"/>
      <c r="BB103" s="44"/>
      <c r="BC103" s="44"/>
      <c r="BD103" s="44"/>
      <c r="BE103" s="44"/>
      <c r="BF103" s="44"/>
      <c r="BG103" s="44"/>
      <c r="BH103" s="44"/>
      <c r="BI103" s="44"/>
      <c r="BJ103" s="44"/>
      <c r="BK103" s="44"/>
      <c r="BL103" s="44"/>
      <c r="BM103" s="44"/>
      <c r="BN103" s="44"/>
      <c r="BO103" s="44"/>
      <c r="BP103" s="44"/>
      <c r="BQ103" s="44"/>
      <c r="BR103" s="44"/>
      <c r="BS103" s="44"/>
      <c r="BT103" s="44"/>
      <c r="BU103" s="44"/>
      <c r="BV103" s="44"/>
      <c r="BW103" s="44"/>
      <c r="BX103" s="44"/>
      <c r="BY103" s="44"/>
      <c r="BZ103" s="44"/>
      <c r="CA103" s="44"/>
      <c r="CB103" s="44"/>
      <c r="CC103" s="44"/>
      <c r="CD103" s="44"/>
      <c r="CE103" s="44"/>
      <c r="CF103" s="44"/>
      <c r="CG103" s="44"/>
      <c r="CH103" s="44"/>
      <c r="CI103" s="44"/>
      <c r="CJ103" s="44"/>
      <c r="CK103" s="44"/>
      <c r="CL103" s="44"/>
      <c r="CM103" s="44"/>
      <c r="CN103" s="44"/>
      <c r="CO103" s="44"/>
      <c r="CP103" s="44"/>
      <c r="CQ103" s="44"/>
      <c r="CR103" s="44"/>
      <c r="CS103" s="44"/>
      <c r="CT103" s="44"/>
      <c r="CU103" s="44"/>
      <c r="CV103" s="44"/>
      <c r="CW103" s="44"/>
      <c r="CX103" s="44"/>
    </row>
    <row r="104" spans="1:102" s="52" customFormat="1" ht="15">
      <c r="A104" s="119"/>
      <c r="B104" s="156"/>
      <c r="C104" s="119"/>
      <c r="D104" s="119"/>
      <c r="E104" s="119"/>
      <c r="F104" s="119"/>
      <c r="G104" s="119"/>
      <c r="H104" s="119"/>
      <c r="I104" s="44"/>
      <c r="J104" s="44"/>
      <c r="K104" s="44"/>
      <c r="L104" s="44"/>
      <c r="M104" s="44"/>
      <c r="N104" s="44"/>
      <c r="O104" s="44"/>
      <c r="P104" s="44"/>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c r="AN104" s="44"/>
      <c r="AO104" s="44"/>
      <c r="AP104" s="44"/>
      <c r="AQ104" s="44"/>
      <c r="AR104" s="44"/>
      <c r="AS104" s="44"/>
      <c r="AT104" s="44"/>
      <c r="AU104" s="44"/>
      <c r="AV104" s="44"/>
      <c r="AW104" s="44"/>
      <c r="AX104" s="44"/>
      <c r="AY104" s="44"/>
      <c r="AZ104" s="44"/>
      <c r="BA104" s="44"/>
      <c r="BB104" s="44"/>
      <c r="BC104" s="44"/>
      <c r="BD104" s="44"/>
      <c r="BE104" s="44"/>
      <c r="BF104" s="44"/>
      <c r="BG104" s="44"/>
      <c r="BH104" s="44"/>
      <c r="BI104" s="44"/>
      <c r="BJ104" s="44"/>
      <c r="BK104" s="44"/>
      <c r="BL104" s="44"/>
      <c r="BM104" s="44"/>
      <c r="BN104" s="44"/>
      <c r="BO104" s="44"/>
      <c r="BP104" s="44"/>
      <c r="BQ104" s="44"/>
      <c r="BR104" s="44"/>
      <c r="BS104" s="44"/>
      <c r="BT104" s="44"/>
      <c r="BU104" s="44"/>
      <c r="BV104" s="44"/>
      <c r="BW104" s="44"/>
      <c r="BX104" s="44"/>
      <c r="BY104" s="44"/>
      <c r="BZ104" s="44"/>
      <c r="CA104" s="44"/>
      <c r="CB104" s="44"/>
      <c r="CC104" s="44"/>
      <c r="CD104" s="44"/>
      <c r="CE104" s="44"/>
      <c r="CF104" s="44"/>
      <c r="CG104" s="44"/>
      <c r="CH104" s="44"/>
      <c r="CI104" s="44"/>
      <c r="CJ104" s="44"/>
      <c r="CK104" s="44"/>
      <c r="CL104" s="44"/>
      <c r="CM104" s="44"/>
      <c r="CN104" s="44"/>
      <c r="CO104" s="44"/>
      <c r="CP104" s="44"/>
      <c r="CQ104" s="44"/>
      <c r="CR104" s="44"/>
      <c r="CS104" s="44"/>
      <c r="CT104" s="44"/>
      <c r="CU104" s="44"/>
      <c r="CV104" s="44"/>
      <c r="CW104" s="44"/>
      <c r="CX104" s="44"/>
    </row>
    <row r="105" spans="1:102" s="52" customFormat="1" ht="15">
      <c r="A105" s="119"/>
      <c r="B105" s="156"/>
      <c r="C105" s="119"/>
      <c r="D105" s="119"/>
      <c r="E105" s="119"/>
      <c r="F105" s="119"/>
      <c r="G105" s="119"/>
      <c r="H105" s="119"/>
      <c r="I105" s="44"/>
      <c r="J105" s="44"/>
      <c r="K105" s="44"/>
      <c r="L105" s="44"/>
      <c r="M105" s="44"/>
      <c r="N105" s="44"/>
      <c r="O105" s="44"/>
      <c r="P105" s="44"/>
      <c r="Q105" s="44"/>
      <c r="R105" s="44"/>
      <c r="S105" s="44"/>
      <c r="T105" s="44"/>
      <c r="U105" s="44"/>
      <c r="V105" s="44"/>
      <c r="W105" s="44"/>
      <c r="X105" s="44"/>
      <c r="Y105" s="44"/>
      <c r="Z105" s="44"/>
      <c r="AA105" s="44"/>
      <c r="AB105" s="44"/>
      <c r="AC105" s="44"/>
      <c r="AD105" s="44"/>
      <c r="AE105" s="44"/>
      <c r="AF105" s="44"/>
      <c r="AG105" s="44"/>
      <c r="AH105" s="44"/>
      <c r="AI105" s="44"/>
      <c r="AJ105" s="44"/>
      <c r="AK105" s="44"/>
      <c r="AL105" s="44"/>
      <c r="AM105" s="44"/>
      <c r="AN105" s="44"/>
      <c r="AO105" s="44"/>
      <c r="AP105" s="44"/>
      <c r="AQ105" s="44"/>
      <c r="AR105" s="44"/>
      <c r="AS105" s="44"/>
      <c r="AT105" s="44"/>
      <c r="AU105" s="44"/>
      <c r="AV105" s="44"/>
      <c r="AW105" s="44"/>
      <c r="AX105" s="44"/>
      <c r="AY105" s="44"/>
      <c r="AZ105" s="44"/>
      <c r="BA105" s="44"/>
      <c r="BB105" s="44"/>
      <c r="BC105" s="44"/>
      <c r="BD105" s="44"/>
      <c r="BE105" s="44"/>
      <c r="BF105" s="44"/>
      <c r="BG105" s="44"/>
      <c r="BH105" s="44"/>
      <c r="BI105" s="44"/>
      <c r="BJ105" s="44"/>
      <c r="BK105" s="44"/>
      <c r="BL105" s="44"/>
      <c r="BM105" s="44"/>
      <c r="BN105" s="44"/>
      <c r="BO105" s="44"/>
      <c r="BP105" s="44"/>
      <c r="BQ105" s="44"/>
      <c r="BR105" s="44"/>
      <c r="BS105" s="44"/>
      <c r="BT105" s="44"/>
      <c r="BU105" s="44"/>
      <c r="BV105" s="44"/>
      <c r="BW105" s="44"/>
      <c r="BX105" s="44"/>
      <c r="BY105" s="44"/>
      <c r="BZ105" s="44"/>
      <c r="CA105" s="44"/>
      <c r="CB105" s="44"/>
      <c r="CC105" s="44"/>
      <c r="CD105" s="44"/>
      <c r="CE105" s="44"/>
      <c r="CF105" s="44"/>
      <c r="CG105" s="44"/>
      <c r="CH105" s="44"/>
      <c r="CI105" s="44"/>
      <c r="CJ105" s="44"/>
      <c r="CK105" s="44"/>
      <c r="CL105" s="44"/>
      <c r="CM105" s="44"/>
      <c r="CN105" s="44"/>
      <c r="CO105" s="44"/>
      <c r="CP105" s="44"/>
      <c r="CQ105" s="44"/>
      <c r="CR105" s="44"/>
      <c r="CS105" s="44"/>
      <c r="CT105" s="44"/>
      <c r="CU105" s="44"/>
      <c r="CV105" s="44"/>
      <c r="CW105" s="44"/>
      <c r="CX105" s="44"/>
    </row>
    <row r="106" spans="1:102" s="52" customFormat="1" ht="15">
      <c r="A106" s="119"/>
      <c r="B106" s="156"/>
      <c r="C106" s="119"/>
      <c r="D106" s="119"/>
      <c r="E106" s="119"/>
      <c r="F106" s="119"/>
      <c r="G106" s="119"/>
      <c r="H106" s="119"/>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c r="AV106" s="44"/>
      <c r="AW106" s="44"/>
      <c r="AX106" s="44"/>
      <c r="AY106" s="44"/>
      <c r="AZ106" s="44"/>
      <c r="BA106" s="44"/>
      <c r="BB106" s="44"/>
      <c r="BC106" s="44"/>
      <c r="BD106" s="44"/>
      <c r="BE106" s="44"/>
      <c r="BF106" s="44"/>
      <c r="BG106" s="44"/>
      <c r="BH106" s="44"/>
      <c r="BI106" s="44"/>
      <c r="BJ106" s="44"/>
      <c r="BK106" s="44"/>
      <c r="BL106" s="44"/>
      <c r="BM106" s="44"/>
      <c r="BN106" s="44"/>
      <c r="BO106" s="44"/>
      <c r="BP106" s="44"/>
      <c r="BQ106" s="44"/>
      <c r="BR106" s="44"/>
      <c r="BS106" s="44"/>
      <c r="BT106" s="44"/>
      <c r="BU106" s="44"/>
      <c r="BV106" s="44"/>
      <c r="BW106" s="44"/>
      <c r="BX106" s="44"/>
      <c r="BY106" s="44"/>
      <c r="BZ106" s="44"/>
      <c r="CA106" s="44"/>
      <c r="CB106" s="44"/>
      <c r="CC106" s="44"/>
      <c r="CD106" s="44"/>
      <c r="CE106" s="44"/>
      <c r="CF106" s="44"/>
      <c r="CG106" s="44"/>
      <c r="CH106" s="44"/>
      <c r="CI106" s="44"/>
      <c r="CJ106" s="44"/>
      <c r="CK106" s="44"/>
      <c r="CL106" s="44"/>
      <c r="CM106" s="44"/>
      <c r="CN106" s="44"/>
      <c r="CO106" s="44"/>
      <c r="CP106" s="44"/>
      <c r="CQ106" s="44"/>
      <c r="CR106" s="44"/>
      <c r="CS106" s="44"/>
      <c r="CT106" s="44"/>
      <c r="CU106" s="44"/>
      <c r="CV106" s="44"/>
      <c r="CW106" s="44"/>
      <c r="CX106" s="44"/>
    </row>
    <row r="107" spans="1:102" s="52" customFormat="1" ht="15">
      <c r="A107" s="119"/>
      <c r="B107" s="156"/>
      <c r="C107" s="119"/>
      <c r="D107" s="119"/>
      <c r="E107" s="119"/>
      <c r="F107" s="119"/>
      <c r="G107" s="119"/>
      <c r="H107" s="119"/>
      <c r="I107" s="44"/>
      <c r="J107" s="44"/>
      <c r="K107" s="44"/>
      <c r="L107" s="44"/>
      <c r="M107" s="44"/>
      <c r="N107" s="44"/>
      <c r="O107" s="44"/>
      <c r="P107" s="44"/>
      <c r="Q107" s="44"/>
      <c r="R107" s="44"/>
      <c r="S107" s="44"/>
      <c r="T107" s="44"/>
      <c r="U107" s="44"/>
      <c r="V107" s="44"/>
      <c r="W107" s="44"/>
      <c r="X107" s="44"/>
      <c r="Y107" s="44"/>
      <c r="Z107" s="44"/>
      <c r="AA107" s="44"/>
      <c r="AB107" s="44"/>
      <c r="AC107" s="44"/>
      <c r="AD107" s="44"/>
      <c r="AE107" s="44"/>
      <c r="AF107" s="44"/>
      <c r="AG107" s="44"/>
      <c r="AH107" s="44"/>
      <c r="AI107" s="44"/>
      <c r="AJ107" s="44"/>
      <c r="AK107" s="44"/>
      <c r="AL107" s="44"/>
      <c r="AM107" s="44"/>
      <c r="AN107" s="44"/>
      <c r="AO107" s="44"/>
      <c r="AP107" s="44"/>
      <c r="AQ107" s="44"/>
      <c r="AR107" s="44"/>
      <c r="AS107" s="44"/>
      <c r="AT107" s="44"/>
      <c r="AU107" s="44"/>
      <c r="AV107" s="44"/>
      <c r="AW107" s="44"/>
      <c r="AX107" s="44"/>
      <c r="AY107" s="44"/>
      <c r="AZ107" s="44"/>
      <c r="BA107" s="44"/>
      <c r="BB107" s="44"/>
      <c r="BC107" s="44"/>
      <c r="BD107" s="44"/>
      <c r="BE107" s="44"/>
      <c r="BF107" s="44"/>
      <c r="BG107" s="44"/>
      <c r="BH107" s="44"/>
      <c r="BI107" s="44"/>
      <c r="BJ107" s="44"/>
      <c r="BK107" s="44"/>
      <c r="BL107" s="44"/>
      <c r="BM107" s="44"/>
      <c r="BN107" s="44"/>
      <c r="BO107" s="44"/>
      <c r="BP107" s="44"/>
      <c r="BQ107" s="44"/>
      <c r="BR107" s="44"/>
      <c r="BS107" s="44"/>
      <c r="BT107" s="44"/>
      <c r="BU107" s="44"/>
      <c r="BV107" s="44"/>
      <c r="BW107" s="44"/>
      <c r="BX107" s="44"/>
      <c r="BY107" s="44"/>
      <c r="BZ107" s="44"/>
      <c r="CA107" s="44"/>
      <c r="CB107" s="44"/>
      <c r="CC107" s="44"/>
      <c r="CD107" s="44"/>
      <c r="CE107" s="44"/>
      <c r="CF107" s="44"/>
      <c r="CG107" s="44"/>
      <c r="CH107" s="44"/>
      <c r="CI107" s="44"/>
      <c r="CJ107" s="44"/>
      <c r="CK107" s="44"/>
      <c r="CL107" s="44"/>
      <c r="CM107" s="44"/>
      <c r="CN107" s="44"/>
      <c r="CO107" s="44"/>
      <c r="CP107" s="44"/>
      <c r="CQ107" s="44"/>
      <c r="CR107" s="44"/>
      <c r="CS107" s="44"/>
      <c r="CT107" s="44"/>
      <c r="CU107" s="44"/>
      <c r="CV107" s="44"/>
      <c r="CW107" s="44"/>
      <c r="CX107" s="44"/>
    </row>
    <row r="108" spans="1:102" s="52" customFormat="1" ht="15">
      <c r="A108" s="119"/>
      <c r="B108" s="156"/>
      <c r="C108" s="119"/>
      <c r="D108" s="119"/>
      <c r="E108" s="119"/>
      <c r="F108" s="119"/>
      <c r="G108" s="119"/>
      <c r="H108" s="119"/>
      <c r="I108" s="44"/>
      <c r="J108" s="44"/>
      <c r="K108" s="44"/>
      <c r="L108" s="44"/>
      <c r="M108" s="44"/>
      <c r="N108" s="44"/>
      <c r="O108" s="44"/>
      <c r="P108" s="44"/>
      <c r="Q108" s="44"/>
      <c r="R108" s="44"/>
      <c r="S108" s="44"/>
      <c r="T108" s="44"/>
      <c r="U108" s="44"/>
      <c r="V108" s="44"/>
      <c r="W108" s="44"/>
      <c r="X108" s="44"/>
      <c r="Y108" s="44"/>
      <c r="Z108" s="44"/>
      <c r="AA108" s="44"/>
      <c r="AB108" s="44"/>
      <c r="AC108" s="44"/>
      <c r="AD108" s="44"/>
      <c r="AE108" s="44"/>
      <c r="AF108" s="44"/>
      <c r="AG108" s="44"/>
      <c r="AH108" s="44"/>
      <c r="AI108" s="44"/>
      <c r="AJ108" s="44"/>
      <c r="AK108" s="44"/>
      <c r="AL108" s="44"/>
      <c r="AM108" s="44"/>
      <c r="AN108" s="44"/>
      <c r="AO108" s="44"/>
      <c r="AP108" s="44"/>
      <c r="AQ108" s="44"/>
      <c r="AR108" s="44"/>
      <c r="AS108" s="44"/>
      <c r="AT108" s="44"/>
      <c r="AU108" s="44"/>
      <c r="AV108" s="44"/>
      <c r="AW108" s="44"/>
      <c r="AX108" s="44"/>
      <c r="AY108" s="44"/>
      <c r="AZ108" s="44"/>
      <c r="BA108" s="44"/>
      <c r="BB108" s="44"/>
      <c r="BC108" s="44"/>
      <c r="BD108" s="44"/>
      <c r="BE108" s="44"/>
      <c r="BF108" s="44"/>
      <c r="BG108" s="44"/>
      <c r="BH108" s="44"/>
      <c r="BI108" s="44"/>
      <c r="BJ108" s="44"/>
      <c r="BK108" s="44"/>
      <c r="BL108" s="44"/>
      <c r="BM108" s="44"/>
      <c r="BN108" s="44"/>
      <c r="BO108" s="44"/>
      <c r="BP108" s="44"/>
      <c r="BQ108" s="44"/>
      <c r="BR108" s="44"/>
      <c r="BS108" s="44"/>
      <c r="BT108" s="44"/>
      <c r="BU108" s="44"/>
      <c r="BV108" s="44"/>
      <c r="BW108" s="44"/>
      <c r="BX108" s="44"/>
      <c r="BY108" s="44"/>
      <c r="BZ108" s="44"/>
      <c r="CA108" s="44"/>
      <c r="CB108" s="44"/>
      <c r="CC108" s="44"/>
      <c r="CD108" s="44"/>
      <c r="CE108" s="44"/>
      <c r="CF108" s="44"/>
      <c r="CG108" s="44"/>
      <c r="CH108" s="44"/>
      <c r="CI108" s="44"/>
      <c r="CJ108" s="44"/>
      <c r="CK108" s="44"/>
      <c r="CL108" s="44"/>
      <c r="CM108" s="44"/>
      <c r="CN108" s="44"/>
      <c r="CO108" s="44"/>
      <c r="CP108" s="44"/>
      <c r="CQ108" s="44"/>
      <c r="CR108" s="44"/>
      <c r="CS108" s="44"/>
      <c r="CT108" s="44"/>
      <c r="CU108" s="44"/>
      <c r="CV108" s="44"/>
      <c r="CW108" s="44"/>
      <c r="CX108" s="44"/>
    </row>
    <row r="109" spans="1:102" s="52" customFormat="1" ht="15">
      <c r="A109" s="119"/>
      <c r="B109" s="156"/>
      <c r="C109" s="119"/>
      <c r="D109" s="119"/>
      <c r="E109" s="119"/>
      <c r="F109" s="119"/>
      <c r="G109" s="119"/>
      <c r="H109" s="119"/>
      <c r="I109" s="44"/>
      <c r="J109" s="44"/>
      <c r="K109" s="44"/>
      <c r="L109" s="44"/>
      <c r="M109" s="44"/>
      <c r="N109" s="44"/>
      <c r="O109" s="44"/>
      <c r="P109" s="44"/>
      <c r="Q109" s="44"/>
      <c r="R109" s="44"/>
      <c r="S109" s="44"/>
      <c r="T109" s="44"/>
      <c r="U109" s="44"/>
      <c r="V109" s="44"/>
      <c r="W109" s="44"/>
      <c r="X109" s="44"/>
      <c r="Y109" s="44"/>
      <c r="Z109" s="44"/>
      <c r="AA109" s="44"/>
      <c r="AB109" s="44"/>
      <c r="AC109" s="44"/>
      <c r="AD109" s="44"/>
      <c r="AE109" s="44"/>
      <c r="AF109" s="44"/>
      <c r="AG109" s="44"/>
      <c r="AH109" s="44"/>
      <c r="AI109" s="44"/>
      <c r="AJ109" s="44"/>
      <c r="AK109" s="44"/>
      <c r="AL109" s="44"/>
      <c r="AM109" s="44"/>
      <c r="AN109" s="44"/>
      <c r="AO109" s="44"/>
      <c r="AP109" s="44"/>
      <c r="AQ109" s="44"/>
      <c r="AR109" s="44"/>
      <c r="AS109" s="44"/>
      <c r="AT109" s="44"/>
      <c r="AU109" s="44"/>
      <c r="AV109" s="44"/>
      <c r="AW109" s="44"/>
      <c r="AX109" s="44"/>
      <c r="AY109" s="44"/>
      <c r="AZ109" s="44"/>
      <c r="BA109" s="44"/>
      <c r="BB109" s="44"/>
      <c r="BC109" s="44"/>
      <c r="BD109" s="44"/>
      <c r="BE109" s="44"/>
      <c r="BF109" s="44"/>
      <c r="BG109" s="44"/>
      <c r="BH109" s="44"/>
      <c r="BI109" s="44"/>
      <c r="BJ109" s="44"/>
      <c r="BK109" s="44"/>
      <c r="BL109" s="44"/>
      <c r="BM109" s="44"/>
      <c r="BN109" s="44"/>
      <c r="BO109" s="44"/>
      <c r="BP109" s="44"/>
      <c r="BQ109" s="44"/>
      <c r="BR109" s="44"/>
      <c r="BS109" s="44"/>
      <c r="BT109" s="44"/>
      <c r="BU109" s="44"/>
      <c r="BV109" s="44"/>
      <c r="BW109" s="44"/>
      <c r="BX109" s="44"/>
      <c r="BY109" s="44"/>
      <c r="BZ109" s="44"/>
      <c r="CA109" s="44"/>
      <c r="CB109" s="44"/>
      <c r="CC109" s="44"/>
      <c r="CD109" s="44"/>
      <c r="CE109" s="44"/>
      <c r="CF109" s="44"/>
      <c r="CG109" s="44"/>
      <c r="CH109" s="44"/>
      <c r="CI109" s="44"/>
      <c r="CJ109" s="44"/>
      <c r="CK109" s="44"/>
      <c r="CL109" s="44"/>
      <c r="CM109" s="44"/>
      <c r="CN109" s="44"/>
      <c r="CO109" s="44"/>
      <c r="CP109" s="44"/>
      <c r="CQ109" s="44"/>
      <c r="CR109" s="44"/>
      <c r="CS109" s="44"/>
      <c r="CT109" s="44"/>
      <c r="CU109" s="44"/>
      <c r="CV109" s="44"/>
      <c r="CW109" s="44"/>
      <c r="CX109" s="44"/>
    </row>
    <row r="110" spans="1:102" s="52" customFormat="1" ht="15">
      <c r="A110" s="119"/>
      <c r="B110" s="156"/>
      <c r="C110" s="119"/>
      <c r="D110" s="119"/>
      <c r="E110" s="119"/>
      <c r="F110" s="119"/>
      <c r="G110" s="119"/>
      <c r="H110" s="119"/>
      <c r="I110" s="44"/>
      <c r="J110" s="44"/>
      <c r="K110" s="44"/>
      <c r="L110" s="44"/>
      <c r="M110" s="44"/>
      <c r="N110" s="44"/>
      <c r="O110" s="44"/>
      <c r="P110" s="44"/>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4"/>
      <c r="AN110" s="44"/>
      <c r="AO110" s="44"/>
      <c r="AP110" s="44"/>
      <c r="AQ110" s="44"/>
      <c r="AR110" s="44"/>
      <c r="AS110" s="44"/>
      <c r="AT110" s="44"/>
      <c r="AU110" s="44"/>
      <c r="AV110" s="44"/>
      <c r="AW110" s="44"/>
      <c r="AX110" s="44"/>
      <c r="AY110" s="44"/>
      <c r="AZ110" s="44"/>
      <c r="BA110" s="44"/>
      <c r="BB110" s="44"/>
      <c r="BC110" s="44"/>
      <c r="BD110" s="44"/>
      <c r="BE110" s="44"/>
      <c r="BF110" s="44"/>
      <c r="BG110" s="44"/>
      <c r="BH110" s="44"/>
      <c r="BI110" s="44"/>
      <c r="BJ110" s="44"/>
      <c r="BK110" s="44"/>
      <c r="BL110" s="44"/>
      <c r="BM110" s="44"/>
      <c r="BN110" s="44"/>
      <c r="BO110" s="44"/>
      <c r="BP110" s="44"/>
      <c r="BQ110" s="44"/>
      <c r="BR110" s="44"/>
      <c r="BS110" s="44"/>
      <c r="BT110" s="44"/>
      <c r="BU110" s="44"/>
      <c r="BV110" s="44"/>
      <c r="BW110" s="44"/>
      <c r="BX110" s="44"/>
      <c r="BY110" s="44"/>
      <c r="BZ110" s="44"/>
      <c r="CA110" s="44"/>
      <c r="CB110" s="44"/>
      <c r="CC110" s="44"/>
      <c r="CD110" s="44"/>
      <c r="CE110" s="44"/>
      <c r="CF110" s="44"/>
      <c r="CG110" s="44"/>
      <c r="CH110" s="44"/>
      <c r="CI110" s="44"/>
      <c r="CJ110" s="44"/>
      <c r="CK110" s="44"/>
      <c r="CL110" s="44"/>
      <c r="CM110" s="44"/>
      <c r="CN110" s="44"/>
      <c r="CO110" s="44"/>
      <c r="CP110" s="44"/>
      <c r="CQ110" s="44"/>
      <c r="CR110" s="44"/>
      <c r="CS110" s="44"/>
      <c r="CT110" s="44"/>
      <c r="CU110" s="44"/>
      <c r="CV110" s="44"/>
      <c r="CW110" s="44"/>
      <c r="CX110" s="44"/>
    </row>
    <row r="111" spans="1:102" s="52" customFormat="1" ht="15">
      <c r="A111" s="119"/>
      <c r="B111" s="156"/>
      <c r="C111" s="119"/>
      <c r="D111" s="119"/>
      <c r="E111" s="119"/>
      <c r="F111" s="119"/>
      <c r="G111" s="119"/>
      <c r="H111" s="119"/>
      <c r="I111" s="44"/>
      <c r="J111" s="44"/>
      <c r="K111" s="44"/>
      <c r="L111" s="44"/>
      <c r="M111" s="44"/>
      <c r="N111" s="44"/>
      <c r="O111" s="44"/>
      <c r="P111" s="44"/>
      <c r="Q111" s="44"/>
      <c r="R111" s="44"/>
      <c r="S111" s="44"/>
      <c r="T111" s="44"/>
      <c r="U111" s="44"/>
      <c r="V111" s="44"/>
      <c r="W111" s="44"/>
      <c r="X111" s="44"/>
      <c r="Y111" s="44"/>
      <c r="Z111" s="44"/>
      <c r="AA111" s="44"/>
      <c r="AB111" s="44"/>
      <c r="AC111" s="44"/>
      <c r="AD111" s="44"/>
      <c r="AE111" s="44"/>
      <c r="AF111" s="44"/>
      <c r="AG111" s="44"/>
      <c r="AH111" s="44"/>
      <c r="AI111" s="44"/>
      <c r="AJ111" s="44"/>
      <c r="AK111" s="44"/>
      <c r="AL111" s="44"/>
      <c r="AM111" s="44"/>
      <c r="AN111" s="44"/>
      <c r="AO111" s="44"/>
      <c r="AP111" s="44"/>
      <c r="AQ111" s="44"/>
      <c r="AR111" s="44"/>
      <c r="AS111" s="44"/>
      <c r="AT111" s="44"/>
      <c r="AU111" s="44"/>
      <c r="AV111" s="44"/>
      <c r="AW111" s="44"/>
      <c r="AX111" s="44"/>
      <c r="AY111" s="44"/>
      <c r="AZ111" s="44"/>
      <c r="BA111" s="44"/>
      <c r="BB111" s="44"/>
      <c r="BC111" s="44"/>
      <c r="BD111" s="44"/>
      <c r="BE111" s="44"/>
      <c r="BF111" s="44"/>
      <c r="BG111" s="44"/>
      <c r="BH111" s="44"/>
      <c r="BI111" s="44"/>
      <c r="BJ111" s="44"/>
      <c r="BK111" s="44"/>
      <c r="BL111" s="44"/>
      <c r="BM111" s="44"/>
      <c r="BN111" s="44"/>
      <c r="BO111" s="44"/>
      <c r="BP111" s="44"/>
      <c r="BQ111" s="44"/>
      <c r="BR111" s="44"/>
      <c r="BS111" s="44"/>
      <c r="BT111" s="44"/>
      <c r="BU111" s="44"/>
      <c r="BV111" s="44"/>
      <c r="BW111" s="44"/>
      <c r="BX111" s="44"/>
      <c r="BY111" s="44"/>
      <c r="BZ111" s="44"/>
      <c r="CA111" s="44"/>
      <c r="CB111" s="44"/>
      <c r="CC111" s="44"/>
      <c r="CD111" s="44"/>
      <c r="CE111" s="44"/>
      <c r="CF111" s="44"/>
      <c r="CG111" s="44"/>
      <c r="CH111" s="44"/>
      <c r="CI111" s="44"/>
      <c r="CJ111" s="44"/>
      <c r="CK111" s="44"/>
      <c r="CL111" s="44"/>
      <c r="CM111" s="44"/>
      <c r="CN111" s="44"/>
      <c r="CO111" s="44"/>
      <c r="CP111" s="44"/>
      <c r="CQ111" s="44"/>
      <c r="CR111" s="44"/>
      <c r="CS111" s="44"/>
      <c r="CT111" s="44"/>
      <c r="CU111" s="44"/>
      <c r="CV111" s="44"/>
      <c r="CW111" s="44"/>
      <c r="CX111" s="44"/>
    </row>
    <row r="112" spans="1:102" s="52" customFormat="1" ht="15">
      <c r="A112" s="119"/>
      <c r="B112" s="156"/>
      <c r="C112" s="119"/>
      <c r="D112" s="119"/>
      <c r="E112" s="119"/>
      <c r="F112" s="119"/>
      <c r="G112" s="119"/>
      <c r="H112" s="119"/>
      <c r="I112" s="44"/>
      <c r="J112" s="44"/>
      <c r="K112" s="44"/>
      <c r="L112" s="44"/>
      <c r="M112" s="44"/>
      <c r="N112" s="44"/>
      <c r="O112" s="44"/>
      <c r="P112" s="44"/>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4"/>
      <c r="AN112" s="44"/>
      <c r="AO112" s="44"/>
      <c r="AP112" s="44"/>
      <c r="AQ112" s="44"/>
      <c r="AR112" s="44"/>
      <c r="AS112" s="44"/>
      <c r="AT112" s="44"/>
      <c r="AU112" s="44"/>
      <c r="AV112" s="44"/>
      <c r="AW112" s="44"/>
      <c r="AX112" s="44"/>
      <c r="AY112" s="44"/>
      <c r="AZ112" s="44"/>
      <c r="BA112" s="44"/>
      <c r="BB112" s="44"/>
      <c r="BC112" s="44"/>
      <c r="BD112" s="44"/>
      <c r="BE112" s="44"/>
      <c r="BF112" s="44"/>
      <c r="BG112" s="44"/>
      <c r="BH112" s="44"/>
      <c r="BI112" s="44"/>
      <c r="BJ112" s="44"/>
      <c r="BK112" s="44"/>
      <c r="BL112" s="44"/>
      <c r="BM112" s="44"/>
      <c r="BN112" s="44"/>
      <c r="BO112" s="44"/>
      <c r="BP112" s="44"/>
      <c r="BQ112" s="44"/>
      <c r="BR112" s="44"/>
      <c r="BS112" s="44"/>
      <c r="BT112" s="44"/>
      <c r="BU112" s="44"/>
      <c r="BV112" s="44"/>
      <c r="BW112" s="44"/>
      <c r="BX112" s="44"/>
      <c r="BY112" s="44"/>
      <c r="BZ112" s="44"/>
      <c r="CA112" s="44"/>
      <c r="CB112" s="44"/>
      <c r="CC112" s="44"/>
      <c r="CD112" s="44"/>
      <c r="CE112" s="44"/>
      <c r="CF112" s="44"/>
      <c r="CG112" s="44"/>
      <c r="CH112" s="44"/>
      <c r="CI112" s="44"/>
      <c r="CJ112" s="44"/>
      <c r="CK112" s="44"/>
      <c r="CL112" s="44"/>
      <c r="CM112" s="44"/>
      <c r="CN112" s="44"/>
      <c r="CO112" s="44"/>
      <c r="CP112" s="44"/>
      <c r="CQ112" s="44"/>
      <c r="CR112" s="44"/>
      <c r="CS112" s="44"/>
      <c r="CT112" s="44"/>
      <c r="CU112" s="44"/>
      <c r="CV112" s="44"/>
      <c r="CW112" s="44"/>
      <c r="CX112" s="44"/>
    </row>
    <row r="113" spans="1:102" s="52" customFormat="1" ht="15">
      <c r="A113" s="119"/>
      <c r="B113" s="156"/>
      <c r="C113" s="119"/>
      <c r="D113" s="119"/>
      <c r="E113" s="119"/>
      <c r="F113" s="119"/>
      <c r="G113" s="119"/>
      <c r="H113" s="119"/>
      <c r="I113" s="44"/>
      <c r="J113" s="44"/>
      <c r="K113" s="44"/>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44"/>
      <c r="AU113" s="44"/>
      <c r="AV113" s="44"/>
      <c r="AW113" s="44"/>
      <c r="AX113" s="44"/>
      <c r="AY113" s="44"/>
      <c r="AZ113" s="44"/>
      <c r="BA113" s="44"/>
      <c r="BB113" s="44"/>
      <c r="BC113" s="44"/>
      <c r="BD113" s="44"/>
      <c r="BE113" s="44"/>
      <c r="BF113" s="44"/>
      <c r="BG113" s="44"/>
      <c r="BH113" s="44"/>
      <c r="BI113" s="44"/>
      <c r="BJ113" s="44"/>
      <c r="BK113" s="44"/>
      <c r="BL113" s="44"/>
      <c r="BM113" s="44"/>
      <c r="BN113" s="44"/>
      <c r="BO113" s="44"/>
      <c r="BP113" s="44"/>
      <c r="BQ113" s="44"/>
      <c r="BR113" s="44"/>
      <c r="BS113" s="44"/>
      <c r="BT113" s="44"/>
      <c r="BU113" s="44"/>
      <c r="BV113" s="44"/>
      <c r="BW113" s="44"/>
      <c r="BX113" s="44"/>
      <c r="BY113" s="44"/>
      <c r="BZ113" s="44"/>
      <c r="CA113" s="44"/>
      <c r="CB113" s="44"/>
      <c r="CC113" s="44"/>
      <c r="CD113" s="44"/>
      <c r="CE113" s="44"/>
      <c r="CF113" s="44"/>
      <c r="CG113" s="44"/>
      <c r="CH113" s="44"/>
      <c r="CI113" s="44"/>
      <c r="CJ113" s="44"/>
      <c r="CK113" s="44"/>
      <c r="CL113" s="44"/>
      <c r="CM113" s="44"/>
      <c r="CN113" s="44"/>
      <c r="CO113" s="44"/>
      <c r="CP113" s="44"/>
      <c r="CQ113" s="44"/>
      <c r="CR113" s="44"/>
      <c r="CS113" s="44"/>
      <c r="CT113" s="44"/>
      <c r="CU113" s="44"/>
      <c r="CV113" s="44"/>
      <c r="CW113" s="44"/>
      <c r="CX113" s="44"/>
    </row>
    <row r="114" spans="1:102" s="52" customFormat="1" ht="25.5" customHeight="1">
      <c r="A114" s="119"/>
      <c r="B114" s="157"/>
      <c r="C114" s="119"/>
      <c r="D114" s="119"/>
      <c r="E114" s="119"/>
      <c r="F114" s="119"/>
      <c r="G114" s="119"/>
      <c r="H114" s="119"/>
      <c r="I114" s="44"/>
      <c r="J114" s="44"/>
      <c r="K114" s="44"/>
      <c r="L114" s="44"/>
      <c r="M114" s="44"/>
      <c r="N114" s="44"/>
      <c r="O114" s="44"/>
      <c r="P114" s="44"/>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4"/>
      <c r="AN114" s="44"/>
      <c r="AO114" s="44"/>
      <c r="AP114" s="44"/>
      <c r="AQ114" s="44"/>
      <c r="AR114" s="44"/>
      <c r="AS114" s="44"/>
      <c r="AT114" s="44"/>
      <c r="AU114" s="44"/>
      <c r="AV114" s="44"/>
      <c r="AW114" s="44"/>
      <c r="AX114" s="44"/>
      <c r="AY114" s="44"/>
      <c r="AZ114" s="44"/>
      <c r="BA114" s="44"/>
      <c r="BB114" s="44"/>
      <c r="BC114" s="44"/>
      <c r="BD114" s="44"/>
      <c r="BE114" s="44"/>
      <c r="BF114" s="44"/>
      <c r="BG114" s="44"/>
      <c r="BH114" s="44"/>
      <c r="BI114" s="44"/>
      <c r="BJ114" s="44"/>
      <c r="BK114" s="44"/>
      <c r="BL114" s="44"/>
      <c r="BM114" s="44"/>
      <c r="BN114" s="44"/>
      <c r="BO114" s="44"/>
      <c r="BP114" s="44"/>
      <c r="BQ114" s="44"/>
      <c r="BR114" s="44"/>
      <c r="BS114" s="44"/>
      <c r="BT114" s="44"/>
      <c r="BU114" s="44"/>
      <c r="BV114" s="44"/>
      <c r="BW114" s="44"/>
      <c r="BX114" s="44"/>
      <c r="BY114" s="44"/>
      <c r="BZ114" s="44"/>
      <c r="CA114" s="44"/>
      <c r="CB114" s="44"/>
      <c r="CC114" s="44"/>
      <c r="CD114" s="44"/>
      <c r="CE114" s="44"/>
      <c r="CF114" s="44"/>
      <c r="CG114" s="44"/>
      <c r="CH114" s="44"/>
      <c r="CI114" s="44"/>
      <c r="CJ114" s="44"/>
      <c r="CK114" s="44"/>
      <c r="CL114" s="44"/>
      <c r="CM114" s="44"/>
      <c r="CN114" s="44"/>
      <c r="CO114" s="44"/>
      <c r="CP114" s="44"/>
      <c r="CQ114" s="44"/>
      <c r="CR114" s="44"/>
      <c r="CS114" s="44"/>
      <c r="CT114" s="44"/>
      <c r="CU114" s="44"/>
      <c r="CV114" s="44"/>
      <c r="CW114" s="44"/>
      <c r="CX114" s="44"/>
    </row>
    <row r="115" spans="1:102" ht="20.100000000000001" customHeight="1">
      <c r="B115" s="156"/>
    </row>
    <row r="116" spans="1:102" ht="15">
      <c r="B116" s="44"/>
    </row>
    <row r="117" spans="1:102"/>
    <row r="118" spans="1:102"/>
    <row r="119" spans="1:102"/>
    <row r="120" spans="1:102"/>
    <row r="121" spans="1:102"/>
    <row r="123" spans="1:102"/>
    <row r="124" spans="1:102"/>
    <row r="125" spans="1:102"/>
    <row r="126" spans="1:102"/>
    <row r="127" spans="1:102"/>
    <row r="128" spans="1:102"/>
    <row r="129"/>
    <row r="130"/>
  </sheetData>
  <mergeCells count="3">
    <mergeCell ref="C5:E5"/>
    <mergeCell ref="F5:H5"/>
    <mergeCell ref="B63:H63"/>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A1:DT181"/>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14" width="16.7109375" style="44" customWidth="1"/>
    <col min="15" max="15" width="19.7109375" style="44" customWidth="1"/>
    <col min="16" max="102" width="0" style="44" hidden="1" customWidth="1"/>
    <col min="103" max="124" width="0" style="52" hidden="1" customWidth="1"/>
    <col min="125" max="16384" width="11.42578125" style="52" hidden="1"/>
  </cols>
  <sheetData>
    <row r="1" spans="1:124" ht="93" customHeight="1"/>
    <row r="2" spans="1:124" s="161" customFormat="1" ht="20.100000000000001" customHeight="1">
      <c r="A2" s="74"/>
      <c r="B2" s="87" t="s">
        <v>12</v>
      </c>
      <c r="C2" s="159"/>
      <c r="D2" s="159"/>
      <c r="E2" s="159"/>
      <c r="F2" s="159"/>
      <c r="G2" s="159"/>
      <c r="H2" s="160"/>
      <c r="I2" s="160"/>
      <c r="J2" s="160"/>
      <c r="K2" s="159"/>
      <c r="L2" s="159"/>
      <c r="M2" s="159"/>
      <c r="N2" s="159"/>
      <c r="O2" s="74"/>
      <c r="P2" s="74"/>
      <c r="Q2" s="74"/>
      <c r="R2" s="74"/>
      <c r="S2" s="74"/>
      <c r="T2" s="74"/>
      <c r="U2" s="74"/>
      <c r="V2" s="74"/>
      <c r="W2" s="74"/>
      <c r="X2" s="74"/>
      <c r="Y2" s="74"/>
      <c r="Z2" s="74"/>
      <c r="AA2" s="74"/>
      <c r="AB2" s="74"/>
      <c r="AC2" s="74"/>
      <c r="AD2" s="74"/>
      <c r="AE2" s="74"/>
      <c r="AF2" s="74"/>
      <c r="AG2" s="74"/>
      <c r="AH2" s="74"/>
      <c r="AI2" s="74"/>
      <c r="AJ2" s="74"/>
      <c r="AK2" s="74"/>
      <c r="AL2" s="74"/>
      <c r="AM2" s="74"/>
      <c r="AN2" s="74"/>
      <c r="AO2" s="74"/>
      <c r="AP2" s="74"/>
      <c r="AQ2" s="74"/>
      <c r="AR2" s="74"/>
      <c r="AS2" s="74"/>
      <c r="AT2" s="74"/>
      <c r="AU2" s="74"/>
      <c r="AV2" s="74"/>
      <c r="AW2" s="74"/>
      <c r="AX2" s="74"/>
      <c r="AY2" s="74"/>
      <c r="AZ2" s="74"/>
      <c r="BA2" s="74"/>
      <c r="BB2" s="74"/>
      <c r="BC2" s="74"/>
      <c r="BD2" s="74"/>
      <c r="BE2" s="74"/>
      <c r="BF2" s="74"/>
      <c r="BG2" s="74"/>
      <c r="BH2" s="74"/>
      <c r="BI2" s="74"/>
      <c r="BJ2" s="74"/>
      <c r="BK2" s="74"/>
      <c r="BL2" s="74"/>
      <c r="BM2" s="74"/>
      <c r="BN2" s="74"/>
      <c r="BO2" s="74"/>
      <c r="BP2" s="74"/>
      <c r="BQ2" s="74"/>
      <c r="BR2" s="74"/>
      <c r="BS2" s="74"/>
      <c r="BT2" s="74"/>
      <c r="BU2" s="74"/>
      <c r="BV2" s="74"/>
      <c r="BW2" s="74"/>
      <c r="BX2" s="74"/>
      <c r="BY2" s="74"/>
      <c r="BZ2" s="74"/>
      <c r="CA2" s="74"/>
      <c r="CB2" s="74"/>
      <c r="CC2" s="74"/>
      <c r="CD2" s="74"/>
      <c r="CE2" s="74"/>
      <c r="CF2" s="74"/>
      <c r="CG2" s="74"/>
      <c r="CH2" s="74"/>
      <c r="CI2" s="74"/>
      <c r="CJ2" s="74"/>
      <c r="CK2" s="74"/>
      <c r="CL2" s="74"/>
      <c r="CM2" s="74"/>
      <c r="CN2" s="74"/>
      <c r="CO2" s="74"/>
      <c r="CP2" s="74"/>
      <c r="CQ2" s="74"/>
      <c r="CR2" s="74"/>
      <c r="CS2" s="74"/>
      <c r="CT2" s="74"/>
      <c r="CU2" s="74"/>
      <c r="CV2" s="74"/>
      <c r="CW2" s="74"/>
      <c r="CX2" s="74"/>
    </row>
    <row r="3" spans="1:124" s="161" customFormat="1" ht="20.100000000000001" customHeight="1">
      <c r="A3" s="74"/>
      <c r="B3" s="91" t="s">
        <v>2</v>
      </c>
      <c r="C3" s="162"/>
      <c r="D3" s="162"/>
      <c r="E3" s="162"/>
      <c r="F3" s="162"/>
      <c r="G3" s="162"/>
      <c r="H3" s="162"/>
      <c r="I3" s="162"/>
      <c r="J3" s="162"/>
      <c r="K3" s="162"/>
      <c r="L3" s="163"/>
      <c r="M3" s="162"/>
      <c r="N3" s="162"/>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24" ht="20.100000000000001" customHeight="1">
      <c r="B4" s="164"/>
      <c r="C4" s="165"/>
      <c r="D4" s="165"/>
      <c r="E4" s="165"/>
      <c r="F4" s="166"/>
      <c r="G4" s="166"/>
      <c r="H4" s="166"/>
      <c r="I4" s="166"/>
      <c r="J4" s="166"/>
      <c r="K4" s="166"/>
      <c r="L4" s="166"/>
      <c r="M4" s="166"/>
      <c r="N4" s="166"/>
    </row>
    <row r="5" spans="1:124" s="95" customFormat="1" ht="20.100000000000001" customHeight="1">
      <c r="A5" s="93"/>
      <c r="B5" s="167"/>
      <c r="C5" s="697" t="s">
        <v>194</v>
      </c>
      <c r="D5" s="698"/>
      <c r="E5" s="699"/>
      <c r="F5" s="697" t="s">
        <v>195</v>
      </c>
      <c r="G5" s="698"/>
      <c r="H5" s="699"/>
      <c r="I5" s="697" t="s">
        <v>196</v>
      </c>
      <c r="J5" s="698"/>
      <c r="K5" s="699"/>
      <c r="L5" s="697" t="s">
        <v>197</v>
      </c>
      <c r="M5" s="698"/>
      <c r="N5" s="699"/>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24" s="95" customFormat="1" ht="20.100000000000001" customHeight="1">
      <c r="A6" s="93"/>
      <c r="B6" s="168"/>
      <c r="C6" s="134">
        <v>45536</v>
      </c>
      <c r="D6" s="135">
        <v>45870</v>
      </c>
      <c r="E6" s="136">
        <v>45901</v>
      </c>
      <c r="F6" s="134">
        <f>C6</f>
        <v>45536</v>
      </c>
      <c r="G6" s="135">
        <f t="shared" ref="G6:H6" si="0">D6</f>
        <v>45870</v>
      </c>
      <c r="H6" s="136">
        <f t="shared" si="0"/>
        <v>45901</v>
      </c>
      <c r="I6" s="134">
        <f>C6</f>
        <v>45536</v>
      </c>
      <c r="J6" s="135">
        <f t="shared" ref="J6:K6" si="1">D6</f>
        <v>45870</v>
      </c>
      <c r="K6" s="136">
        <f t="shared" si="1"/>
        <v>45901</v>
      </c>
      <c r="L6" s="134">
        <f>C6</f>
        <v>45536</v>
      </c>
      <c r="M6" s="135">
        <f t="shared" ref="M6:N6" si="2">D6</f>
        <v>45870</v>
      </c>
      <c r="N6" s="136">
        <f t="shared" si="2"/>
        <v>45901</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24" s="176" customFormat="1" ht="20.100000000000001" customHeight="1">
      <c r="A7" s="93"/>
      <c r="B7" s="169" t="s">
        <v>296</v>
      </c>
      <c r="C7" s="170">
        <v>7341346.6130086193</v>
      </c>
      <c r="D7" s="171">
        <v>7858406.0026484188</v>
      </c>
      <c r="E7" s="172">
        <v>7863444.2635703897</v>
      </c>
      <c r="F7" s="173">
        <v>2.0590376416913325</v>
      </c>
      <c r="G7" s="174">
        <v>2.1597893984411014</v>
      </c>
      <c r="H7" s="175">
        <v>2.2359630098990251</v>
      </c>
      <c r="I7" s="173">
        <v>155.97289331915221</v>
      </c>
      <c r="J7" s="174">
        <v>150.15522924914984</v>
      </c>
      <c r="K7" s="175">
        <v>147.3394766474951</v>
      </c>
      <c r="L7" s="173">
        <v>3.2115405842764102</v>
      </c>
      <c r="M7" s="174">
        <v>3.2430367225280698</v>
      </c>
      <c r="N7" s="175">
        <v>3.2944561968168031</v>
      </c>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c r="CY7" s="95"/>
      <c r="CZ7" s="95"/>
      <c r="DA7" s="95"/>
      <c r="DB7" s="95"/>
      <c r="DC7" s="95"/>
      <c r="DD7" s="95"/>
      <c r="DE7" s="95"/>
      <c r="DF7" s="95"/>
      <c r="DG7" s="95"/>
      <c r="DH7" s="95"/>
      <c r="DI7" s="95"/>
      <c r="DJ7" s="95"/>
      <c r="DK7" s="95"/>
      <c r="DL7" s="95"/>
      <c r="DM7" s="95"/>
      <c r="DN7" s="95"/>
      <c r="DO7" s="95"/>
      <c r="DP7" s="95"/>
      <c r="DQ7" s="95"/>
      <c r="DR7" s="95"/>
      <c r="DS7" s="95"/>
      <c r="DT7" s="95"/>
    </row>
    <row r="8" spans="1:124" s="86" customFormat="1" ht="20.100000000000001" customHeight="1">
      <c r="A8" s="93"/>
      <c r="B8" s="104" t="s">
        <v>47</v>
      </c>
      <c r="C8" s="105">
        <v>1839030.83922359</v>
      </c>
      <c r="D8" s="177">
        <v>2012068.8829599803</v>
      </c>
      <c r="E8" s="178">
        <v>2016789.3988539001</v>
      </c>
      <c r="F8" s="179">
        <v>1.678561563183991</v>
      </c>
      <c r="G8" s="180">
        <v>1.6507734579365532</v>
      </c>
      <c r="H8" s="181">
        <v>1.7240306314137657</v>
      </c>
      <c r="I8" s="179">
        <v>191.71124838985406</v>
      </c>
      <c r="J8" s="180">
        <v>189.94649138022424</v>
      </c>
      <c r="K8" s="181">
        <v>182.54423006533048</v>
      </c>
      <c r="L8" s="179">
        <v>3.2179913277722778</v>
      </c>
      <c r="M8" s="180">
        <v>3.1355862639864847</v>
      </c>
      <c r="N8" s="181">
        <v>3.147118442204714</v>
      </c>
      <c r="O8" s="182"/>
      <c r="P8" s="182"/>
      <c r="Q8" s="182"/>
      <c r="R8" s="182"/>
      <c r="S8" s="182"/>
      <c r="T8" s="182"/>
      <c r="U8" s="182"/>
      <c r="V8" s="182"/>
      <c r="W8" s="182"/>
      <c r="X8" s="182"/>
      <c r="Y8" s="182"/>
      <c r="Z8" s="182"/>
      <c r="AA8" s="182"/>
      <c r="AB8" s="182"/>
      <c r="AC8" s="182"/>
      <c r="AD8" s="182"/>
      <c r="AE8" s="182"/>
      <c r="AF8" s="182"/>
      <c r="AG8" s="182"/>
      <c r="AH8" s="182"/>
      <c r="AI8" s="182"/>
      <c r="AJ8" s="182"/>
      <c r="AK8" s="182"/>
      <c r="AL8" s="182"/>
      <c r="AM8" s="182"/>
      <c r="AN8" s="182"/>
      <c r="AO8" s="182"/>
      <c r="AP8" s="182"/>
      <c r="AQ8" s="182"/>
      <c r="AR8" s="182"/>
      <c r="AS8" s="182"/>
      <c r="AT8" s="182"/>
      <c r="AU8" s="182"/>
      <c r="AV8" s="182"/>
      <c r="AW8" s="182"/>
      <c r="AX8" s="182"/>
      <c r="AY8" s="182"/>
      <c r="AZ8" s="182"/>
      <c r="BA8" s="182"/>
      <c r="BB8" s="182"/>
      <c r="BC8" s="182"/>
      <c r="BD8" s="182"/>
      <c r="BE8" s="182"/>
      <c r="BF8" s="182"/>
      <c r="BG8" s="182"/>
      <c r="BH8" s="182"/>
      <c r="BI8" s="182"/>
      <c r="BJ8" s="182"/>
      <c r="BK8" s="182"/>
      <c r="BL8" s="182"/>
      <c r="BM8" s="182"/>
      <c r="BN8" s="182"/>
      <c r="BO8" s="182"/>
      <c r="BP8" s="182"/>
      <c r="BQ8" s="182"/>
      <c r="BR8" s="182"/>
      <c r="BS8" s="182"/>
      <c r="BT8" s="182"/>
      <c r="BU8" s="182"/>
      <c r="BV8" s="182"/>
      <c r="BW8" s="182"/>
      <c r="BX8" s="182"/>
      <c r="BY8" s="182"/>
      <c r="BZ8" s="182"/>
      <c r="CA8" s="182"/>
      <c r="CB8" s="182"/>
      <c r="CC8" s="182"/>
      <c r="CD8" s="182"/>
      <c r="CE8" s="182"/>
      <c r="CF8" s="182"/>
      <c r="CG8" s="182"/>
      <c r="CH8" s="182"/>
      <c r="CI8" s="182"/>
      <c r="CJ8" s="182"/>
      <c r="CK8" s="182"/>
      <c r="CL8" s="182"/>
      <c r="CM8" s="182"/>
      <c r="CN8" s="182"/>
      <c r="CO8" s="182"/>
      <c r="CP8" s="182"/>
      <c r="CQ8" s="182"/>
      <c r="CR8" s="182"/>
      <c r="CS8" s="182"/>
      <c r="CT8" s="182"/>
      <c r="CU8" s="182"/>
      <c r="CV8" s="182"/>
      <c r="CW8" s="182"/>
      <c r="CX8" s="182"/>
      <c r="CY8" s="176"/>
      <c r="CZ8" s="176"/>
      <c r="DA8" s="176"/>
      <c r="DB8" s="176"/>
      <c r="DC8" s="176"/>
      <c r="DD8" s="176"/>
      <c r="DE8" s="176"/>
      <c r="DF8" s="176"/>
      <c r="DG8" s="176"/>
      <c r="DH8" s="176"/>
      <c r="DI8" s="176"/>
      <c r="DJ8" s="176"/>
      <c r="DK8" s="176"/>
      <c r="DL8" s="176"/>
      <c r="DM8" s="176"/>
      <c r="DN8" s="176"/>
      <c r="DO8" s="176"/>
      <c r="DP8" s="176"/>
      <c r="DQ8" s="176"/>
      <c r="DR8" s="176"/>
      <c r="DS8" s="176"/>
      <c r="DT8" s="176"/>
    </row>
    <row r="9" spans="1:124" s="86" customFormat="1" ht="20.100000000000001" customHeight="1">
      <c r="A9" s="93"/>
      <c r="B9" s="104" t="s">
        <v>70</v>
      </c>
      <c r="C9" s="105">
        <v>874142.25290100009</v>
      </c>
      <c r="D9" s="177">
        <v>929316.63250099996</v>
      </c>
      <c r="E9" s="178">
        <v>926658.92773699993</v>
      </c>
      <c r="F9" s="179">
        <v>2.3390753299183773</v>
      </c>
      <c r="G9" s="180">
        <v>2.2979288199683676</v>
      </c>
      <c r="H9" s="181">
        <v>2.4064779974756574</v>
      </c>
      <c r="I9" s="179">
        <v>135.6401846097437</v>
      </c>
      <c r="J9" s="180">
        <v>135.87506713493534</v>
      </c>
      <c r="K9" s="181">
        <v>134.08072045151812</v>
      </c>
      <c r="L9" s="179">
        <v>3.1727260956622581</v>
      </c>
      <c r="M9" s="180">
        <v>3.1223123268450466</v>
      </c>
      <c r="N9" s="181">
        <v>3.2266230365226272</v>
      </c>
      <c r="O9" s="183"/>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24" s="86" customFormat="1" ht="20.100000000000001" customHeight="1">
      <c r="A10" s="93"/>
      <c r="B10" s="104" t="s">
        <v>43</v>
      </c>
      <c r="C10" s="105">
        <v>1079814.1698119501</v>
      </c>
      <c r="D10" s="177">
        <v>1158655.4508026501</v>
      </c>
      <c r="E10" s="178">
        <v>1164148.3547537602</v>
      </c>
      <c r="F10" s="179">
        <v>0.93695034053608794</v>
      </c>
      <c r="G10" s="180">
        <v>1.0782107770075859</v>
      </c>
      <c r="H10" s="181">
        <v>1.3713432374825454</v>
      </c>
      <c r="I10" s="179">
        <v>173.73258908120016</v>
      </c>
      <c r="J10" s="180">
        <v>156.9280159644639</v>
      </c>
      <c r="K10" s="181">
        <v>134.94421439402862</v>
      </c>
      <c r="L10" s="179">
        <v>1.6277880850184674</v>
      </c>
      <c r="M10" s="180">
        <v>1.6920147802730348</v>
      </c>
      <c r="N10" s="181">
        <v>1.850548358466459</v>
      </c>
      <c r="O10" s="183"/>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24" s="86" customFormat="1" ht="20.100000000000001" customHeight="1">
      <c r="A11" s="93"/>
      <c r="B11" s="104" t="s">
        <v>33</v>
      </c>
      <c r="C11" s="105">
        <v>620251.83567206003</v>
      </c>
      <c r="D11" s="177">
        <v>492087.33762934001</v>
      </c>
      <c r="E11" s="178">
        <v>503424.34843059001</v>
      </c>
      <c r="F11" s="179">
        <v>2.1226197251032271</v>
      </c>
      <c r="G11" s="180">
        <v>2.8062852566187702</v>
      </c>
      <c r="H11" s="181">
        <v>2.7992908475687259</v>
      </c>
      <c r="I11" s="179">
        <v>205.79468805769289</v>
      </c>
      <c r="J11" s="180">
        <v>190.14216180053796</v>
      </c>
      <c r="K11" s="181">
        <v>190.55203022652077</v>
      </c>
      <c r="L11" s="179">
        <v>4.3682386419272445</v>
      </c>
      <c r="M11" s="180">
        <v>5.3359314532247044</v>
      </c>
      <c r="N11" s="181">
        <v>5.3341055419873875</v>
      </c>
      <c r="O11" s="183"/>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24" s="86" customFormat="1" ht="20.100000000000001" customHeight="1">
      <c r="A12" s="93"/>
      <c r="B12" s="104" t="s">
        <v>56</v>
      </c>
      <c r="C12" s="105">
        <v>503555.79711699998</v>
      </c>
      <c r="D12" s="177">
        <v>490989.81406200002</v>
      </c>
      <c r="E12" s="178">
        <v>483659.83705500001</v>
      </c>
      <c r="F12" s="179">
        <v>2.2124577579654843</v>
      </c>
      <c r="G12" s="180">
        <v>2.9594283202716611</v>
      </c>
      <c r="H12" s="181">
        <v>2.9904824756733386</v>
      </c>
      <c r="I12" s="179">
        <v>154.26754976604821</v>
      </c>
      <c r="J12" s="180">
        <v>129.70583298723764</v>
      </c>
      <c r="K12" s="181">
        <v>129.23467096886722</v>
      </c>
      <c r="L12" s="179">
        <v>3.4131043728221977</v>
      </c>
      <c r="M12" s="180">
        <v>3.8385511544685733</v>
      </c>
      <c r="N12" s="181">
        <v>3.8647401878180743</v>
      </c>
      <c r="O12" s="183"/>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24" s="86" customFormat="1" ht="20.100000000000001" customHeight="1">
      <c r="A13" s="93"/>
      <c r="B13" s="104" t="s">
        <v>71</v>
      </c>
      <c r="C13" s="105">
        <v>527608.53506999998</v>
      </c>
      <c r="D13" s="177">
        <v>532170.62750499998</v>
      </c>
      <c r="E13" s="178">
        <v>529339.29492899997</v>
      </c>
      <c r="F13" s="179">
        <v>3.8660942138272527</v>
      </c>
      <c r="G13" s="180">
        <v>4.0424230183199805</v>
      </c>
      <c r="H13" s="181">
        <v>4.1159352745430162</v>
      </c>
      <c r="I13" s="179">
        <v>72.36868203520541</v>
      </c>
      <c r="J13" s="180">
        <v>69.024932910648459</v>
      </c>
      <c r="K13" s="181">
        <v>69.459425832025957</v>
      </c>
      <c r="L13" s="179">
        <v>2.7978414287861191</v>
      </c>
      <c r="M13" s="180">
        <v>2.7902797763599771</v>
      </c>
      <c r="N13" s="181">
        <v>2.8589050093154</v>
      </c>
      <c r="O13" s="183"/>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24" s="86" customFormat="1" ht="20.100000000000001" customHeight="1">
      <c r="A14" s="93"/>
      <c r="B14" s="104" t="s">
        <v>58</v>
      </c>
      <c r="C14" s="105">
        <v>444506.48922799999</v>
      </c>
      <c r="D14" s="177">
        <v>466601.03265400004</v>
      </c>
      <c r="E14" s="178">
        <v>467303.12954300008</v>
      </c>
      <c r="F14" s="179">
        <v>1.5876496100780564</v>
      </c>
      <c r="G14" s="180">
        <v>1.5063476165111622</v>
      </c>
      <c r="H14" s="181">
        <v>1.4700398986666494</v>
      </c>
      <c r="I14" s="179">
        <v>140.31655263069615</v>
      </c>
      <c r="J14" s="180">
        <v>149.20137460960984</v>
      </c>
      <c r="K14" s="181">
        <v>154.16424970074559</v>
      </c>
      <c r="L14" s="179">
        <v>2.2277352007162183</v>
      </c>
      <c r="M14" s="180">
        <v>2.2474913502337484</v>
      </c>
      <c r="N14" s="181">
        <v>2.266275980081041</v>
      </c>
      <c r="O14" s="183"/>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24" s="86" customFormat="1" ht="20.100000000000001" customHeight="1">
      <c r="A15" s="93"/>
      <c r="B15" s="104" t="s">
        <v>227</v>
      </c>
      <c r="C15" s="105">
        <v>0</v>
      </c>
      <c r="D15" s="177">
        <v>162838.46223599001</v>
      </c>
      <c r="E15" s="178">
        <v>157921.07587359002</v>
      </c>
      <c r="F15" s="179" t="s">
        <v>299</v>
      </c>
      <c r="G15" s="180">
        <v>1.3908187999453143</v>
      </c>
      <c r="H15" s="181">
        <v>1.4345793225620189</v>
      </c>
      <c r="I15" s="179" t="s">
        <v>299</v>
      </c>
      <c r="J15" s="180">
        <v>188.59078729645046</v>
      </c>
      <c r="K15" s="181">
        <v>184.29999638052362</v>
      </c>
      <c r="L15" s="179" t="s">
        <v>299</v>
      </c>
      <c r="M15" s="180">
        <v>2.6229561246839124</v>
      </c>
      <c r="N15" s="181">
        <v>2.6439296395575416</v>
      </c>
      <c r="O15" s="183"/>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24" s="86" customFormat="1" ht="20.100000000000001" customHeight="1">
      <c r="A16" s="93"/>
      <c r="B16" s="104" t="s">
        <v>37</v>
      </c>
      <c r="C16" s="105">
        <v>254571.14331847997</v>
      </c>
      <c r="D16" s="177">
        <v>266968.83022736997</v>
      </c>
      <c r="E16" s="178">
        <v>268199.20543839998</v>
      </c>
      <c r="F16" s="179">
        <v>1.4891518146097766</v>
      </c>
      <c r="G16" s="180">
        <v>1.8450930260902789</v>
      </c>
      <c r="H16" s="181">
        <v>1.9736294454965326</v>
      </c>
      <c r="I16" s="179">
        <v>141.09045080452691</v>
      </c>
      <c r="J16" s="180">
        <v>119.95995434398408</v>
      </c>
      <c r="K16" s="181">
        <v>115.74629370374167</v>
      </c>
      <c r="L16" s="179">
        <v>2.1010510083967269</v>
      </c>
      <c r="M16" s="180">
        <v>2.2133727517019328</v>
      </c>
      <c r="N16" s="181">
        <v>2.2844029346079449</v>
      </c>
      <c r="O16" s="183"/>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183525.60157115999</v>
      </c>
      <c r="D17" s="177">
        <v>204657.33657624002</v>
      </c>
      <c r="E17" s="178">
        <v>203994.87015890001</v>
      </c>
      <c r="F17" s="179">
        <v>3.4627227925995525</v>
      </c>
      <c r="G17" s="180">
        <v>4.6627621498949345</v>
      </c>
      <c r="H17" s="181">
        <v>4.8727849479240062</v>
      </c>
      <c r="I17" s="179">
        <v>344.9466721830014</v>
      </c>
      <c r="J17" s="180">
        <v>255.08493154802915</v>
      </c>
      <c r="K17" s="181">
        <v>254.11315942892719</v>
      </c>
      <c r="L17" s="179">
        <v>11.944547039994449</v>
      </c>
      <c r="M17" s="180">
        <v>11.894003638306906</v>
      </c>
      <c r="N17" s="181">
        <v>12.382387783346898</v>
      </c>
      <c r="O17" s="183"/>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64414.764795999996</v>
      </c>
      <c r="D18" s="177">
        <v>68901.896934999997</v>
      </c>
      <c r="E18" s="178">
        <v>69893.806047999999</v>
      </c>
      <c r="F18" s="179">
        <v>5.5170308705694158</v>
      </c>
      <c r="G18" s="180">
        <v>3.9420726203842356</v>
      </c>
      <c r="H18" s="181">
        <v>3.9085740718195892</v>
      </c>
      <c r="I18" s="179">
        <v>69.017310521876269</v>
      </c>
      <c r="J18" s="180">
        <v>84.882724670127246</v>
      </c>
      <c r="K18" s="181">
        <v>86.241004099556761</v>
      </c>
      <c r="L18" s="179">
        <v>3.8077063275286664</v>
      </c>
      <c r="M18" s="180">
        <v>3.3461386486572211</v>
      </c>
      <c r="N18" s="181">
        <v>3.3707935255121448</v>
      </c>
      <c r="O18" s="183"/>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65</v>
      </c>
      <c r="C19" s="105">
        <v>45979.930234949999</v>
      </c>
      <c r="D19" s="177">
        <v>55196.869182230002</v>
      </c>
      <c r="E19" s="178">
        <v>54595.986018760006</v>
      </c>
      <c r="F19" s="179">
        <v>1.4262459105723633</v>
      </c>
      <c r="G19" s="180">
        <v>1.4745025504309204</v>
      </c>
      <c r="H19" s="181">
        <v>1.4693962548718162</v>
      </c>
      <c r="I19" s="179">
        <v>129.42788562824697</v>
      </c>
      <c r="J19" s="180">
        <v>128.68240213446498</v>
      </c>
      <c r="K19" s="181">
        <v>129.99267575004995</v>
      </c>
      <c r="L19" s="179">
        <v>1.8459599259131476</v>
      </c>
      <c r="M19" s="180">
        <v>1.8974253014284594</v>
      </c>
      <c r="N19" s="181">
        <v>1.9101075090788979</v>
      </c>
      <c r="O19" s="183"/>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105">
        <v>171638.24641102002</v>
      </c>
      <c r="D20" s="177">
        <v>186462.78138599999</v>
      </c>
      <c r="E20" s="178">
        <v>188494.80136931999</v>
      </c>
      <c r="F20" s="179">
        <v>1.2336374085117972</v>
      </c>
      <c r="G20" s="180">
        <v>1.5762545865631261</v>
      </c>
      <c r="H20" s="181">
        <v>1.6140056336456488</v>
      </c>
      <c r="I20" s="179">
        <v>168.534108041248</v>
      </c>
      <c r="J20" s="180">
        <v>134.43745218645165</v>
      </c>
      <c r="K20" s="181">
        <v>130.42362758962452</v>
      </c>
      <c r="L20" s="179">
        <v>2.0790998028985239</v>
      </c>
      <c r="M20" s="180">
        <v>2.1190765061475538</v>
      </c>
      <c r="N20" s="181">
        <v>2.1050446969015599</v>
      </c>
      <c r="O20" s="183"/>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62</v>
      </c>
      <c r="C21" s="105">
        <v>23030.498262000001</v>
      </c>
      <c r="D21" s="177">
        <v>24842.326109000001</v>
      </c>
      <c r="E21" s="178">
        <v>23631.979119</v>
      </c>
      <c r="F21" s="179">
        <v>0</v>
      </c>
      <c r="G21" s="180">
        <v>0</v>
      </c>
      <c r="H21" s="181">
        <v>0</v>
      </c>
      <c r="I21" s="179" t="s">
        <v>299</v>
      </c>
      <c r="J21" s="180" t="s">
        <v>299</v>
      </c>
      <c r="K21" s="181" t="s">
        <v>299</v>
      </c>
      <c r="L21" s="179">
        <v>0.7248353557136773</v>
      </c>
      <c r="M21" s="180">
        <v>0.64205720631859364</v>
      </c>
      <c r="N21" s="181">
        <v>0.61792183068829321</v>
      </c>
      <c r="O21" s="183"/>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105">
        <v>41546.324384</v>
      </c>
      <c r="D22" s="177">
        <v>49339.463080999994</v>
      </c>
      <c r="E22" s="178">
        <v>49754.432341</v>
      </c>
      <c r="F22" s="179">
        <v>2.186528049036859</v>
      </c>
      <c r="G22" s="180">
        <v>2.3552900101328933</v>
      </c>
      <c r="H22" s="181">
        <v>2.2510827283161587</v>
      </c>
      <c r="I22" s="179">
        <v>238.43118640508183</v>
      </c>
      <c r="J22" s="180">
        <v>241.82046145417226</v>
      </c>
      <c r="K22" s="181">
        <v>255.65101199996053</v>
      </c>
      <c r="L22" s="179">
        <v>5.2133647683984732</v>
      </c>
      <c r="M22" s="180">
        <v>5.6955731710873838</v>
      </c>
      <c r="N22" s="181">
        <v>5.7549157758965821</v>
      </c>
      <c r="O22" s="183"/>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67</v>
      </c>
      <c r="C23" s="105">
        <v>70690.181758000006</v>
      </c>
      <c r="D23" s="177">
        <v>81408.031058000008</v>
      </c>
      <c r="E23" s="178">
        <v>86876.488318000003</v>
      </c>
      <c r="F23" s="179">
        <v>3.4114476933383804</v>
      </c>
      <c r="G23" s="180">
        <v>2.5688709809355963</v>
      </c>
      <c r="H23" s="181">
        <v>2.6903645396492553</v>
      </c>
      <c r="I23" s="179">
        <v>94.875867777750329</v>
      </c>
      <c r="J23" s="180">
        <v>114.35005826414482</v>
      </c>
      <c r="K23" s="181">
        <v>109.92655154518876</v>
      </c>
      <c r="L23" s="179">
        <v>3.2366406028388353</v>
      </c>
      <c r="M23" s="180">
        <v>2.9375054634305631</v>
      </c>
      <c r="N23" s="181">
        <v>2.9574249624310189</v>
      </c>
      <c r="O23" s="183"/>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226</v>
      </c>
      <c r="C24" s="105">
        <v>61055.263387310006</v>
      </c>
      <c r="D24" s="177">
        <v>79132.111178100007</v>
      </c>
      <c r="E24" s="178">
        <v>78285.568729799998</v>
      </c>
      <c r="F24" s="179">
        <v>8.4392693261740028</v>
      </c>
      <c r="G24" s="180">
        <v>5.4084955808615662</v>
      </c>
      <c r="H24" s="181">
        <v>5.4978304738835559</v>
      </c>
      <c r="I24" s="179">
        <v>134.19705614180725</v>
      </c>
      <c r="J24" s="180">
        <v>150.16929641064542</v>
      </c>
      <c r="K24" s="181">
        <v>150.34336091732047</v>
      </c>
      <c r="L24" s="179">
        <v>11.325250995604048</v>
      </c>
      <c r="M24" s="180">
        <v>8.1218997601806642</v>
      </c>
      <c r="N24" s="181">
        <v>8.2656231119731842</v>
      </c>
      <c r="O24" s="183"/>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34</v>
      </c>
      <c r="C25" s="105">
        <v>77836.741330000004</v>
      </c>
      <c r="D25" s="177">
        <v>84449.257767999996</v>
      </c>
      <c r="E25" s="178">
        <v>83911.034545000002</v>
      </c>
      <c r="F25" s="179">
        <v>2.4529446574661731</v>
      </c>
      <c r="G25" s="180">
        <v>2.8478876659959518</v>
      </c>
      <c r="H25" s="181">
        <v>3.1923915698637035</v>
      </c>
      <c r="I25" s="179">
        <v>88.655054403857434</v>
      </c>
      <c r="J25" s="180">
        <v>79.624046626845598</v>
      </c>
      <c r="K25" s="181">
        <v>71.332989617965879</v>
      </c>
      <c r="L25" s="179">
        <v>2.1746594205731502</v>
      </c>
      <c r="M25" s="180">
        <v>2.2676034030528012</v>
      </c>
      <c r="N25" s="181">
        <v>2.2772283470956936</v>
      </c>
      <c r="O25" s="183"/>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46</v>
      </c>
      <c r="C26" s="105">
        <v>0</v>
      </c>
      <c r="D26" s="177">
        <v>0</v>
      </c>
      <c r="E26" s="178">
        <v>0</v>
      </c>
      <c r="F26" s="179" t="s">
        <v>299</v>
      </c>
      <c r="G26" s="180" t="s">
        <v>299</v>
      </c>
      <c r="H26" s="181" t="s">
        <v>299</v>
      </c>
      <c r="I26" s="179" t="s">
        <v>299</v>
      </c>
      <c r="J26" s="180" t="s">
        <v>299</v>
      </c>
      <c r="K26" s="181" t="s">
        <v>299</v>
      </c>
      <c r="L26" s="179" t="s">
        <v>299</v>
      </c>
      <c r="M26" s="180" t="s">
        <v>299</v>
      </c>
      <c r="N26" s="181" t="s">
        <v>299</v>
      </c>
      <c r="O26" s="183"/>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36</v>
      </c>
      <c r="C27" s="105">
        <v>11442.381590999999</v>
      </c>
      <c r="D27" s="177">
        <v>10437.396816</v>
      </c>
      <c r="E27" s="178">
        <v>10461.585842</v>
      </c>
      <c r="F27" s="179">
        <v>2.4630544415829911</v>
      </c>
      <c r="G27" s="180">
        <v>3.3503310946647824</v>
      </c>
      <c r="H27" s="181">
        <v>3.2162987053946877</v>
      </c>
      <c r="I27" s="179">
        <v>119.02221935779009</v>
      </c>
      <c r="J27" s="180">
        <v>101.09045665766733</v>
      </c>
      <c r="K27" s="181">
        <v>103.56998221417675</v>
      </c>
      <c r="L27" s="179">
        <v>2.9315820603626994</v>
      </c>
      <c r="M27" s="180">
        <v>3.386865003140453</v>
      </c>
      <c r="N27" s="181">
        <v>3.3311199971320753</v>
      </c>
      <c r="O27" s="183"/>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69</v>
      </c>
      <c r="C28" s="105">
        <v>94054.735110999987</v>
      </c>
      <c r="D28" s="177">
        <v>100285.57393400001</v>
      </c>
      <c r="E28" s="178">
        <v>101304.317693</v>
      </c>
      <c r="F28" s="179">
        <v>2.1751498152491564</v>
      </c>
      <c r="G28" s="180">
        <v>2.0369978790213819</v>
      </c>
      <c r="H28" s="181">
        <v>1.8835613194518848</v>
      </c>
      <c r="I28" s="179">
        <v>71.725947218904679</v>
      </c>
      <c r="J28" s="180">
        <v>68.998084228883585</v>
      </c>
      <c r="K28" s="181">
        <v>69.585854555113272</v>
      </c>
      <c r="L28" s="179">
        <v>1.5601468084177126</v>
      </c>
      <c r="M28" s="180">
        <v>1.4054895123077453</v>
      </c>
      <c r="N28" s="181">
        <v>1.3106922402101608</v>
      </c>
      <c r="O28" s="183"/>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40</v>
      </c>
      <c r="C29" s="105">
        <v>33087.576032999998</v>
      </c>
      <c r="D29" s="177">
        <v>43913.81652</v>
      </c>
      <c r="E29" s="178">
        <v>45436.847170000001</v>
      </c>
      <c r="F29" s="179">
        <v>0</v>
      </c>
      <c r="G29" s="180">
        <v>0</v>
      </c>
      <c r="H29" s="181">
        <v>0</v>
      </c>
      <c r="I29" s="179" t="s">
        <v>299</v>
      </c>
      <c r="J29" s="180" t="s">
        <v>299</v>
      </c>
      <c r="K29" s="181" t="s">
        <v>299</v>
      </c>
      <c r="L29" s="179">
        <v>0.87130839899685686</v>
      </c>
      <c r="M29" s="180">
        <v>0.9887311589104395</v>
      </c>
      <c r="N29" s="181">
        <v>1.1721605088648142</v>
      </c>
      <c r="O29" s="183"/>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73</v>
      </c>
      <c r="C30" s="105">
        <v>56671.799952000008</v>
      </c>
      <c r="D30" s="177">
        <v>59826.378868</v>
      </c>
      <c r="E30" s="178">
        <v>62000.729441000003</v>
      </c>
      <c r="F30" s="179">
        <v>3.0933376908529495</v>
      </c>
      <c r="G30" s="180">
        <v>2.8954990988541338</v>
      </c>
      <c r="H30" s="181">
        <v>2.7592538417277166</v>
      </c>
      <c r="I30" s="179">
        <v>96.811115582530377</v>
      </c>
      <c r="J30" s="180">
        <v>111.15768106154533</v>
      </c>
      <c r="K30" s="181">
        <v>115.20369319624011</v>
      </c>
      <c r="L30" s="179">
        <v>2.9946947272496254</v>
      </c>
      <c r="M30" s="180">
        <v>3.2185696534441979</v>
      </c>
      <c r="N30" s="181">
        <v>3.1787623303294676</v>
      </c>
      <c r="O30" s="183"/>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31</v>
      </c>
      <c r="C31" s="105">
        <v>27303.769915000001</v>
      </c>
      <c r="D31" s="177">
        <v>29803.299266000002</v>
      </c>
      <c r="E31" s="178">
        <v>29502.670844000004</v>
      </c>
      <c r="F31" s="179">
        <v>3.3415706616351333</v>
      </c>
      <c r="G31" s="180">
        <v>3.1306968053179158</v>
      </c>
      <c r="H31" s="181">
        <v>2.9741051331915127</v>
      </c>
      <c r="I31" s="179">
        <v>115.99846703344541</v>
      </c>
      <c r="J31" s="180">
        <v>111.12049522423824</v>
      </c>
      <c r="K31" s="181">
        <v>113.46367440312031</v>
      </c>
      <c r="L31" s="179">
        <v>3.8761707423361136</v>
      </c>
      <c r="M31" s="180">
        <v>3.4788457940386737</v>
      </c>
      <c r="N31" s="181">
        <v>3.374528964730906</v>
      </c>
      <c r="O31" s="183"/>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45</v>
      </c>
      <c r="C32" s="105">
        <v>22101.041636999998</v>
      </c>
      <c r="D32" s="177">
        <v>30139.469685</v>
      </c>
      <c r="E32" s="178">
        <v>29578.352905</v>
      </c>
      <c r="F32" s="179">
        <v>4.4923448645869817</v>
      </c>
      <c r="G32" s="180">
        <v>3.5418364860323854</v>
      </c>
      <c r="H32" s="181">
        <v>3.6772335683916273</v>
      </c>
      <c r="I32" s="179">
        <v>158.18190810980741</v>
      </c>
      <c r="J32" s="180">
        <v>173.29319319412474</v>
      </c>
      <c r="K32" s="181">
        <v>171.68334400264052</v>
      </c>
      <c r="L32" s="179">
        <v>7.1060768256766309</v>
      </c>
      <c r="M32" s="180">
        <v>6.1377615443600995</v>
      </c>
      <c r="N32" s="181">
        <v>6.313197557002372</v>
      </c>
      <c r="O32" s="183"/>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51</v>
      </c>
      <c r="C33" s="105">
        <v>48565.198903999997</v>
      </c>
      <c r="D33" s="177">
        <v>59110.491326000003</v>
      </c>
      <c r="E33" s="178">
        <v>58108.318913999996</v>
      </c>
      <c r="F33" s="179">
        <v>3.3606932965028422</v>
      </c>
      <c r="G33" s="180">
        <v>3.2626805051639001</v>
      </c>
      <c r="H33" s="181">
        <v>3.5065948801851792</v>
      </c>
      <c r="I33" s="179">
        <v>234.7274446563664</v>
      </c>
      <c r="J33" s="180">
        <v>236.87827605772429</v>
      </c>
      <c r="K33" s="181">
        <v>236.61153795305765</v>
      </c>
      <c r="L33" s="179">
        <v>7.8884694976189245</v>
      </c>
      <c r="M33" s="180">
        <v>7.7285813339036959</v>
      </c>
      <c r="N33" s="181">
        <v>8.2970080757893339</v>
      </c>
      <c r="O33" s="183"/>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v>
      </c>
      <c r="C34" s="105">
        <v>272.760627</v>
      </c>
      <c r="D34" s="177">
        <v>244.07476700000001</v>
      </c>
      <c r="E34" s="178">
        <v>241.49468200000001</v>
      </c>
      <c r="F34" s="179">
        <v>0</v>
      </c>
      <c r="G34" s="180">
        <v>0</v>
      </c>
      <c r="H34" s="181">
        <v>0</v>
      </c>
      <c r="I34" s="179" t="s">
        <v>299</v>
      </c>
      <c r="J34" s="180" t="s">
        <v>299</v>
      </c>
      <c r="K34" s="181" t="s">
        <v>299</v>
      </c>
      <c r="L34" s="179">
        <v>0.4430067540503197</v>
      </c>
      <c r="M34" s="180">
        <v>0.56619248969722458</v>
      </c>
      <c r="N34" s="181">
        <v>0.58409360749401507</v>
      </c>
      <c r="O34" s="183"/>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105">
        <v>36194.128383469993</v>
      </c>
      <c r="D35" s="177">
        <v>43738.995001939998</v>
      </c>
      <c r="E35" s="178">
        <v>44154.664378870009</v>
      </c>
      <c r="F35" s="179">
        <v>0.92127340873412644</v>
      </c>
      <c r="G35" s="180">
        <v>2.1351983707412052</v>
      </c>
      <c r="H35" s="181">
        <v>2.1386388366523157</v>
      </c>
      <c r="I35" s="179">
        <v>139.17427488739506</v>
      </c>
      <c r="J35" s="180">
        <v>72.374257678931485</v>
      </c>
      <c r="K35" s="181">
        <v>87.411205034362979</v>
      </c>
      <c r="L35" s="179">
        <v>1.2821755863361077</v>
      </c>
      <c r="M35" s="180">
        <v>1.5453339707965867</v>
      </c>
      <c r="N35" s="181">
        <v>1.8694099784506713</v>
      </c>
      <c r="O35" s="183"/>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297</v>
      </c>
      <c r="C36" s="105">
        <v>4640.7703563699997</v>
      </c>
      <c r="D36" s="177">
        <v>10101.26931166</v>
      </c>
      <c r="E36" s="178">
        <v>22058.982069000002</v>
      </c>
      <c r="F36" s="179">
        <v>3.3784599193707598</v>
      </c>
      <c r="G36" s="180">
        <v>2.7156991912229236</v>
      </c>
      <c r="H36" s="181">
        <v>1.4502096334244043</v>
      </c>
      <c r="I36" s="179">
        <v>130.17618842881268</v>
      </c>
      <c r="J36" s="180">
        <v>153.72453323314573</v>
      </c>
      <c r="K36" s="181">
        <v>178.95398159188903</v>
      </c>
      <c r="L36" s="179">
        <v>4.3979503506319935</v>
      </c>
      <c r="M36" s="180">
        <v>4.1746959057237536</v>
      </c>
      <c r="N36" s="181">
        <v>2.5952078804421097</v>
      </c>
      <c r="O36" s="183"/>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66</v>
      </c>
      <c r="C37" s="105">
        <v>13684.454754</v>
      </c>
      <c r="D37" s="177">
        <v>7477.1335060000001</v>
      </c>
      <c r="E37" s="178">
        <v>5841.3814430000002</v>
      </c>
      <c r="F37" s="179">
        <v>0</v>
      </c>
      <c r="G37" s="180">
        <v>0</v>
      </c>
      <c r="H37" s="181">
        <v>0</v>
      </c>
      <c r="I37" s="179" t="s">
        <v>299</v>
      </c>
      <c r="J37" s="180" t="s">
        <v>299</v>
      </c>
      <c r="K37" s="181" t="s">
        <v>299</v>
      </c>
      <c r="L37" s="179">
        <v>0.53910977328808518</v>
      </c>
      <c r="M37" s="180">
        <v>0.77410859326710546</v>
      </c>
      <c r="N37" s="181">
        <v>0.85501766127345158</v>
      </c>
      <c r="O37" s="183"/>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23743.327913000001</v>
      </c>
      <c r="D38" s="177">
        <v>31460.825302999998</v>
      </c>
      <c r="E38" s="178">
        <v>31736.663479000003</v>
      </c>
      <c r="F38" s="179">
        <v>1.6870263826019374</v>
      </c>
      <c r="G38" s="180">
        <v>1.51042810677534</v>
      </c>
      <c r="H38" s="181">
        <v>1.4718666702600669</v>
      </c>
      <c r="I38" s="179">
        <v>215.28379465427631</v>
      </c>
      <c r="J38" s="180">
        <v>232.96449152503351</v>
      </c>
      <c r="K38" s="181">
        <v>237.15308577232042</v>
      </c>
      <c r="L38" s="179">
        <v>3.631894413284221</v>
      </c>
      <c r="M38" s="180">
        <v>3.5187611588003613</v>
      </c>
      <c r="N38" s="181">
        <v>3.4905772269760527</v>
      </c>
      <c r="O38" s="183"/>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42</v>
      </c>
      <c r="C39" s="105">
        <v>7855.3757209999994</v>
      </c>
      <c r="D39" s="177">
        <v>12973.416788999999</v>
      </c>
      <c r="E39" s="178">
        <v>13865.611382999999</v>
      </c>
      <c r="F39" s="179">
        <v>1.8752991738662121</v>
      </c>
      <c r="G39" s="180">
        <v>0.84564654619761481</v>
      </c>
      <c r="H39" s="181">
        <v>0.78218155697750824</v>
      </c>
      <c r="I39" s="179">
        <v>156.38954398465145</v>
      </c>
      <c r="J39" s="180">
        <v>216.91463557617402</v>
      </c>
      <c r="K39" s="181">
        <v>202.21035772178783</v>
      </c>
      <c r="L39" s="179">
        <v>2.932771826357305</v>
      </c>
      <c r="M39" s="180">
        <v>1.8343311239470579</v>
      </c>
      <c r="N39" s="181">
        <v>1.5816521243980692</v>
      </c>
      <c r="O39" s="183"/>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49</v>
      </c>
      <c r="C40" s="105">
        <v>0</v>
      </c>
      <c r="D40" s="177">
        <v>0</v>
      </c>
      <c r="E40" s="178">
        <v>0</v>
      </c>
      <c r="F40" s="179" t="s">
        <v>299</v>
      </c>
      <c r="G40" s="180" t="s">
        <v>299</v>
      </c>
      <c r="H40" s="181" t="s">
        <v>299</v>
      </c>
      <c r="I40" s="179" t="s">
        <v>299</v>
      </c>
      <c r="J40" s="180" t="s">
        <v>299</v>
      </c>
      <c r="K40" s="181" t="s">
        <v>299</v>
      </c>
      <c r="L40" s="179" t="s">
        <v>299</v>
      </c>
      <c r="M40" s="180" t="s">
        <v>299</v>
      </c>
      <c r="N40" s="181" t="s">
        <v>299</v>
      </c>
      <c r="O40" s="183"/>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59</v>
      </c>
      <c r="C41" s="105">
        <v>11686.08084696</v>
      </c>
      <c r="D41" s="177">
        <v>12581.466051289999</v>
      </c>
      <c r="E41" s="178">
        <v>12639.04989939</v>
      </c>
      <c r="F41" s="179">
        <v>3.5654477574352019</v>
      </c>
      <c r="G41" s="180">
        <v>2.8253769823871417</v>
      </c>
      <c r="H41" s="181">
        <v>2.7589361368596981</v>
      </c>
      <c r="I41" s="179">
        <v>61.604083768764141</v>
      </c>
      <c r="J41" s="180">
        <v>64.458993787757464</v>
      </c>
      <c r="K41" s="181">
        <v>64.107699842419819</v>
      </c>
      <c r="L41" s="179">
        <v>2.1964614232219049</v>
      </c>
      <c r="M41" s="180">
        <v>1.8212095735576572</v>
      </c>
      <c r="N41" s="181">
        <v>1.7686904974620679</v>
      </c>
      <c r="O41" s="183"/>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64</v>
      </c>
      <c r="C42" s="105">
        <v>4730.6042729399996</v>
      </c>
      <c r="D42" s="177">
        <v>6064.0500004399992</v>
      </c>
      <c r="E42" s="178">
        <v>6089.6534273799998</v>
      </c>
      <c r="F42" s="179">
        <v>0</v>
      </c>
      <c r="G42" s="180">
        <v>0</v>
      </c>
      <c r="H42" s="181">
        <v>0</v>
      </c>
      <c r="I42" s="179" t="s">
        <v>299</v>
      </c>
      <c r="J42" s="180" t="s">
        <v>299</v>
      </c>
      <c r="K42" s="181" t="s">
        <v>299</v>
      </c>
      <c r="L42" s="179">
        <v>0.46249330609095102</v>
      </c>
      <c r="M42" s="180">
        <v>0.4636006163860813</v>
      </c>
      <c r="N42" s="181">
        <v>0.4650187520143243</v>
      </c>
      <c r="O42" s="183"/>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57</v>
      </c>
      <c r="C43" s="105">
        <v>3084.2767490000001</v>
      </c>
      <c r="D43" s="177">
        <v>4986.133014</v>
      </c>
      <c r="E43" s="178">
        <v>5056.2963359999994</v>
      </c>
      <c r="F43" s="179">
        <v>0</v>
      </c>
      <c r="G43" s="180">
        <v>0</v>
      </c>
      <c r="H43" s="181">
        <v>0</v>
      </c>
      <c r="I43" s="179" t="s">
        <v>299</v>
      </c>
      <c r="J43" s="180" t="s">
        <v>299</v>
      </c>
      <c r="K43" s="181" t="s">
        <v>299</v>
      </c>
      <c r="L43" s="179">
        <v>3.3526654193248593</v>
      </c>
      <c r="M43" s="180">
        <v>1.9400029186626107</v>
      </c>
      <c r="N43" s="181">
        <v>1.7640153201653648</v>
      </c>
      <c r="O43" s="183"/>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233</v>
      </c>
      <c r="C44" s="105">
        <v>0</v>
      </c>
      <c r="D44" s="177">
        <v>181.248346</v>
      </c>
      <c r="E44" s="178">
        <v>227.56700799999999</v>
      </c>
      <c r="F44" s="179" t="s">
        <v>299</v>
      </c>
      <c r="G44" s="180">
        <v>2.3362166295299596</v>
      </c>
      <c r="H44" s="181">
        <v>4.4823285631984051</v>
      </c>
      <c r="I44" s="179" t="s">
        <v>299</v>
      </c>
      <c r="J44" s="180">
        <v>1034.7187552103578</v>
      </c>
      <c r="K44" s="181">
        <v>592.77418382065389</v>
      </c>
      <c r="L44" s="179" t="s">
        <v>299</v>
      </c>
      <c r="M44" s="180">
        <v>24.173271628089779</v>
      </c>
      <c r="N44" s="181">
        <v>26.570086556659394</v>
      </c>
      <c r="O44" s="183"/>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225</v>
      </c>
      <c r="C45" s="105">
        <v>4935.1843273000013</v>
      </c>
      <c r="D45" s="177">
        <v>7229.0720755400007</v>
      </c>
      <c r="E45" s="178">
        <v>7422.8789745499998</v>
      </c>
      <c r="F45" s="179">
        <v>5.757832006154497</v>
      </c>
      <c r="G45" s="180">
        <v>5.1182699795168558</v>
      </c>
      <c r="H45" s="181">
        <v>5.2333331240059717</v>
      </c>
      <c r="I45" s="179">
        <v>64.448425392469019</v>
      </c>
      <c r="J45" s="180">
        <v>69.831469071783786</v>
      </c>
      <c r="K45" s="181">
        <v>70.90816487322526</v>
      </c>
      <c r="L45" s="179">
        <v>3.7108320647101829</v>
      </c>
      <c r="M45" s="180">
        <v>3.5741631177567075</v>
      </c>
      <c r="N45" s="181">
        <v>3.7108604799352642</v>
      </c>
      <c r="O45" s="183"/>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74</v>
      </c>
      <c r="C46" s="105">
        <v>5196.7481809999999</v>
      </c>
      <c r="D46" s="177">
        <v>7404.2091300000002</v>
      </c>
      <c r="E46" s="178">
        <v>7533.6040760000005</v>
      </c>
      <c r="F46" s="179">
        <v>1.0802438379686423</v>
      </c>
      <c r="G46" s="180">
        <v>1.1170978499900908</v>
      </c>
      <c r="H46" s="181">
        <v>1.1617911841004478</v>
      </c>
      <c r="I46" s="179">
        <v>251.20796503559683</v>
      </c>
      <c r="J46" s="180">
        <v>249.91953127723104</v>
      </c>
      <c r="K46" s="181">
        <v>197.1717919142138</v>
      </c>
      <c r="L46" s="179">
        <v>2.713658562783456</v>
      </c>
      <c r="M46" s="180">
        <v>2.7918457106032601</v>
      </c>
      <c r="N46" s="181">
        <v>2.2907244959922153</v>
      </c>
      <c r="O46" s="183"/>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38</v>
      </c>
      <c r="C47" s="105">
        <v>105.106233</v>
      </c>
      <c r="D47" s="177">
        <v>149.06457499999999</v>
      </c>
      <c r="E47" s="178">
        <v>48.470706</v>
      </c>
      <c r="F47" s="179">
        <v>0</v>
      </c>
      <c r="G47" s="180">
        <v>0</v>
      </c>
      <c r="H47" s="181">
        <v>0</v>
      </c>
      <c r="I47" s="179" t="s">
        <v>299</v>
      </c>
      <c r="J47" s="180" t="s">
        <v>299</v>
      </c>
      <c r="K47" s="181" t="s">
        <v>299</v>
      </c>
      <c r="L47" s="179">
        <v>0.41915877624498254</v>
      </c>
      <c r="M47" s="180">
        <v>0.85647579245437755</v>
      </c>
      <c r="N47" s="181">
        <v>0.46029451273105038</v>
      </c>
      <c r="O47" s="183"/>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41</v>
      </c>
      <c r="C48" s="105">
        <v>4341.43092652</v>
      </c>
      <c r="D48" s="177">
        <v>2680.1986490700001</v>
      </c>
      <c r="E48" s="178">
        <v>2572.1067046500002</v>
      </c>
      <c r="F48" s="179">
        <v>4.0791341082548067</v>
      </c>
      <c r="G48" s="180">
        <v>4.2112450795079903</v>
      </c>
      <c r="H48" s="181">
        <v>4.2181825844882139</v>
      </c>
      <c r="I48" s="179">
        <v>99.237901039217874</v>
      </c>
      <c r="J48" s="180">
        <v>109.58847961481763</v>
      </c>
      <c r="K48" s="181">
        <v>109.81915295223462</v>
      </c>
      <c r="L48" s="179">
        <v>4.0480470696068878</v>
      </c>
      <c r="M48" s="180">
        <v>4.6150394554866248</v>
      </c>
      <c r="N48" s="181">
        <v>4.6323723842636344</v>
      </c>
      <c r="O48" s="183"/>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24" s="86" customFormat="1" ht="20.100000000000001" customHeight="1">
      <c r="A49" s="93"/>
      <c r="B49" s="104" t="s">
        <v>72</v>
      </c>
      <c r="C49" s="105">
        <v>3656.299837</v>
      </c>
      <c r="D49" s="177">
        <v>4488.8660959999997</v>
      </c>
      <c r="E49" s="178">
        <v>4352.6554939999996</v>
      </c>
      <c r="F49" s="179">
        <v>1.5229485950935702</v>
      </c>
      <c r="G49" s="180">
        <v>1.240481801175118</v>
      </c>
      <c r="H49" s="181">
        <v>1.2793010399458</v>
      </c>
      <c r="I49" s="179">
        <v>63.474200566210136</v>
      </c>
      <c r="J49" s="180">
        <v>74.343511434890658</v>
      </c>
      <c r="K49" s="181">
        <v>72.727293134795062</v>
      </c>
      <c r="L49" s="179">
        <v>0.96667944576997233</v>
      </c>
      <c r="M49" s="180">
        <v>0.92221772970436156</v>
      </c>
      <c r="N49" s="181">
        <v>0.93040101739786363</v>
      </c>
      <c r="O49" s="183"/>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24" s="86" customFormat="1" ht="20.100000000000001" customHeight="1">
      <c r="A50" s="93"/>
      <c r="B50" s="104" t="s">
        <v>231</v>
      </c>
      <c r="C50" s="105">
        <v>523.64019899999994</v>
      </c>
      <c r="D50" s="177">
        <v>807.73271900000009</v>
      </c>
      <c r="E50" s="178">
        <v>845.31994900000007</v>
      </c>
      <c r="F50" s="179">
        <v>27.727178944105475</v>
      </c>
      <c r="G50" s="180">
        <v>16.512533894272021</v>
      </c>
      <c r="H50" s="181">
        <v>16.268617481781444</v>
      </c>
      <c r="I50" s="179">
        <v>82.032610845374307</v>
      </c>
      <c r="J50" s="180">
        <v>122.12105029483351</v>
      </c>
      <c r="K50" s="181">
        <v>130.3937150534218</v>
      </c>
      <c r="L50" s="179">
        <v>22.745328801618612</v>
      </c>
      <c r="M50" s="180">
        <v>20.165279821975364</v>
      </c>
      <c r="N50" s="181">
        <v>21.21325472232526</v>
      </c>
      <c r="O50" s="183"/>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24" s="86" customFormat="1" ht="20.100000000000001" customHeight="1">
      <c r="A51" s="93"/>
      <c r="B51" s="104" t="s">
        <v>63</v>
      </c>
      <c r="C51" s="105">
        <v>3455.505709</v>
      </c>
      <c r="D51" s="177">
        <v>3613.1037190000002</v>
      </c>
      <c r="E51" s="178">
        <v>3523.9818639999999</v>
      </c>
      <c r="F51" s="179">
        <v>1.6157863624585898</v>
      </c>
      <c r="G51" s="180">
        <v>1.5999749383336204</v>
      </c>
      <c r="H51" s="181">
        <v>1.6426957979372849</v>
      </c>
      <c r="I51" s="179">
        <v>109.76151273812056</v>
      </c>
      <c r="J51" s="180">
        <v>127.47702190571344</v>
      </c>
      <c r="K51" s="181">
        <v>127.13588317031652</v>
      </c>
      <c r="L51" s="179">
        <v>1.7735115540507995</v>
      </c>
      <c r="M51" s="180">
        <v>2.0396004026254744</v>
      </c>
      <c r="N51" s="181">
        <v>2.0884558105092452</v>
      </c>
      <c r="O51" s="183"/>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24" s="86" customFormat="1" ht="20.100000000000001" customHeight="1">
      <c r="A52" s="93"/>
      <c r="B52" s="104" t="s">
        <v>185</v>
      </c>
      <c r="C52" s="105">
        <v>45.981922539999999</v>
      </c>
      <c r="D52" s="177">
        <v>9.8025795799999997</v>
      </c>
      <c r="E52" s="178">
        <v>6.5318605300000003</v>
      </c>
      <c r="F52" s="179">
        <v>5.5211529874409644</v>
      </c>
      <c r="G52" s="180">
        <v>42.710186087568594</v>
      </c>
      <c r="H52" s="181">
        <v>37.73361079404431</v>
      </c>
      <c r="I52" s="179">
        <v>293.77194355534033</v>
      </c>
      <c r="J52" s="180">
        <v>94.337196332850198</v>
      </c>
      <c r="K52" s="181">
        <v>95.978756629647521</v>
      </c>
      <c r="L52" s="179">
        <v>16.219598437869056</v>
      </c>
      <c r="M52" s="180">
        <v>40.29159210355526</v>
      </c>
      <c r="N52" s="181">
        <v>36.216250471594194</v>
      </c>
      <c r="O52" s="183"/>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24" s="86" customFormat="1" ht="20.100000000000001" customHeight="1">
      <c r="A53" s="93"/>
      <c r="B53" s="104" t="s">
        <v>54</v>
      </c>
      <c r="C53" s="105">
        <v>1030.0019569999999</v>
      </c>
      <c r="D53" s="177">
        <v>1565.196007</v>
      </c>
      <c r="E53" s="178">
        <v>1512.995989</v>
      </c>
      <c r="F53" s="179">
        <v>0.31501639176011781</v>
      </c>
      <c r="G53" s="180">
        <v>0.20730151274913136</v>
      </c>
      <c r="H53" s="181">
        <v>0.2144536418860262</v>
      </c>
      <c r="I53" s="179">
        <v>291.95441762272031</v>
      </c>
      <c r="J53" s="180">
        <v>369.28687773043521</v>
      </c>
      <c r="K53" s="181">
        <v>352.55783707150948</v>
      </c>
      <c r="L53" s="179">
        <v>0.919704271979359</v>
      </c>
      <c r="M53" s="180">
        <v>0.76553728391922737</v>
      </c>
      <c r="N53" s="181">
        <v>0.75607312135445459</v>
      </c>
      <c r="O53" s="183"/>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24" s="86" customFormat="1" ht="20.100000000000001" customHeight="1">
      <c r="A54" s="93"/>
      <c r="B54" s="104" t="s">
        <v>53</v>
      </c>
      <c r="C54" s="105">
        <v>0</v>
      </c>
      <c r="D54" s="177">
        <v>0</v>
      </c>
      <c r="E54" s="178">
        <v>0</v>
      </c>
      <c r="F54" s="179" t="s">
        <v>299</v>
      </c>
      <c r="G54" s="180" t="s">
        <v>299</v>
      </c>
      <c r="H54" s="181" t="s">
        <v>299</v>
      </c>
      <c r="I54" s="179" t="s">
        <v>299</v>
      </c>
      <c r="J54" s="180" t="s">
        <v>299</v>
      </c>
      <c r="K54" s="181" t="s">
        <v>299</v>
      </c>
      <c r="L54" s="179" t="s">
        <v>299</v>
      </c>
      <c r="M54" s="180" t="s">
        <v>299</v>
      </c>
      <c r="N54" s="181" t="s">
        <v>299</v>
      </c>
      <c r="O54" s="140"/>
      <c r="P54" s="140"/>
      <c r="Q54" s="140"/>
      <c r="R54" s="140"/>
      <c r="S54" s="140"/>
      <c r="T54" s="140"/>
      <c r="U54" s="140"/>
      <c r="V54" s="140"/>
      <c r="W54" s="140"/>
      <c r="X54" s="140"/>
      <c r="Y54" s="140"/>
      <c r="Z54" s="140"/>
      <c r="AA54" s="140"/>
      <c r="AB54" s="140"/>
      <c r="AC54" s="140"/>
      <c r="AD54" s="140"/>
      <c r="AE54" s="140"/>
      <c r="AF54" s="140"/>
      <c r="AG54" s="140"/>
      <c r="AH54" s="140"/>
      <c r="AI54" s="140"/>
      <c r="AJ54" s="140"/>
      <c r="AK54" s="140"/>
      <c r="AL54" s="140"/>
      <c r="AM54" s="140"/>
      <c r="AN54" s="140"/>
      <c r="AO54" s="140"/>
      <c r="AP54" s="140"/>
      <c r="AQ54" s="140"/>
      <c r="AR54" s="140"/>
      <c r="AS54" s="140"/>
      <c r="AT54" s="140"/>
      <c r="AU54" s="140"/>
      <c r="AV54" s="140"/>
      <c r="AW54" s="140"/>
      <c r="AX54" s="140"/>
      <c r="AY54" s="140"/>
      <c r="AZ54" s="140"/>
      <c r="BA54" s="140"/>
      <c r="BB54" s="140"/>
      <c r="BC54" s="140"/>
      <c r="BD54" s="140"/>
      <c r="BE54" s="140"/>
      <c r="BF54" s="140"/>
      <c r="BG54" s="140"/>
      <c r="BH54" s="140"/>
      <c r="BI54" s="140"/>
      <c r="BJ54" s="140"/>
      <c r="BK54" s="140"/>
      <c r="BL54" s="140"/>
      <c r="BM54" s="140"/>
      <c r="BN54" s="140"/>
      <c r="BO54" s="140"/>
      <c r="BP54" s="140"/>
      <c r="BQ54" s="140"/>
      <c r="BR54" s="140"/>
      <c r="BS54" s="140"/>
      <c r="BT54" s="140"/>
      <c r="BU54" s="140"/>
      <c r="BV54" s="140"/>
      <c r="BW54" s="140"/>
      <c r="BX54" s="140"/>
      <c r="BY54" s="140"/>
      <c r="BZ54" s="140"/>
      <c r="CA54" s="140"/>
      <c r="CB54" s="140"/>
      <c r="CC54" s="140"/>
      <c r="CD54" s="140"/>
      <c r="CE54" s="140"/>
      <c r="CF54" s="140"/>
      <c r="CG54" s="140"/>
      <c r="CH54" s="140"/>
      <c r="CI54" s="140"/>
      <c r="CJ54" s="140"/>
      <c r="CK54" s="140"/>
      <c r="CL54" s="140"/>
      <c r="CM54" s="140"/>
      <c r="CN54" s="140"/>
      <c r="CO54" s="140"/>
      <c r="CP54" s="140"/>
      <c r="CQ54" s="140"/>
      <c r="CR54" s="140"/>
      <c r="CS54" s="140"/>
      <c r="CT54" s="140"/>
      <c r="CU54" s="140"/>
      <c r="CV54" s="140"/>
      <c r="CW54" s="140"/>
      <c r="CX54" s="140"/>
      <c r="CY54" s="141"/>
      <c r="CZ54" s="141"/>
      <c r="DA54" s="141"/>
      <c r="DB54" s="141"/>
      <c r="DC54" s="141"/>
      <c r="DD54" s="141"/>
      <c r="DE54" s="141"/>
      <c r="DF54" s="141"/>
      <c r="DG54" s="141"/>
      <c r="DH54" s="141"/>
      <c r="DI54" s="141"/>
      <c r="DJ54" s="141"/>
      <c r="DK54" s="141"/>
      <c r="DL54" s="141"/>
      <c r="DM54" s="141"/>
      <c r="DN54" s="141"/>
      <c r="DO54" s="141"/>
      <c r="DP54" s="141"/>
      <c r="DQ54" s="141"/>
      <c r="DR54" s="141"/>
      <c r="DS54" s="141"/>
      <c r="DT54" s="141"/>
    </row>
    <row r="55" spans="1:124" s="86" customFormat="1" ht="18.75" customHeight="1">
      <c r="A55" s="93"/>
      <c r="B55" s="104" t="s">
        <v>234</v>
      </c>
      <c r="C55" s="105">
        <v>0</v>
      </c>
      <c r="D55" s="177">
        <v>0</v>
      </c>
      <c r="E55" s="178">
        <v>0</v>
      </c>
      <c r="F55" s="179" t="s">
        <v>299</v>
      </c>
      <c r="G55" s="180" t="s">
        <v>299</v>
      </c>
      <c r="H55" s="181" t="s">
        <v>299</v>
      </c>
      <c r="I55" s="179" t="s">
        <v>299</v>
      </c>
      <c r="J55" s="180" t="s">
        <v>299</v>
      </c>
      <c r="K55" s="181" t="s">
        <v>299</v>
      </c>
      <c r="L55" s="179" t="s">
        <v>299</v>
      </c>
      <c r="M55" s="180" t="s">
        <v>299</v>
      </c>
      <c r="N55" s="181" t="s">
        <v>299</v>
      </c>
      <c r="O55" s="183"/>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24" s="86" customFormat="1" ht="18.75" customHeight="1">
      <c r="A56" s="93"/>
      <c r="B56" s="104" t="s">
        <v>55</v>
      </c>
      <c r="C56" s="105">
        <v>490.57563899999997</v>
      </c>
      <c r="D56" s="177">
        <v>404.25030299999997</v>
      </c>
      <c r="E56" s="178">
        <v>438.99177600000002</v>
      </c>
      <c r="F56" s="179">
        <v>7.0301148810204177</v>
      </c>
      <c r="G56" s="180">
        <v>8.4306326419747926</v>
      </c>
      <c r="H56" s="181">
        <v>7.2775887264001957</v>
      </c>
      <c r="I56" s="179">
        <v>144.96995783841646</v>
      </c>
      <c r="J56" s="180">
        <v>135.05629171659939</v>
      </c>
      <c r="K56" s="181">
        <v>155.73783674078544</v>
      </c>
      <c r="L56" s="179">
        <v>10.191554579007541</v>
      </c>
      <c r="M56" s="180">
        <v>11.386099814500325</v>
      </c>
      <c r="N56" s="181">
        <v>11.333959249386941</v>
      </c>
      <c r="O56" s="183"/>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24" s="86" customFormat="1" ht="18.75" customHeight="1">
      <c r="A57" s="93"/>
      <c r="B57" s="104" t="s">
        <v>68</v>
      </c>
      <c r="C57" s="105">
        <v>0</v>
      </c>
      <c r="D57" s="177">
        <v>0</v>
      </c>
      <c r="E57" s="178">
        <v>0</v>
      </c>
      <c r="F57" s="179" t="s">
        <v>299</v>
      </c>
      <c r="G57" s="180" t="s">
        <v>299</v>
      </c>
      <c r="H57" s="181" t="s">
        <v>299</v>
      </c>
      <c r="I57" s="179" t="s">
        <v>299</v>
      </c>
      <c r="J57" s="180" t="s">
        <v>299</v>
      </c>
      <c r="K57" s="181" t="s">
        <v>299</v>
      </c>
      <c r="L57" s="179" t="s">
        <v>299</v>
      </c>
      <c r="M57" s="180" t="s">
        <v>299</v>
      </c>
      <c r="N57" s="181" t="s">
        <v>299</v>
      </c>
      <c r="O57" s="183"/>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24" s="86" customFormat="1" ht="18.75" customHeight="1">
      <c r="A58" s="93"/>
      <c r="B58" s="104" t="s">
        <v>50</v>
      </c>
      <c r="C58" s="105">
        <v>13484.912150999999</v>
      </c>
      <c r="D58" s="177">
        <v>6940.8553950000005</v>
      </c>
      <c r="E58" s="178">
        <v>0</v>
      </c>
      <c r="F58" s="179">
        <v>3.5240425942616143</v>
      </c>
      <c r="G58" s="180">
        <v>8.1069953914520365</v>
      </c>
      <c r="H58" s="181" t="s">
        <v>299</v>
      </c>
      <c r="I58" s="179">
        <v>104.42867147732132</v>
      </c>
      <c r="J58" s="180">
        <v>64.710528785437006</v>
      </c>
      <c r="K58" s="181" t="s">
        <v>299</v>
      </c>
      <c r="L58" s="179">
        <v>3.6801108634823323</v>
      </c>
      <c r="M58" s="180">
        <v>5.2460795864196212</v>
      </c>
      <c r="N58" s="181" t="s">
        <v>299</v>
      </c>
      <c r="O58" s="183"/>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24" s="86" customFormat="1" ht="18.75" customHeight="1">
      <c r="A59" s="93"/>
      <c r="B59" s="104" t="s">
        <v>60</v>
      </c>
      <c r="C59" s="105">
        <v>21764.328682999996</v>
      </c>
      <c r="D59" s="177">
        <v>13701.469044000001</v>
      </c>
      <c r="E59" s="178" t="s">
        <v>475</v>
      </c>
      <c r="F59" s="179">
        <v>3.3298832762348427</v>
      </c>
      <c r="G59" s="180">
        <v>7.0765523454916908</v>
      </c>
      <c r="H59" s="178" t="s">
        <v>475</v>
      </c>
      <c r="I59" s="179">
        <v>168.49230598488433</v>
      </c>
      <c r="J59" s="180">
        <v>143.23317832604761</v>
      </c>
      <c r="K59" s="178" t="s">
        <v>475</v>
      </c>
      <c r="L59" s="179">
        <v>5.6105971187331027</v>
      </c>
      <c r="M59" s="180">
        <v>10.135970840354219</v>
      </c>
      <c r="N59" s="178" t="s">
        <v>475</v>
      </c>
      <c r="O59" s="183"/>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24" s="86" customFormat="1" ht="18">
      <c r="A60" s="85"/>
      <c r="B60" s="184"/>
      <c r="C60" s="185"/>
      <c r="D60" s="186"/>
      <c r="E60" s="187"/>
      <c r="F60" s="188"/>
      <c r="G60" s="189"/>
      <c r="H60" s="190"/>
      <c r="I60" s="188"/>
      <c r="J60" s="189"/>
      <c r="K60" s="190"/>
      <c r="L60" s="188"/>
      <c r="M60" s="189"/>
      <c r="N60" s="190"/>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24" ht="20.100000000000001" customHeight="1">
      <c r="B61" s="85" t="s">
        <v>482</v>
      </c>
      <c r="C61" s="116"/>
      <c r="D61" s="116"/>
      <c r="E61" s="116"/>
      <c r="F61" s="116"/>
      <c r="G61" s="116"/>
      <c r="H61" s="116"/>
      <c r="I61" s="116"/>
      <c r="J61" s="116"/>
      <c r="K61" s="116"/>
      <c r="L61" s="116"/>
      <c r="M61" s="116"/>
      <c r="N61" s="116"/>
    </row>
    <row r="62" spans="1:124" ht="20.100000000000001" customHeight="1">
      <c r="B62" s="117"/>
      <c r="C62" s="116"/>
      <c r="D62" s="116"/>
      <c r="E62" s="116"/>
      <c r="F62" s="116"/>
      <c r="G62" s="116"/>
      <c r="H62" s="116"/>
      <c r="I62" s="116"/>
      <c r="J62" s="116"/>
      <c r="K62" s="116"/>
      <c r="L62" s="116"/>
      <c r="M62" s="116"/>
      <c r="N62" s="116"/>
    </row>
    <row r="63" spans="1:124" ht="20.100000000000001" customHeight="1">
      <c r="B63" s="117"/>
      <c r="C63" s="63"/>
      <c r="D63" s="63"/>
      <c r="E63" s="63"/>
      <c r="F63" s="63"/>
      <c r="G63" s="191"/>
      <c r="H63" s="192"/>
      <c r="I63" s="192"/>
      <c r="J63" s="192"/>
      <c r="K63" s="192"/>
      <c r="L63" s="192"/>
      <c r="M63" s="192"/>
      <c r="N63" s="192"/>
    </row>
    <row r="64" spans="1:124" ht="20.100000000000001" customHeight="1">
      <c r="B64" s="63"/>
      <c r="C64" s="63"/>
      <c r="D64" s="63"/>
      <c r="E64" s="63"/>
      <c r="F64" s="63"/>
      <c r="G64" s="63"/>
      <c r="H64" s="63"/>
      <c r="I64" s="63"/>
      <c r="J64" s="191"/>
      <c r="K64" s="192"/>
      <c r="L64" s="192"/>
      <c r="M64" s="192"/>
      <c r="N64" s="192"/>
    </row>
    <row r="65" spans="2:14" ht="20.100000000000001" customHeight="1">
      <c r="B65" s="63"/>
      <c r="C65" s="193"/>
      <c r="D65" s="193"/>
      <c r="E65" s="193"/>
      <c r="F65" s="193"/>
      <c r="G65" s="193"/>
      <c r="H65" s="193"/>
      <c r="I65" s="193"/>
      <c r="J65" s="193"/>
      <c r="K65" s="193"/>
      <c r="L65" s="193"/>
      <c r="M65" s="193"/>
      <c r="N65" s="193"/>
    </row>
    <row r="66" spans="2:14" ht="20.100000000000001" customHeight="1">
      <c r="B66" s="63"/>
    </row>
    <row r="67" spans="2:14" ht="20.100000000000001" customHeight="1">
      <c r="B67" s="84"/>
      <c r="C67" s="194"/>
      <c r="D67" s="194"/>
      <c r="E67" s="194"/>
      <c r="F67" s="194"/>
      <c r="G67" s="194"/>
      <c r="H67" s="194"/>
      <c r="I67" s="194"/>
      <c r="J67" s="194"/>
      <c r="K67" s="194"/>
      <c r="L67" s="194"/>
      <c r="M67" s="194"/>
      <c r="N67" s="194"/>
    </row>
    <row r="68" spans="2:14" ht="20.100000000000001" customHeight="1">
      <c r="B68" s="63"/>
    </row>
    <row r="69" spans="2:14" ht="20.100000000000001" customHeight="1"/>
    <row r="70" spans="2:14" ht="20.100000000000001" customHeight="1"/>
    <row r="77" spans="2:14"/>
    <row r="78" spans="2:14"/>
    <row r="79" spans="2:14"/>
    <row r="80" spans="2:14"/>
    <row r="82" ht="9.75" hidden="1" customHeight="1"/>
    <row r="98"/>
    <row r="114"/>
    <row r="120" ht="12.75" hidden="1" customHeight="1"/>
    <row r="125"/>
    <row r="126"/>
    <row r="127"/>
    <row r="128"/>
    <row r="129" spans="2:14"/>
    <row r="130" spans="2:14"/>
    <row r="136" spans="2:14" hidden="1">
      <c r="B136" s="195"/>
      <c r="C136" s="196"/>
      <c r="D136" s="197"/>
      <c r="E136" s="196"/>
      <c r="F136" s="197"/>
      <c r="G136" s="197"/>
      <c r="H136" s="197"/>
      <c r="I136" s="197"/>
      <c r="J136" s="197"/>
      <c r="K136" s="197"/>
      <c r="L136" s="197"/>
      <c r="M136" s="197"/>
      <c r="N136" s="197"/>
    </row>
    <row r="137" spans="2:14" hidden="1">
      <c r="B137" s="195"/>
      <c r="C137" s="196"/>
      <c r="D137" s="197"/>
      <c r="E137" s="196"/>
      <c r="F137" s="197"/>
      <c r="G137" s="197"/>
      <c r="H137" s="197"/>
      <c r="I137" s="197"/>
      <c r="J137" s="197"/>
      <c r="K137" s="197"/>
      <c r="L137" s="197"/>
      <c r="M137" s="197"/>
      <c r="N137" s="197"/>
    </row>
    <row r="138" spans="2:14" hidden="1">
      <c r="B138" s="195"/>
      <c r="C138" s="196"/>
      <c r="D138" s="197"/>
      <c r="E138" s="196"/>
      <c r="F138" s="197"/>
      <c r="G138" s="197"/>
      <c r="H138" s="197"/>
      <c r="I138" s="197"/>
      <c r="J138" s="197"/>
      <c r="K138" s="197"/>
      <c r="L138" s="197"/>
      <c r="M138" s="197"/>
      <c r="N138" s="197"/>
    </row>
    <row r="139" spans="2:14" hidden="1">
      <c r="B139" s="195"/>
      <c r="C139" s="196"/>
      <c r="D139" s="197"/>
      <c r="E139" s="196"/>
      <c r="F139" s="197"/>
      <c r="G139" s="197"/>
      <c r="H139" s="197"/>
      <c r="I139" s="197"/>
      <c r="J139" s="197"/>
      <c r="K139" s="197"/>
      <c r="L139" s="197"/>
      <c r="M139" s="197"/>
      <c r="N139" s="197"/>
    </row>
    <row r="140" spans="2:14" hidden="1">
      <c r="B140" s="195"/>
      <c r="C140" s="196"/>
      <c r="D140" s="197"/>
      <c r="E140" s="196"/>
      <c r="F140" s="197"/>
      <c r="G140" s="197"/>
      <c r="H140" s="197"/>
      <c r="I140" s="197"/>
      <c r="J140" s="197"/>
      <c r="K140" s="197"/>
      <c r="L140" s="197"/>
      <c r="M140" s="197"/>
      <c r="N140" s="197"/>
    </row>
    <row r="141" spans="2:14" hidden="1">
      <c r="B141" s="195"/>
      <c r="C141" s="196"/>
      <c r="D141" s="197"/>
      <c r="E141" s="196"/>
      <c r="F141" s="197"/>
      <c r="G141" s="197"/>
      <c r="H141" s="197"/>
      <c r="I141" s="197"/>
      <c r="J141" s="197"/>
      <c r="K141" s="197"/>
      <c r="L141" s="197"/>
      <c r="M141" s="197"/>
      <c r="N141" s="197"/>
    </row>
    <row r="142" spans="2:14" hidden="1">
      <c r="B142" s="195"/>
      <c r="C142" s="196"/>
      <c r="D142" s="197"/>
      <c r="E142" s="196"/>
      <c r="F142" s="197"/>
      <c r="G142" s="197"/>
      <c r="H142" s="197"/>
      <c r="I142" s="197"/>
      <c r="J142" s="197"/>
      <c r="K142" s="197"/>
      <c r="L142" s="197"/>
      <c r="M142" s="197"/>
      <c r="N142" s="197"/>
    </row>
    <row r="143" spans="2:14" hidden="1">
      <c r="B143" s="195"/>
      <c r="C143" s="196"/>
      <c r="D143" s="197"/>
      <c r="E143" s="196"/>
      <c r="F143" s="197"/>
      <c r="G143" s="197"/>
      <c r="H143" s="197"/>
      <c r="I143" s="197"/>
      <c r="J143" s="197"/>
      <c r="K143" s="197"/>
      <c r="L143" s="197"/>
      <c r="M143" s="197"/>
      <c r="N143" s="197"/>
    </row>
    <row r="144" spans="2:14" hidden="1">
      <c r="B144" s="195"/>
      <c r="C144" s="196"/>
      <c r="D144" s="197"/>
      <c r="E144" s="196"/>
      <c r="F144" s="197"/>
      <c r="G144" s="197"/>
      <c r="H144" s="197"/>
      <c r="I144" s="197"/>
      <c r="J144" s="197"/>
      <c r="K144" s="197"/>
      <c r="L144" s="197"/>
      <c r="M144" s="197"/>
      <c r="N144" s="197"/>
    </row>
    <row r="145" spans="2:14" hidden="1">
      <c r="B145" s="195"/>
      <c r="C145" s="196"/>
      <c r="D145" s="197"/>
      <c r="E145" s="196"/>
      <c r="F145" s="197"/>
      <c r="G145" s="197"/>
      <c r="H145" s="197"/>
      <c r="I145" s="197"/>
      <c r="J145" s="197"/>
      <c r="K145" s="197"/>
      <c r="L145" s="197"/>
      <c r="M145" s="197"/>
      <c r="N145" s="197"/>
    </row>
    <row r="146" spans="2:14" hidden="1">
      <c r="B146" s="195"/>
      <c r="C146" s="196"/>
      <c r="D146" s="197"/>
      <c r="E146" s="196"/>
      <c r="F146" s="197"/>
      <c r="G146" s="197"/>
      <c r="H146" s="197"/>
      <c r="I146" s="197"/>
      <c r="J146" s="197"/>
      <c r="K146" s="197"/>
      <c r="L146" s="197"/>
      <c r="M146" s="197"/>
      <c r="N146" s="197"/>
    </row>
    <row r="147" spans="2:14" hidden="1">
      <c r="B147" s="195"/>
      <c r="C147" s="196"/>
      <c r="D147" s="197"/>
      <c r="E147" s="196"/>
      <c r="F147" s="197"/>
      <c r="G147" s="197"/>
      <c r="H147" s="197"/>
      <c r="I147" s="197"/>
      <c r="J147" s="197"/>
      <c r="K147" s="197"/>
      <c r="L147" s="197"/>
      <c r="M147" s="197"/>
      <c r="N147" s="197"/>
    </row>
    <row r="148" spans="2:14" hidden="1">
      <c r="B148" s="195"/>
      <c r="C148" s="196"/>
      <c r="D148" s="197"/>
      <c r="E148" s="196"/>
      <c r="F148" s="197"/>
      <c r="G148" s="197"/>
      <c r="H148" s="197"/>
      <c r="I148" s="197"/>
      <c r="J148" s="197"/>
      <c r="K148" s="197"/>
      <c r="L148" s="197"/>
      <c r="M148" s="197"/>
      <c r="N148" s="197"/>
    </row>
    <row r="149" spans="2:14" hidden="1">
      <c r="B149" s="195"/>
      <c r="C149" s="196"/>
      <c r="D149" s="197"/>
      <c r="E149" s="196"/>
      <c r="F149" s="197"/>
      <c r="G149" s="197"/>
      <c r="H149" s="197"/>
      <c r="I149" s="197"/>
      <c r="J149" s="197"/>
      <c r="K149" s="197"/>
      <c r="L149" s="197"/>
      <c r="M149" s="197"/>
      <c r="N149" s="197"/>
    </row>
    <row r="150" spans="2:14" hidden="1">
      <c r="B150" s="195"/>
      <c r="C150" s="196"/>
      <c r="D150" s="197"/>
      <c r="E150" s="196"/>
      <c r="F150" s="197"/>
      <c r="G150" s="197"/>
      <c r="H150" s="197"/>
      <c r="I150" s="197"/>
      <c r="J150" s="197"/>
      <c r="K150" s="197"/>
      <c r="L150" s="197"/>
      <c r="M150" s="197"/>
      <c r="N150" s="197"/>
    </row>
    <row r="151" spans="2:14" hidden="1">
      <c r="B151" s="195"/>
      <c r="C151" s="196"/>
      <c r="D151" s="197"/>
      <c r="E151" s="196"/>
      <c r="F151" s="197"/>
      <c r="G151" s="197"/>
      <c r="H151" s="197"/>
      <c r="I151" s="197"/>
      <c r="J151" s="197"/>
      <c r="K151" s="197"/>
      <c r="L151" s="197"/>
      <c r="M151" s="197"/>
      <c r="N151" s="197"/>
    </row>
    <row r="152" spans="2:14" hidden="1">
      <c r="B152" s="195"/>
      <c r="C152" s="196"/>
      <c r="D152" s="197"/>
      <c r="E152" s="196"/>
      <c r="F152" s="197"/>
      <c r="G152" s="197"/>
      <c r="H152" s="197"/>
      <c r="I152" s="197"/>
      <c r="J152" s="197"/>
      <c r="K152" s="197"/>
      <c r="L152" s="197"/>
      <c r="M152" s="197"/>
      <c r="N152" s="197"/>
    </row>
    <row r="153" spans="2:14" hidden="1">
      <c r="B153" s="195"/>
      <c r="C153" s="196"/>
      <c r="D153" s="197"/>
      <c r="E153" s="196"/>
      <c r="F153" s="197"/>
      <c r="G153" s="197"/>
      <c r="H153" s="197"/>
      <c r="I153" s="197"/>
      <c r="J153" s="197"/>
      <c r="K153" s="197"/>
      <c r="L153" s="197"/>
      <c r="M153" s="197"/>
      <c r="N153" s="197"/>
    </row>
    <row r="154" spans="2:14" hidden="1">
      <c r="B154" s="195"/>
      <c r="C154" s="196"/>
      <c r="D154" s="197"/>
      <c r="E154" s="196"/>
      <c r="F154" s="197"/>
      <c r="G154" s="197"/>
      <c r="H154" s="197"/>
      <c r="I154" s="197"/>
      <c r="J154" s="197"/>
      <c r="K154" s="197"/>
      <c r="L154" s="197"/>
      <c r="M154" s="197"/>
      <c r="N154" s="197"/>
    </row>
    <row r="155" spans="2:14" hidden="1">
      <c r="B155" s="195"/>
      <c r="C155" s="196"/>
      <c r="D155" s="197"/>
      <c r="E155" s="196"/>
      <c r="F155" s="197"/>
      <c r="G155" s="197"/>
      <c r="H155" s="197"/>
      <c r="I155" s="197"/>
      <c r="J155" s="197"/>
      <c r="K155" s="197"/>
      <c r="L155" s="197"/>
      <c r="M155" s="197"/>
      <c r="N155" s="197"/>
    </row>
    <row r="156" spans="2:14" hidden="1">
      <c r="B156" s="195"/>
      <c r="C156" s="196"/>
      <c r="D156" s="197"/>
      <c r="E156" s="196"/>
      <c r="F156" s="197"/>
      <c r="G156" s="197"/>
      <c r="H156" s="197"/>
      <c r="I156" s="197"/>
      <c r="J156" s="197"/>
      <c r="K156" s="197"/>
      <c r="L156" s="197"/>
      <c r="M156" s="197"/>
      <c r="N156" s="197"/>
    </row>
    <row r="157" spans="2:14" hidden="1">
      <c r="B157" s="195"/>
      <c r="C157" s="198"/>
      <c r="D157" s="198"/>
      <c r="E157" s="198"/>
      <c r="F157" s="198"/>
      <c r="G157" s="198"/>
      <c r="H157" s="198"/>
      <c r="I157" s="198"/>
      <c r="J157" s="198"/>
      <c r="K157" s="198"/>
      <c r="L157" s="198"/>
      <c r="M157" s="198"/>
      <c r="N157" s="198"/>
    </row>
    <row r="158" spans="2:14" hidden="1">
      <c r="B158" s="195"/>
      <c r="C158" s="196"/>
      <c r="D158" s="197"/>
      <c r="E158" s="196"/>
      <c r="F158" s="197"/>
      <c r="G158" s="197"/>
      <c r="H158" s="197"/>
      <c r="I158" s="197"/>
      <c r="J158" s="197"/>
      <c r="K158" s="197"/>
      <c r="L158" s="197"/>
      <c r="M158" s="197"/>
      <c r="N158" s="197"/>
    </row>
    <row r="159" spans="2:14"/>
    <row r="160" spans="2:14"/>
    <row r="161"/>
    <row r="162"/>
    <row r="163"/>
    <row r="164"/>
    <row r="165"/>
    <row r="166"/>
    <row r="167"/>
    <row r="168"/>
    <row r="169"/>
    <row r="170"/>
    <row r="171"/>
    <row r="172"/>
    <row r="173"/>
    <row r="174"/>
    <row r="175"/>
    <row r="176"/>
    <row r="177"/>
    <row r="178"/>
    <row r="179"/>
    <row r="180"/>
    <row r="181"/>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A1:CX93"/>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7" width="16.7109375" style="44" customWidth="1"/>
    <col min="8" max="8" width="17.42578125" style="44" customWidth="1"/>
    <col min="9" max="14" width="16.7109375" style="44" customWidth="1"/>
    <col min="15" max="15" width="11.42578125" style="44" customWidth="1"/>
    <col min="16" max="16" width="11.42578125" style="44" hidden="1" customWidth="1"/>
    <col min="17" max="102" width="0" style="44" hidden="1" customWidth="1"/>
    <col min="103" max="16384" width="11.42578125" style="52" hidden="1"/>
  </cols>
  <sheetData>
    <row r="1" spans="1:102" ht="89.1" customHeight="1"/>
    <row r="2" spans="1:102" s="161" customFormat="1" ht="20.100000000000001" customHeight="1">
      <c r="A2" s="74"/>
      <c r="B2" s="87" t="s">
        <v>13</v>
      </c>
      <c r="C2" s="159"/>
      <c r="D2" s="159"/>
      <c r="E2" s="159"/>
      <c r="F2" s="159"/>
      <c r="G2" s="159"/>
      <c r="H2" s="160"/>
      <c r="I2" s="160"/>
      <c r="J2" s="160"/>
      <c r="K2" s="159"/>
      <c r="L2" s="159"/>
      <c r="M2" s="159"/>
      <c r="N2" s="159"/>
      <c r="O2" s="74"/>
      <c r="P2" s="74"/>
      <c r="Q2" s="74"/>
      <c r="R2" s="74"/>
      <c r="S2" s="74"/>
      <c r="T2" s="74"/>
      <c r="U2" s="74"/>
      <c r="V2" s="74"/>
      <c r="W2" s="74"/>
      <c r="X2" s="74"/>
      <c r="Y2" s="74"/>
      <c r="Z2" s="74"/>
      <c r="AA2" s="74"/>
      <c r="AB2" s="74"/>
      <c r="AC2" s="74"/>
      <c r="AD2" s="74"/>
      <c r="AE2" s="74"/>
      <c r="AF2" s="74"/>
      <c r="AG2" s="74"/>
      <c r="AH2" s="74"/>
      <c r="AI2" s="74"/>
      <c r="AJ2" s="74"/>
      <c r="AK2" s="74"/>
      <c r="AL2" s="74"/>
      <c r="AM2" s="74"/>
      <c r="AN2" s="74"/>
      <c r="AO2" s="74"/>
      <c r="AP2" s="74"/>
      <c r="AQ2" s="74"/>
      <c r="AR2" s="74"/>
      <c r="AS2" s="74"/>
      <c r="AT2" s="74"/>
      <c r="AU2" s="74"/>
      <c r="AV2" s="74"/>
      <c r="AW2" s="74"/>
      <c r="AX2" s="74"/>
      <c r="AY2" s="74"/>
      <c r="AZ2" s="74"/>
      <c r="BA2" s="74"/>
      <c r="BB2" s="74"/>
      <c r="BC2" s="74"/>
      <c r="BD2" s="74"/>
      <c r="BE2" s="74"/>
      <c r="BF2" s="74"/>
      <c r="BG2" s="74"/>
      <c r="BH2" s="74"/>
      <c r="BI2" s="74"/>
      <c r="BJ2" s="74"/>
      <c r="BK2" s="74"/>
      <c r="BL2" s="74"/>
      <c r="BM2" s="74"/>
      <c r="BN2" s="74"/>
      <c r="BO2" s="74"/>
      <c r="BP2" s="74"/>
      <c r="BQ2" s="74"/>
      <c r="BR2" s="74"/>
      <c r="BS2" s="74"/>
      <c r="BT2" s="74"/>
      <c r="BU2" s="74"/>
      <c r="BV2" s="74"/>
      <c r="BW2" s="74"/>
      <c r="BX2" s="74"/>
      <c r="BY2" s="74"/>
      <c r="BZ2" s="74"/>
      <c r="CA2" s="74"/>
      <c r="CB2" s="74"/>
      <c r="CC2" s="74"/>
      <c r="CD2" s="74"/>
      <c r="CE2" s="74"/>
      <c r="CF2" s="74"/>
      <c r="CG2" s="74"/>
      <c r="CH2" s="74"/>
      <c r="CI2" s="74"/>
      <c r="CJ2" s="74"/>
      <c r="CK2" s="74"/>
      <c r="CL2" s="74"/>
      <c r="CM2" s="74"/>
      <c r="CN2" s="74"/>
      <c r="CO2" s="74"/>
      <c r="CP2" s="74"/>
      <c r="CQ2" s="74"/>
      <c r="CR2" s="74"/>
      <c r="CS2" s="74"/>
      <c r="CT2" s="74"/>
      <c r="CU2" s="74"/>
      <c r="CV2" s="74"/>
      <c r="CW2" s="74"/>
      <c r="CX2" s="74"/>
    </row>
    <row r="3" spans="1:102" s="161" customFormat="1" ht="20.100000000000001" customHeight="1">
      <c r="A3" s="74"/>
      <c r="B3" s="91" t="s">
        <v>2</v>
      </c>
      <c r="C3" s="162"/>
      <c r="D3" s="162"/>
      <c r="E3" s="162"/>
      <c r="F3" s="162"/>
      <c r="G3" s="162"/>
      <c r="H3" s="162"/>
      <c r="I3" s="162"/>
      <c r="J3" s="162"/>
      <c r="K3" s="162"/>
      <c r="L3" s="163"/>
      <c r="M3" s="162"/>
      <c r="N3" s="162"/>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ht="20.100000000000001" customHeight="1">
      <c r="B4" s="250"/>
      <c r="C4" s="251"/>
      <c r="D4" s="251"/>
      <c r="E4" s="251"/>
      <c r="F4" s="252"/>
      <c r="G4" s="252"/>
      <c r="H4" s="252"/>
      <c r="I4" s="251"/>
      <c r="J4" s="252"/>
      <c r="K4" s="252"/>
      <c r="L4" s="252"/>
      <c r="M4" s="252"/>
      <c r="N4" s="252"/>
    </row>
    <row r="5" spans="1:102" s="95" customFormat="1" ht="20.100000000000001" customHeight="1">
      <c r="A5" s="93"/>
      <c r="B5" s="233"/>
      <c r="C5" s="697" t="s">
        <v>194</v>
      </c>
      <c r="D5" s="698"/>
      <c r="E5" s="699"/>
      <c r="F5" s="697" t="s">
        <v>202</v>
      </c>
      <c r="G5" s="698"/>
      <c r="H5" s="699"/>
      <c r="I5" s="697" t="s">
        <v>196</v>
      </c>
      <c r="J5" s="698"/>
      <c r="K5" s="699"/>
      <c r="L5" s="697" t="s">
        <v>197</v>
      </c>
      <c r="M5" s="698"/>
      <c r="N5" s="699"/>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34"/>
      <c r="C6" s="134">
        <v>45536</v>
      </c>
      <c r="D6" s="135">
        <v>45870</v>
      </c>
      <c r="E6" s="136">
        <v>45901</v>
      </c>
      <c r="F6" s="134">
        <f>C6</f>
        <v>45536</v>
      </c>
      <c r="G6" s="135">
        <f t="shared" ref="G6:H6" si="0">D6</f>
        <v>45870</v>
      </c>
      <c r="H6" s="136">
        <f t="shared" si="0"/>
        <v>45901</v>
      </c>
      <c r="I6" s="134">
        <f>C6</f>
        <v>45536</v>
      </c>
      <c r="J6" s="135">
        <f t="shared" ref="J6:K6" si="1">D6</f>
        <v>45870</v>
      </c>
      <c r="K6" s="136">
        <f t="shared" si="1"/>
        <v>45901</v>
      </c>
      <c r="L6" s="134">
        <f>C6</f>
        <v>45536</v>
      </c>
      <c r="M6" s="135">
        <f t="shared" ref="M6:N6" si="2">D6</f>
        <v>45870</v>
      </c>
      <c r="N6" s="136">
        <f t="shared" si="2"/>
        <v>45901</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176" customFormat="1" ht="20.100000000000001" customHeight="1">
      <c r="A7" s="93"/>
      <c r="B7" s="169" t="s">
        <v>296</v>
      </c>
      <c r="C7" s="235">
        <v>3469495.0775084198</v>
      </c>
      <c r="D7" s="253">
        <v>3737376.8584891791</v>
      </c>
      <c r="E7" s="254">
        <v>3724672.4816137603</v>
      </c>
      <c r="F7" s="255">
        <v>1.7257780570308685</v>
      </c>
      <c r="G7" s="239">
        <v>1.758917004457029</v>
      </c>
      <c r="H7" s="240">
        <v>1.8690688552330323</v>
      </c>
      <c r="I7" s="238">
        <v>95.843778852596785</v>
      </c>
      <c r="J7" s="239">
        <v>96.012093754844429</v>
      </c>
      <c r="K7" s="240">
        <v>93.681861237191569</v>
      </c>
      <c r="L7" s="238">
        <v>1.6540509044673075</v>
      </c>
      <c r="M7" s="239">
        <v>1.6887730433891837</v>
      </c>
      <c r="N7" s="240">
        <v>1.7509784913869741</v>
      </c>
      <c r="O7" s="182"/>
      <c r="P7" s="182"/>
      <c r="Q7" s="182"/>
      <c r="R7" s="182"/>
      <c r="S7" s="182"/>
      <c r="T7" s="182"/>
      <c r="U7" s="182"/>
      <c r="V7" s="182"/>
      <c r="W7" s="182"/>
      <c r="X7" s="182"/>
      <c r="Y7" s="182"/>
      <c r="Z7" s="182"/>
      <c r="AA7" s="182"/>
      <c r="AB7" s="182"/>
      <c r="AC7" s="182"/>
      <c r="AD7" s="182"/>
      <c r="AE7" s="182"/>
      <c r="AF7" s="182"/>
      <c r="AG7" s="182"/>
      <c r="AH7" s="182"/>
      <c r="AI7" s="182"/>
      <c r="AJ7" s="182"/>
      <c r="AK7" s="182"/>
      <c r="AL7" s="182"/>
      <c r="AM7" s="182"/>
      <c r="AN7" s="182"/>
      <c r="AO7" s="182"/>
      <c r="AP7" s="182"/>
      <c r="AQ7" s="182"/>
      <c r="AR7" s="182"/>
      <c r="AS7" s="182"/>
      <c r="AT7" s="182"/>
      <c r="AU7" s="182"/>
      <c r="AV7" s="182"/>
      <c r="AW7" s="182"/>
      <c r="AX7" s="182"/>
      <c r="AY7" s="182"/>
      <c r="AZ7" s="182"/>
      <c r="BA7" s="182"/>
      <c r="BB7" s="182"/>
      <c r="BC7" s="182"/>
      <c r="BD7" s="182"/>
      <c r="BE7" s="182"/>
      <c r="BF7" s="182"/>
      <c r="BG7" s="182"/>
      <c r="BH7" s="182"/>
      <c r="BI7" s="182"/>
      <c r="BJ7" s="182"/>
      <c r="BK7" s="182"/>
      <c r="BL7" s="182"/>
      <c r="BM7" s="182"/>
      <c r="BN7" s="182"/>
      <c r="BO7" s="182"/>
      <c r="BP7" s="182"/>
      <c r="BQ7" s="182"/>
      <c r="BR7" s="182"/>
      <c r="BS7" s="182"/>
      <c r="BT7" s="182"/>
      <c r="BU7" s="182"/>
      <c r="BV7" s="182"/>
      <c r="BW7" s="182"/>
      <c r="BX7" s="182"/>
      <c r="BY7" s="182"/>
      <c r="BZ7" s="182"/>
      <c r="CA7" s="182"/>
      <c r="CB7" s="182"/>
      <c r="CC7" s="182"/>
      <c r="CD7" s="182"/>
      <c r="CE7" s="182"/>
      <c r="CF7" s="182"/>
      <c r="CG7" s="182"/>
      <c r="CH7" s="182"/>
      <c r="CI7" s="182"/>
      <c r="CJ7" s="182"/>
      <c r="CK7" s="182"/>
      <c r="CL7" s="182"/>
      <c r="CM7" s="182"/>
      <c r="CN7" s="182"/>
      <c r="CO7" s="182"/>
      <c r="CP7" s="182"/>
      <c r="CQ7" s="182"/>
      <c r="CR7" s="182"/>
      <c r="CS7" s="182"/>
      <c r="CT7" s="182"/>
      <c r="CU7" s="182"/>
      <c r="CV7" s="182"/>
      <c r="CW7" s="182"/>
      <c r="CX7" s="182"/>
    </row>
    <row r="8" spans="1:102" s="86" customFormat="1" ht="20.100000000000001" customHeight="1">
      <c r="A8" s="93"/>
      <c r="B8" s="104" t="s">
        <v>47</v>
      </c>
      <c r="C8" s="105">
        <v>766552.02406525996</v>
      </c>
      <c r="D8" s="177">
        <v>842552.81892532995</v>
      </c>
      <c r="E8" s="178">
        <v>839268.06034892984</v>
      </c>
      <c r="F8" s="179">
        <v>1.2347989719518122</v>
      </c>
      <c r="G8" s="180">
        <v>1.0776563085188358</v>
      </c>
      <c r="H8" s="181">
        <v>1.1965507220330669</v>
      </c>
      <c r="I8" s="179">
        <v>96.330757137682838</v>
      </c>
      <c r="J8" s="180">
        <v>108.17430635120738</v>
      </c>
      <c r="K8" s="181">
        <v>102.15988454676261</v>
      </c>
      <c r="L8" s="179">
        <v>1.1894911988095047</v>
      </c>
      <c r="M8" s="180">
        <v>1.1657472365902777</v>
      </c>
      <c r="N8" s="181">
        <v>1.2223948361724355</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70</v>
      </c>
      <c r="C9" s="105">
        <v>372849.83641099994</v>
      </c>
      <c r="D9" s="177">
        <v>380939.13951100002</v>
      </c>
      <c r="E9" s="178">
        <v>377258.90449700004</v>
      </c>
      <c r="F9" s="179">
        <v>1.5604647530504725</v>
      </c>
      <c r="G9" s="180">
        <v>1.6108387966846889</v>
      </c>
      <c r="H9" s="181">
        <v>1.7976543975926031</v>
      </c>
      <c r="I9" s="179">
        <v>91.885848152749958</v>
      </c>
      <c r="J9" s="180">
        <v>97.016733340034406</v>
      </c>
      <c r="K9" s="181">
        <v>90.423326342846366</v>
      </c>
      <c r="L9" s="179">
        <v>1.4338462734651416</v>
      </c>
      <c r="M9" s="180">
        <v>1.5627831799174035</v>
      </c>
      <c r="N9" s="181">
        <v>1.6254989024516886</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422335.38263925997</v>
      </c>
      <c r="D10" s="177">
        <v>460160.81172780995</v>
      </c>
      <c r="E10" s="178">
        <v>457808.28108581004</v>
      </c>
      <c r="F10" s="179">
        <v>0.8734444668091812</v>
      </c>
      <c r="G10" s="180">
        <v>1.1429573096309245</v>
      </c>
      <c r="H10" s="181">
        <v>1.8753544251836625</v>
      </c>
      <c r="I10" s="179">
        <v>84.177485479986629</v>
      </c>
      <c r="J10" s="180">
        <v>70.82415906533231</v>
      </c>
      <c r="K10" s="181">
        <v>62.924932051325847</v>
      </c>
      <c r="L10" s="179">
        <v>0.7352435892240452</v>
      </c>
      <c r="M10" s="180">
        <v>0.80948990302184864</v>
      </c>
      <c r="N10" s="181">
        <v>1.180065497768352</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252774.74751630001</v>
      </c>
      <c r="D11" s="177">
        <v>132285.56619133</v>
      </c>
      <c r="E11" s="178">
        <v>138105.89402864999</v>
      </c>
      <c r="F11" s="179">
        <v>1.0932263993743301</v>
      </c>
      <c r="G11" s="180">
        <v>2.7548149902077848</v>
      </c>
      <c r="H11" s="181">
        <v>2.7103877095958513</v>
      </c>
      <c r="I11" s="179">
        <v>164.1774009071288</v>
      </c>
      <c r="J11" s="180">
        <v>98.84057686198615</v>
      </c>
      <c r="K11" s="181">
        <v>98.461742294578883</v>
      </c>
      <c r="L11" s="179">
        <v>1.7948306885233629</v>
      </c>
      <c r="M11" s="180">
        <v>2.7228750278018414</v>
      </c>
      <c r="N11" s="181">
        <v>2.6686949618062061</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56</v>
      </c>
      <c r="C12" s="105">
        <v>212841.104918</v>
      </c>
      <c r="D12" s="177">
        <v>220723.03251600001</v>
      </c>
      <c r="E12" s="178">
        <v>219529.05715000001</v>
      </c>
      <c r="F12" s="179">
        <v>2.0628019158665323</v>
      </c>
      <c r="G12" s="180">
        <v>2.8889034054648444</v>
      </c>
      <c r="H12" s="181">
        <v>2.8732028683975965</v>
      </c>
      <c r="I12" s="179">
        <v>91.658089747008873</v>
      </c>
      <c r="J12" s="180">
        <v>85.84256785668552</v>
      </c>
      <c r="K12" s="181">
        <v>86.907277951219243</v>
      </c>
      <c r="L12" s="179">
        <v>1.8907248313479648</v>
      </c>
      <c r="M12" s="180">
        <v>2.4799088661502577</v>
      </c>
      <c r="N12" s="181">
        <v>2.4970224029407033</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71</v>
      </c>
      <c r="C13" s="105">
        <v>192926.81003399999</v>
      </c>
      <c r="D13" s="177">
        <v>194943.20746100001</v>
      </c>
      <c r="E13" s="178">
        <v>190991.516149</v>
      </c>
      <c r="F13" s="179">
        <v>4.0624433025242945</v>
      </c>
      <c r="G13" s="180">
        <v>2.7577768079329115</v>
      </c>
      <c r="H13" s="181">
        <v>2.8979996774736216</v>
      </c>
      <c r="I13" s="179">
        <v>78.97558682807248</v>
      </c>
      <c r="J13" s="180">
        <v>80.099534759943452</v>
      </c>
      <c r="K13" s="181">
        <v>80.945594959577548</v>
      </c>
      <c r="L13" s="179">
        <v>3.2083384377262889</v>
      </c>
      <c r="M13" s="180">
        <v>2.2089663928718815</v>
      </c>
      <c r="N13" s="181">
        <v>2.3458030808576615</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58</v>
      </c>
      <c r="C14" s="105">
        <v>310558.80598999996</v>
      </c>
      <c r="D14" s="177">
        <v>326660.46461699996</v>
      </c>
      <c r="E14" s="178">
        <v>329200.02909600001</v>
      </c>
      <c r="F14" s="179">
        <v>1.6517417420020526</v>
      </c>
      <c r="G14" s="180">
        <v>1.5115313479362023</v>
      </c>
      <c r="H14" s="181">
        <v>1.417210872007389</v>
      </c>
      <c r="I14" s="179">
        <v>113.49098300713274</v>
      </c>
      <c r="J14" s="180">
        <v>119.96108448633358</v>
      </c>
      <c r="K14" s="181">
        <v>127.3528365717234</v>
      </c>
      <c r="L14" s="179">
        <v>1.8745779397372677</v>
      </c>
      <c r="M14" s="180">
        <v>1.8132493973351644</v>
      </c>
      <c r="N14" s="181">
        <v>1.8048582457042661</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227</v>
      </c>
      <c r="C15" s="105">
        <v>0</v>
      </c>
      <c r="D15" s="177">
        <v>133585.8830948</v>
      </c>
      <c r="E15" s="178">
        <v>130764.29248517002</v>
      </c>
      <c r="F15" s="179" t="s">
        <v>299</v>
      </c>
      <c r="G15" s="180">
        <v>6.7496803487845352E-3</v>
      </c>
      <c r="H15" s="181">
        <v>7.3875107847928495E-3</v>
      </c>
      <c r="I15" s="179" t="s">
        <v>299</v>
      </c>
      <c r="J15" s="180">
        <v>17006.207353906375</v>
      </c>
      <c r="K15" s="181">
        <v>15957.840859712122</v>
      </c>
      <c r="L15" s="179" t="s">
        <v>299</v>
      </c>
      <c r="M15" s="180">
        <v>1.1478646358401692</v>
      </c>
      <c r="N15" s="181">
        <v>1.1788872145313127</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215258.25580937997</v>
      </c>
      <c r="D16" s="177">
        <v>231432.32859407002</v>
      </c>
      <c r="E16" s="178">
        <v>231747.90136658997</v>
      </c>
      <c r="F16" s="179">
        <v>1.5820077744036092</v>
      </c>
      <c r="G16" s="180">
        <v>1.9486717435014203</v>
      </c>
      <c r="H16" s="181">
        <v>2.076555317451422</v>
      </c>
      <c r="I16" s="179">
        <v>104.19259677545898</v>
      </c>
      <c r="J16" s="180">
        <v>94.534993469587519</v>
      </c>
      <c r="K16" s="181">
        <v>91.532564422317563</v>
      </c>
      <c r="L16" s="179">
        <v>1.6483349813407651</v>
      </c>
      <c r="M16" s="180">
        <v>1.8421767054627651</v>
      </c>
      <c r="N16" s="181">
        <v>1.9007243337112838</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42600.465415639999</v>
      </c>
      <c r="D17" s="177">
        <v>45638.894398800003</v>
      </c>
      <c r="E17" s="178">
        <v>43479.286160810007</v>
      </c>
      <c r="F17" s="179">
        <v>0.99514156604580162</v>
      </c>
      <c r="G17" s="180">
        <v>4.1774129470369656</v>
      </c>
      <c r="H17" s="181">
        <v>3.7861506010045587</v>
      </c>
      <c r="I17" s="179">
        <v>81.84724335540345</v>
      </c>
      <c r="J17" s="180">
        <v>49.173182886686121</v>
      </c>
      <c r="K17" s="181">
        <v>46.450138383817134</v>
      </c>
      <c r="L17" s="179">
        <v>0.81449593929228026</v>
      </c>
      <c r="M17" s="180">
        <v>2.0541669083785914</v>
      </c>
      <c r="N17" s="181">
        <v>1.7586721935863419</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36944.826455999995</v>
      </c>
      <c r="D18" s="177">
        <v>39898.805572000005</v>
      </c>
      <c r="E18" s="178">
        <v>40246.773871999998</v>
      </c>
      <c r="F18" s="179">
        <v>6.6808087376985137</v>
      </c>
      <c r="G18" s="180">
        <v>4.4209897883205729</v>
      </c>
      <c r="H18" s="181">
        <v>4.2830678118010823</v>
      </c>
      <c r="I18" s="179">
        <v>45.103807147057985</v>
      </c>
      <c r="J18" s="180">
        <v>51.792745645709125</v>
      </c>
      <c r="K18" s="181">
        <v>54.944610498675786</v>
      </c>
      <c r="L18" s="179">
        <v>3.0132990889153364</v>
      </c>
      <c r="M18" s="180">
        <v>2.2897519960876482</v>
      </c>
      <c r="N18" s="181">
        <v>2.3533149265882605</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65</v>
      </c>
      <c r="C19" s="105">
        <v>34072.28728846</v>
      </c>
      <c r="D19" s="177">
        <v>41955.724581480012</v>
      </c>
      <c r="E19" s="178">
        <v>42329.098908100001</v>
      </c>
      <c r="F19" s="179">
        <v>1.7755752923135908</v>
      </c>
      <c r="G19" s="180">
        <v>1.8500346814475617</v>
      </c>
      <c r="H19" s="181">
        <v>1.8076001685535157</v>
      </c>
      <c r="I19" s="179">
        <v>108.91589432701001</v>
      </c>
      <c r="J19" s="180">
        <v>114.38409024467387</v>
      </c>
      <c r="K19" s="181">
        <v>118.58763751073715</v>
      </c>
      <c r="L19" s="179">
        <v>1.9338837090727694</v>
      </c>
      <c r="M19" s="180">
        <v>2.1161453395847438</v>
      </c>
      <c r="N19" s="181">
        <v>2.1435903355277173</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105">
        <v>138704.14323795997</v>
      </c>
      <c r="D20" s="177">
        <v>149692.76594036</v>
      </c>
      <c r="E20" s="178">
        <v>151663.63159327998</v>
      </c>
      <c r="F20" s="179">
        <v>1.2018854393916654</v>
      </c>
      <c r="G20" s="180">
        <v>1.6140326077097196</v>
      </c>
      <c r="H20" s="181">
        <v>1.6581852602700242</v>
      </c>
      <c r="I20" s="179">
        <v>134.99207594597016</v>
      </c>
      <c r="J20" s="180">
        <v>105.58513545037714</v>
      </c>
      <c r="K20" s="181">
        <v>103.18945201655841</v>
      </c>
      <c r="L20" s="179">
        <v>1.622450105127154</v>
      </c>
      <c r="M20" s="180">
        <v>1.7041785150635618</v>
      </c>
      <c r="N20" s="181">
        <v>1.7110722834919803</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62</v>
      </c>
      <c r="C21" s="105">
        <v>22505.880366999998</v>
      </c>
      <c r="D21" s="177">
        <v>23991.416864999999</v>
      </c>
      <c r="E21" s="178">
        <v>22689.950077000001</v>
      </c>
      <c r="F21" s="179">
        <v>0</v>
      </c>
      <c r="G21" s="180">
        <v>0</v>
      </c>
      <c r="H21" s="181">
        <v>0</v>
      </c>
      <c r="I21" s="179" t="s">
        <v>299</v>
      </c>
      <c r="J21" s="180" t="s">
        <v>299</v>
      </c>
      <c r="K21" s="181" t="s">
        <v>299</v>
      </c>
      <c r="L21" s="179">
        <v>0.55979871013947802</v>
      </c>
      <c r="M21" s="180">
        <v>0.62284811622775338</v>
      </c>
      <c r="N21" s="181">
        <v>0.59459942636347118</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105">
        <v>14082.513492</v>
      </c>
      <c r="D22" s="177">
        <v>14454.032226000001</v>
      </c>
      <c r="E22" s="178">
        <v>14284.716466</v>
      </c>
      <c r="F22" s="179">
        <v>2.4419373515626668</v>
      </c>
      <c r="G22" s="180">
        <v>1.8825516004491578</v>
      </c>
      <c r="H22" s="181">
        <v>1.8799254338661511</v>
      </c>
      <c r="I22" s="179">
        <v>83.954735927331896</v>
      </c>
      <c r="J22" s="180">
        <v>119.81190359450538</v>
      </c>
      <c r="K22" s="181">
        <v>113.35490075895682</v>
      </c>
      <c r="L22" s="179">
        <v>2.050122055015319</v>
      </c>
      <c r="M22" s="180">
        <v>2.2555209086469628</v>
      </c>
      <c r="N22" s="181">
        <v>2.1309876099013638</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67</v>
      </c>
      <c r="C23" s="105">
        <v>32814.667980999999</v>
      </c>
      <c r="D23" s="177">
        <v>44501.538364000007</v>
      </c>
      <c r="E23" s="178">
        <v>46069.086082000002</v>
      </c>
      <c r="F23" s="179">
        <v>5.7618840729845511</v>
      </c>
      <c r="G23" s="180">
        <v>3.6668519785825344</v>
      </c>
      <c r="H23" s="181">
        <v>4.0657639543056572</v>
      </c>
      <c r="I23" s="179">
        <v>81.606786514259923</v>
      </c>
      <c r="J23" s="180">
        <v>101.04747358560873</v>
      </c>
      <c r="K23" s="181">
        <v>96.061724752933415</v>
      </c>
      <c r="L23" s="179">
        <v>4.7020884346396468</v>
      </c>
      <c r="M23" s="180">
        <v>3.7052612844815576</v>
      </c>
      <c r="N23" s="181">
        <v>3.9056429788890812</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226</v>
      </c>
      <c r="C24" s="105">
        <v>31669.943881989995</v>
      </c>
      <c r="D24" s="177">
        <v>42102.249051569997</v>
      </c>
      <c r="E24" s="178">
        <v>41391.457695610006</v>
      </c>
      <c r="F24" s="179">
        <v>4.2233946288128204</v>
      </c>
      <c r="G24" s="180">
        <v>3.8361585915557459</v>
      </c>
      <c r="H24" s="181">
        <v>3.7796711230972848</v>
      </c>
      <c r="I24" s="179">
        <v>80.152696620497153</v>
      </c>
      <c r="J24" s="180">
        <v>85.584636028027546</v>
      </c>
      <c r="K24" s="181">
        <v>88.453299351155721</v>
      </c>
      <c r="L24" s="179">
        <v>3.3851646839187115</v>
      </c>
      <c r="M24" s="180">
        <v>3.2831623680408937</v>
      </c>
      <c r="N24" s="181">
        <v>3.3432438130024305</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34</v>
      </c>
      <c r="C25" s="105">
        <v>53246.048145000001</v>
      </c>
      <c r="D25" s="177">
        <v>61096.464329999995</v>
      </c>
      <c r="E25" s="178">
        <v>60628.148588000004</v>
      </c>
      <c r="F25" s="179">
        <v>1.343112523679667</v>
      </c>
      <c r="G25" s="180">
        <v>1.3121854280630514</v>
      </c>
      <c r="H25" s="181">
        <v>1.6722909615628192</v>
      </c>
      <c r="I25" s="179">
        <v>130.41485683997266</v>
      </c>
      <c r="J25" s="180">
        <v>129.89843411311043</v>
      </c>
      <c r="K25" s="181">
        <v>107.76294530177239</v>
      </c>
      <c r="L25" s="179">
        <v>1.7516182749565816</v>
      </c>
      <c r="M25" s="180">
        <v>1.7045083237143193</v>
      </c>
      <c r="N25" s="181">
        <v>1.8021099941954242</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46</v>
      </c>
      <c r="C26" s="105">
        <v>0</v>
      </c>
      <c r="D26" s="177">
        <v>0</v>
      </c>
      <c r="E26" s="178">
        <v>0</v>
      </c>
      <c r="F26" s="179" t="s">
        <v>299</v>
      </c>
      <c r="G26" s="180" t="s">
        <v>299</v>
      </c>
      <c r="H26" s="181" t="s">
        <v>299</v>
      </c>
      <c r="I26" s="179" t="s">
        <v>299</v>
      </c>
      <c r="J26" s="180" t="s">
        <v>299</v>
      </c>
      <c r="K26" s="181" t="s">
        <v>299</v>
      </c>
      <c r="L26" s="179" t="s">
        <v>299</v>
      </c>
      <c r="M26" s="180" t="s">
        <v>299</v>
      </c>
      <c r="N26" s="181" t="s">
        <v>299</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36</v>
      </c>
      <c r="C27" s="105">
        <v>11053.735461999999</v>
      </c>
      <c r="D27" s="177">
        <v>10138.431559000001</v>
      </c>
      <c r="E27" s="178">
        <v>10175.639041</v>
      </c>
      <c r="F27" s="179">
        <v>2.5496547205138826</v>
      </c>
      <c r="G27" s="180">
        <v>3.4491267112177577</v>
      </c>
      <c r="H27" s="181">
        <v>3.3066802845920638</v>
      </c>
      <c r="I27" s="179">
        <v>91.727322404821408</v>
      </c>
      <c r="J27" s="180">
        <v>82.087936031749692</v>
      </c>
      <c r="K27" s="181">
        <v>86.778494206939371</v>
      </c>
      <c r="L27" s="179">
        <v>2.3387300056955174</v>
      </c>
      <c r="M27" s="180">
        <v>2.831316928358425</v>
      </c>
      <c r="N27" s="181">
        <v>2.8694873592067309</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69</v>
      </c>
      <c r="C28" s="105">
        <v>91728.948992999984</v>
      </c>
      <c r="D28" s="177">
        <v>97700.862273999999</v>
      </c>
      <c r="E28" s="178">
        <v>98623.466128</v>
      </c>
      <c r="F28" s="179">
        <v>2.11753558971686</v>
      </c>
      <c r="G28" s="180">
        <v>2.0907282970250605</v>
      </c>
      <c r="H28" s="181">
        <v>1.9346039821027043</v>
      </c>
      <c r="I28" s="179">
        <v>70.241924623847311</v>
      </c>
      <c r="J28" s="180">
        <v>68.298771452555314</v>
      </c>
      <c r="K28" s="181">
        <v>68.87020988152581</v>
      </c>
      <c r="L28" s="179">
        <v>1.4873977528120574</v>
      </c>
      <c r="M28" s="180">
        <v>1.427941741279048</v>
      </c>
      <c r="N28" s="181">
        <v>1.3323658228504887</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40</v>
      </c>
      <c r="C29" s="105">
        <v>26737.959714000001</v>
      </c>
      <c r="D29" s="177">
        <v>30806.886736</v>
      </c>
      <c r="E29" s="178">
        <v>32391.552113999998</v>
      </c>
      <c r="F29" s="179">
        <v>0</v>
      </c>
      <c r="G29" s="180">
        <v>0</v>
      </c>
      <c r="H29" s="181">
        <v>0</v>
      </c>
      <c r="I29" s="179" t="s">
        <v>299</v>
      </c>
      <c r="J29" s="180" t="s">
        <v>299</v>
      </c>
      <c r="K29" s="181" t="s">
        <v>299</v>
      </c>
      <c r="L29" s="179">
        <v>0.94245673826808884</v>
      </c>
      <c r="M29" s="180">
        <v>1.0791898670224656</v>
      </c>
      <c r="N29" s="181">
        <v>1.3234831492212205</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73</v>
      </c>
      <c r="C30" s="105">
        <v>40004.250264000002</v>
      </c>
      <c r="D30" s="177">
        <v>44053.567044000003</v>
      </c>
      <c r="E30" s="178">
        <v>45376.403276000005</v>
      </c>
      <c r="F30" s="179">
        <v>4.0456977079169292</v>
      </c>
      <c r="G30" s="180">
        <v>3.6631817700214828</v>
      </c>
      <c r="H30" s="181">
        <v>3.5109000096590202</v>
      </c>
      <c r="I30" s="179">
        <v>73.570683975885203</v>
      </c>
      <c r="J30" s="180">
        <v>87.041863838086584</v>
      </c>
      <c r="K30" s="181">
        <v>90.063462112503174</v>
      </c>
      <c r="L30" s="179">
        <v>2.9764474753111951</v>
      </c>
      <c r="M30" s="180">
        <v>3.1885016884037087</v>
      </c>
      <c r="N30" s="181">
        <v>3.1620381000071216</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31</v>
      </c>
      <c r="C31" s="105">
        <v>22222.498778000001</v>
      </c>
      <c r="D31" s="177">
        <v>23748.609885999998</v>
      </c>
      <c r="E31" s="178">
        <v>23804.937881000002</v>
      </c>
      <c r="F31" s="179">
        <v>3.0587309365629074</v>
      </c>
      <c r="G31" s="180">
        <v>2.9992542949635785</v>
      </c>
      <c r="H31" s="181">
        <v>2.7863803019179993</v>
      </c>
      <c r="I31" s="179">
        <v>101.16513121686768</v>
      </c>
      <c r="J31" s="180">
        <v>88.383109961674947</v>
      </c>
      <c r="K31" s="181">
        <v>91.305382317188361</v>
      </c>
      <c r="L31" s="179">
        <v>3.0943691655447907</v>
      </c>
      <c r="M31" s="180">
        <v>2.6508342215479184</v>
      </c>
      <c r="N31" s="181">
        <v>2.5441151874770562</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45</v>
      </c>
      <c r="C32" s="105">
        <v>17402.967556</v>
      </c>
      <c r="D32" s="177">
        <v>19368.465709</v>
      </c>
      <c r="E32" s="178">
        <v>19171.309596000003</v>
      </c>
      <c r="F32" s="179">
        <v>5.4094087745134907</v>
      </c>
      <c r="G32" s="180">
        <v>5.1125320088718862</v>
      </c>
      <c r="H32" s="181">
        <v>5.2891427469908763</v>
      </c>
      <c r="I32" s="179">
        <v>139.54551271911285</v>
      </c>
      <c r="J32" s="180">
        <v>155.61774627576352</v>
      </c>
      <c r="K32" s="181">
        <v>155.64512695243357</v>
      </c>
      <c r="L32" s="179">
        <v>7.5485872094675308</v>
      </c>
      <c r="M32" s="180">
        <v>7.956007089833447</v>
      </c>
      <c r="N32" s="181">
        <v>8.2322929432493819</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51</v>
      </c>
      <c r="C33" s="105">
        <v>0</v>
      </c>
      <c r="D33" s="177">
        <v>0</v>
      </c>
      <c r="E33" s="178">
        <v>0</v>
      </c>
      <c r="F33" s="179" t="s">
        <v>299</v>
      </c>
      <c r="G33" s="180" t="s">
        <v>299</v>
      </c>
      <c r="H33" s="181" t="s">
        <v>299</v>
      </c>
      <c r="I33" s="179" t="s">
        <v>299</v>
      </c>
      <c r="J33" s="180" t="s">
        <v>299</v>
      </c>
      <c r="K33" s="181" t="s">
        <v>299</v>
      </c>
      <c r="L33" s="179" t="s">
        <v>299</v>
      </c>
      <c r="M33" s="180" t="s">
        <v>299</v>
      </c>
      <c r="N33" s="181" t="s">
        <v>299</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v>
      </c>
      <c r="C34" s="105">
        <v>272.760627</v>
      </c>
      <c r="D34" s="177">
        <v>244.07476700000001</v>
      </c>
      <c r="E34" s="178">
        <v>241.49468200000001</v>
      </c>
      <c r="F34" s="179">
        <v>0</v>
      </c>
      <c r="G34" s="180">
        <v>0</v>
      </c>
      <c r="H34" s="181">
        <v>0</v>
      </c>
      <c r="I34" s="179" t="s">
        <v>299</v>
      </c>
      <c r="J34" s="180" t="s">
        <v>299</v>
      </c>
      <c r="K34" s="181" t="s">
        <v>299</v>
      </c>
      <c r="L34" s="179">
        <v>0.4430067540503197</v>
      </c>
      <c r="M34" s="180">
        <v>0.56619248969722458</v>
      </c>
      <c r="N34" s="181">
        <v>0.58409360749401507</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105">
        <v>30879.593195699999</v>
      </c>
      <c r="D35" s="177">
        <v>36922.14228711</v>
      </c>
      <c r="E35" s="178">
        <v>37373.713597629991</v>
      </c>
      <c r="F35" s="179">
        <v>0.98920290680039069</v>
      </c>
      <c r="G35" s="180">
        <v>2.4241810132790609</v>
      </c>
      <c r="H35" s="181">
        <v>2.4238419701686946</v>
      </c>
      <c r="I35" s="179">
        <v>132.90102390811452</v>
      </c>
      <c r="J35" s="180">
        <v>63.385580084274565</v>
      </c>
      <c r="K35" s="181">
        <v>81.631483384000376</v>
      </c>
      <c r="L35" s="179">
        <v>1.3146607916665509</v>
      </c>
      <c r="M35" s="180">
        <v>1.5365811975597781</v>
      </c>
      <c r="N35" s="181">
        <v>1.9786181551326851</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297</v>
      </c>
      <c r="C36" s="105">
        <v>2854.4376539200002</v>
      </c>
      <c r="D36" s="177">
        <v>7785.36687764</v>
      </c>
      <c r="E36" s="178">
        <v>18677.843997999997</v>
      </c>
      <c r="F36" s="179">
        <v>3.1707125463296792</v>
      </c>
      <c r="G36" s="180">
        <v>2.9590421895420476</v>
      </c>
      <c r="H36" s="181">
        <v>1.4305854520929275</v>
      </c>
      <c r="I36" s="179">
        <v>146.83188826834899</v>
      </c>
      <c r="J36" s="180">
        <v>150.9911210436143</v>
      </c>
      <c r="K36" s="181">
        <v>176.91840771905299</v>
      </c>
      <c r="L36" s="179">
        <v>4.6556171033373168</v>
      </c>
      <c r="M36" s="180">
        <v>4.4678909741430486</v>
      </c>
      <c r="N36" s="181">
        <v>2.5309690029032232</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66</v>
      </c>
      <c r="C37" s="105">
        <v>10310.405322000001</v>
      </c>
      <c r="D37" s="177">
        <v>7456.5529969999998</v>
      </c>
      <c r="E37" s="178">
        <v>5819.8301039999997</v>
      </c>
      <c r="F37" s="179">
        <v>0</v>
      </c>
      <c r="G37" s="180">
        <v>0</v>
      </c>
      <c r="H37" s="181">
        <v>0</v>
      </c>
      <c r="I37" s="179" t="s">
        <v>299</v>
      </c>
      <c r="J37" s="180" t="s">
        <v>299</v>
      </c>
      <c r="K37" s="181" t="s">
        <v>299</v>
      </c>
      <c r="L37" s="179">
        <v>0.52159276304346247</v>
      </c>
      <c r="M37" s="180">
        <v>0.76217465393011019</v>
      </c>
      <c r="N37" s="181">
        <v>0.84194201762560605</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3594.4762099999998</v>
      </c>
      <c r="D38" s="177">
        <v>7258.8692380000002</v>
      </c>
      <c r="E38" s="178">
        <v>6996.5595189999995</v>
      </c>
      <c r="F38" s="179">
        <v>0</v>
      </c>
      <c r="G38" s="180">
        <v>0</v>
      </c>
      <c r="H38" s="181">
        <v>0</v>
      </c>
      <c r="I38" s="179" t="s">
        <v>299</v>
      </c>
      <c r="J38" s="180" t="s">
        <v>299</v>
      </c>
      <c r="K38" s="181" t="s">
        <v>299</v>
      </c>
      <c r="L38" s="179">
        <v>0.93560204700867955</v>
      </c>
      <c r="M38" s="180">
        <v>1.448119542500016</v>
      </c>
      <c r="N38" s="181">
        <v>1.4120512908052916</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42</v>
      </c>
      <c r="C39" s="105">
        <v>7577.3126659999998</v>
      </c>
      <c r="D39" s="177">
        <v>12389.731053</v>
      </c>
      <c r="E39" s="178">
        <v>13267.929864000002</v>
      </c>
      <c r="F39" s="179">
        <v>1.9242304683326366</v>
      </c>
      <c r="G39" s="180">
        <v>0.87660467798210895</v>
      </c>
      <c r="H39" s="181">
        <v>0.80922021069254557</v>
      </c>
      <c r="I39" s="179">
        <v>148.25151385968977</v>
      </c>
      <c r="J39" s="180">
        <v>193.62594129202705</v>
      </c>
      <c r="K39" s="181">
        <v>181.24228660320136</v>
      </c>
      <c r="L39" s="179">
        <v>2.8527007994525322</v>
      </c>
      <c r="M39" s="180">
        <v>1.697334059152801</v>
      </c>
      <c r="N39" s="181">
        <v>1.4666492135144136</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49</v>
      </c>
      <c r="C40" s="105">
        <v>0</v>
      </c>
      <c r="D40" s="177">
        <v>0</v>
      </c>
      <c r="E40" s="178">
        <v>0</v>
      </c>
      <c r="F40" s="179" t="s">
        <v>299</v>
      </c>
      <c r="G40" s="180" t="s">
        <v>299</v>
      </c>
      <c r="H40" s="181" t="s">
        <v>299</v>
      </c>
      <c r="I40" s="179" t="s">
        <v>299</v>
      </c>
      <c r="J40" s="180" t="s">
        <v>299</v>
      </c>
      <c r="K40" s="181" t="s">
        <v>299</v>
      </c>
      <c r="L40" s="179" t="s">
        <v>299</v>
      </c>
      <c r="M40" s="180" t="s">
        <v>299</v>
      </c>
      <c r="N40" s="181" t="s">
        <v>299</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59</v>
      </c>
      <c r="C41" s="105">
        <v>11380.430538320001</v>
      </c>
      <c r="D41" s="177">
        <v>12359.498926350001</v>
      </c>
      <c r="E41" s="178">
        <v>12415.984595999998</v>
      </c>
      <c r="F41" s="179">
        <v>3.5600057410464894</v>
      </c>
      <c r="G41" s="180">
        <v>2.8512191835601337</v>
      </c>
      <c r="H41" s="181">
        <v>2.781072427000618</v>
      </c>
      <c r="I41" s="179">
        <v>61.957149699675377</v>
      </c>
      <c r="J41" s="180">
        <v>64.57538822519129</v>
      </c>
      <c r="K41" s="181">
        <v>64.272479298177217</v>
      </c>
      <c r="L41" s="179">
        <v>2.2056780862972114</v>
      </c>
      <c r="M41" s="180">
        <v>1.8411858569350859</v>
      </c>
      <c r="N41" s="181">
        <v>1.7874641999112868</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64</v>
      </c>
      <c r="C42" s="105">
        <v>432.02710592</v>
      </c>
      <c r="D42" s="177">
        <v>1437.1176883000001</v>
      </c>
      <c r="E42" s="178">
        <v>1487.7995033699999</v>
      </c>
      <c r="F42" s="179">
        <v>0</v>
      </c>
      <c r="G42" s="180">
        <v>0</v>
      </c>
      <c r="H42" s="181">
        <v>0</v>
      </c>
      <c r="I42" s="179" t="s">
        <v>299</v>
      </c>
      <c r="J42" s="180" t="s">
        <v>299</v>
      </c>
      <c r="K42" s="181" t="s">
        <v>299</v>
      </c>
      <c r="L42" s="179">
        <v>0.46064659201464941</v>
      </c>
      <c r="M42" s="180">
        <v>0.54729914216726994</v>
      </c>
      <c r="N42" s="181">
        <v>0.54581876399379814</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57</v>
      </c>
      <c r="C43" s="105">
        <v>2094.4960920000003</v>
      </c>
      <c r="D43" s="177">
        <v>3584.026523</v>
      </c>
      <c r="E43" s="178">
        <v>3680.6342779999995</v>
      </c>
      <c r="F43" s="179">
        <v>0</v>
      </c>
      <c r="G43" s="180">
        <v>0</v>
      </c>
      <c r="H43" s="181">
        <v>0</v>
      </c>
      <c r="I43" s="179" t="s">
        <v>299</v>
      </c>
      <c r="J43" s="180" t="s">
        <v>299</v>
      </c>
      <c r="K43" s="181" t="s">
        <v>299</v>
      </c>
      <c r="L43" s="179">
        <v>2.3250684585187567</v>
      </c>
      <c r="M43" s="180">
        <v>1.7061965531665235</v>
      </c>
      <c r="N43" s="181">
        <v>1.459256365704042</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233</v>
      </c>
      <c r="C44" s="105">
        <v>0</v>
      </c>
      <c r="D44" s="177">
        <v>0</v>
      </c>
      <c r="E44" s="178">
        <v>0</v>
      </c>
      <c r="F44" s="179" t="s">
        <v>299</v>
      </c>
      <c r="G44" s="180" t="s">
        <v>299</v>
      </c>
      <c r="H44" s="181" t="s">
        <v>299</v>
      </c>
      <c r="I44" s="179" t="s">
        <v>299</v>
      </c>
      <c r="J44" s="180" t="s">
        <v>299</v>
      </c>
      <c r="K44" s="181" t="s">
        <v>299</v>
      </c>
      <c r="L44" s="179" t="s">
        <v>299</v>
      </c>
      <c r="M44" s="180" t="s">
        <v>299</v>
      </c>
      <c r="N44" s="181" t="s">
        <v>299</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225</v>
      </c>
      <c r="C45" s="105">
        <v>4754.5160462300009</v>
      </c>
      <c r="D45" s="177">
        <v>6593.3137124900013</v>
      </c>
      <c r="E45" s="178">
        <v>6733.6420342199999</v>
      </c>
      <c r="F45" s="179">
        <v>5.9766255912695616</v>
      </c>
      <c r="G45" s="180">
        <v>5.6117976782916665</v>
      </c>
      <c r="H45" s="181">
        <v>5.7690026015022369</v>
      </c>
      <c r="I45" s="179">
        <v>64.035367974740339</v>
      </c>
      <c r="J45" s="180">
        <v>68.975171781344628</v>
      </c>
      <c r="K45" s="181">
        <v>70.012528010571955</v>
      </c>
      <c r="L45" s="179">
        <v>3.8271541898419645</v>
      </c>
      <c r="M45" s="180">
        <v>3.8707470886231858</v>
      </c>
      <c r="N45" s="181">
        <v>4.0390245623073788</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74</v>
      </c>
      <c r="C46" s="105">
        <v>0</v>
      </c>
      <c r="D46" s="177">
        <v>0</v>
      </c>
      <c r="E46" s="178">
        <v>0</v>
      </c>
      <c r="F46" s="179" t="s">
        <v>299</v>
      </c>
      <c r="G46" s="180" t="s">
        <v>299</v>
      </c>
      <c r="H46" s="181" t="s">
        <v>299</v>
      </c>
      <c r="I46" s="179" t="s">
        <v>299</v>
      </c>
      <c r="J46" s="180" t="s">
        <v>299</v>
      </c>
      <c r="K46" s="181" t="s">
        <v>299</v>
      </c>
      <c r="L46" s="179" t="s">
        <v>299</v>
      </c>
      <c r="M46" s="180" t="s">
        <v>299</v>
      </c>
      <c r="N46" s="181" t="s">
        <v>299</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38</v>
      </c>
      <c r="C47" s="105">
        <v>0</v>
      </c>
      <c r="D47" s="177">
        <v>0</v>
      </c>
      <c r="E47" s="178">
        <v>0</v>
      </c>
      <c r="F47" s="179" t="s">
        <v>299</v>
      </c>
      <c r="G47" s="180" t="s">
        <v>299</v>
      </c>
      <c r="H47" s="181" t="s">
        <v>299</v>
      </c>
      <c r="I47" s="179" t="s">
        <v>299</v>
      </c>
      <c r="J47" s="180" t="s">
        <v>299</v>
      </c>
      <c r="K47" s="181" t="s">
        <v>299</v>
      </c>
      <c r="L47" s="179" t="s">
        <v>299</v>
      </c>
      <c r="M47" s="180" t="s">
        <v>299</v>
      </c>
      <c r="N47" s="181" t="s">
        <v>299</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41</v>
      </c>
      <c r="C48" s="105">
        <v>2484.8594480800002</v>
      </c>
      <c r="D48" s="177">
        <v>2045.3192877399999</v>
      </c>
      <c r="E48" s="178">
        <v>1947.9546675899999</v>
      </c>
      <c r="F48" s="179">
        <v>4.8699101968725937</v>
      </c>
      <c r="G48" s="180">
        <v>3.1986243963058167</v>
      </c>
      <c r="H48" s="181">
        <v>3.358501242790207</v>
      </c>
      <c r="I48" s="179">
        <v>90.870011237322871</v>
      </c>
      <c r="J48" s="180">
        <v>111.61799594291482</v>
      </c>
      <c r="K48" s="181">
        <v>111.3058359127983</v>
      </c>
      <c r="L48" s="179">
        <v>4.4252879431456584</v>
      </c>
      <c r="M48" s="180">
        <v>3.5702404488977093</v>
      </c>
      <c r="N48" s="181">
        <v>3.7382078824293599</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72</v>
      </c>
      <c r="C49" s="105">
        <v>3656.299837</v>
      </c>
      <c r="D49" s="177">
        <v>4488.8660959999997</v>
      </c>
      <c r="E49" s="178">
        <v>4352.6554939999996</v>
      </c>
      <c r="F49" s="179">
        <v>1.5229485950935702</v>
      </c>
      <c r="G49" s="180">
        <v>1.240481801175118</v>
      </c>
      <c r="H49" s="181">
        <v>1.2793010399458</v>
      </c>
      <c r="I49" s="179">
        <v>63.47420056621015</v>
      </c>
      <c r="J49" s="180">
        <v>74.343511434890658</v>
      </c>
      <c r="K49" s="181">
        <v>72.727293134795062</v>
      </c>
      <c r="L49" s="179">
        <v>0.96667944576997245</v>
      </c>
      <c r="M49" s="180">
        <v>0.92221772970436156</v>
      </c>
      <c r="N49" s="181">
        <v>0.93040101739786363</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231</v>
      </c>
      <c r="C50" s="105">
        <v>250.45698800000002</v>
      </c>
      <c r="D50" s="177">
        <v>185.75579099999999</v>
      </c>
      <c r="E50" s="178">
        <v>175.62178299999999</v>
      </c>
      <c r="F50" s="179">
        <v>39.604835062537767</v>
      </c>
      <c r="G50" s="180">
        <v>40.429958385523499</v>
      </c>
      <c r="H50" s="181">
        <v>42.404471545537156</v>
      </c>
      <c r="I50" s="179">
        <v>38.500332034260822</v>
      </c>
      <c r="J50" s="180">
        <v>38.299391769660986</v>
      </c>
      <c r="K50" s="181">
        <v>37.249389494548716</v>
      </c>
      <c r="L50" s="179">
        <v>15.247993000698386</v>
      </c>
      <c r="M50" s="180">
        <v>15.484428154382545</v>
      </c>
      <c r="N50" s="181">
        <v>15.795406769102213</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63</v>
      </c>
      <c r="C51" s="105">
        <v>3399.6721189999998</v>
      </c>
      <c r="D51" s="177">
        <v>3555.294965</v>
      </c>
      <c r="E51" s="178">
        <v>3466.093562</v>
      </c>
      <c r="F51" s="179">
        <v>0</v>
      </c>
      <c r="G51" s="180">
        <v>0</v>
      </c>
      <c r="H51" s="181">
        <v>0</v>
      </c>
      <c r="I51" s="179" t="s">
        <v>299</v>
      </c>
      <c r="J51" s="180" t="s">
        <v>299</v>
      </c>
      <c r="K51" s="181" t="s">
        <v>299</v>
      </c>
      <c r="L51" s="179">
        <v>0.47235687554256173</v>
      </c>
      <c r="M51" s="180">
        <v>0.5118133426096757</v>
      </c>
      <c r="N51" s="181">
        <v>0.52001002504963534</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185</v>
      </c>
      <c r="C52" s="105">
        <v>0</v>
      </c>
      <c r="D52" s="177">
        <v>0</v>
      </c>
      <c r="E52" s="178">
        <v>0</v>
      </c>
      <c r="F52" s="179" t="s">
        <v>299</v>
      </c>
      <c r="G52" s="180" t="s">
        <v>299</v>
      </c>
      <c r="H52" s="181" t="s">
        <v>299</v>
      </c>
      <c r="I52" s="179" t="s">
        <v>299</v>
      </c>
      <c r="J52" s="180" t="s">
        <v>299</v>
      </c>
      <c r="K52" s="181" t="s">
        <v>299</v>
      </c>
      <c r="L52" s="179" t="s">
        <v>299</v>
      </c>
      <c r="M52" s="180" t="s">
        <v>299</v>
      </c>
      <c r="N52" s="181" t="s">
        <v>299</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54</v>
      </c>
      <c r="C53" s="105">
        <v>729.84391200000005</v>
      </c>
      <c r="D53" s="177">
        <v>965.02959600000008</v>
      </c>
      <c r="E53" s="178">
        <v>1035.3302449999999</v>
      </c>
      <c r="F53" s="179">
        <v>0.4445710852213014</v>
      </c>
      <c r="G53" s="180">
        <v>0.3362254394527398</v>
      </c>
      <c r="H53" s="181">
        <v>0.31339517179854048</v>
      </c>
      <c r="I53" s="179">
        <v>163.6448334578964</v>
      </c>
      <c r="J53" s="180">
        <v>202.33138912217714</v>
      </c>
      <c r="K53" s="181">
        <v>208.78017058719286</v>
      </c>
      <c r="L53" s="179">
        <v>0.72751761201236131</v>
      </c>
      <c r="M53" s="180">
        <v>0.68028960222687307</v>
      </c>
      <c r="N53" s="181">
        <v>0.65430697429301909</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20.100000000000001" customHeight="1">
      <c r="A54" s="93"/>
      <c r="B54" s="104" t="s">
        <v>53</v>
      </c>
      <c r="C54" s="105">
        <v>0</v>
      </c>
      <c r="D54" s="177">
        <v>0</v>
      </c>
      <c r="E54" s="178">
        <v>0</v>
      </c>
      <c r="F54" s="179" t="s">
        <v>299</v>
      </c>
      <c r="G54" s="180" t="s">
        <v>299</v>
      </c>
      <c r="H54" s="181" t="s">
        <v>299</v>
      </c>
      <c r="I54" s="179" t="s">
        <v>299</v>
      </c>
      <c r="J54" s="180" t="s">
        <v>299</v>
      </c>
      <c r="K54" s="181" t="s">
        <v>299</v>
      </c>
      <c r="L54" s="179" t="s">
        <v>299</v>
      </c>
      <c r="M54" s="180" t="s">
        <v>299</v>
      </c>
      <c r="N54" s="181" t="s">
        <v>299</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20.100000000000001" customHeight="1">
      <c r="A55" s="93"/>
      <c r="B55" s="104" t="s">
        <v>234</v>
      </c>
      <c r="C55" s="105">
        <v>0</v>
      </c>
      <c r="D55" s="177">
        <v>0</v>
      </c>
      <c r="E55" s="178">
        <v>0</v>
      </c>
      <c r="F55" s="179" t="s">
        <v>299</v>
      </c>
      <c r="G55" s="180" t="s">
        <v>299</v>
      </c>
      <c r="H55" s="181" t="s">
        <v>299</v>
      </c>
      <c r="I55" s="179" t="s">
        <v>299</v>
      </c>
      <c r="J55" s="180" t="s">
        <v>299</v>
      </c>
      <c r="K55" s="181" t="s">
        <v>299</v>
      </c>
      <c r="L55" s="179" t="s">
        <v>299</v>
      </c>
      <c r="M55" s="180" t="s">
        <v>299</v>
      </c>
      <c r="N55" s="181" t="s">
        <v>299</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20.100000000000001" customHeight="1">
      <c r="A56" s="93"/>
      <c r="B56" s="104" t="s">
        <v>55</v>
      </c>
      <c r="C56" s="105">
        <v>0.10496</v>
      </c>
      <c r="D56" s="177">
        <v>0</v>
      </c>
      <c r="E56" s="178">
        <v>0</v>
      </c>
      <c r="F56" s="179">
        <v>0</v>
      </c>
      <c r="G56" s="180" t="s">
        <v>299</v>
      </c>
      <c r="H56" s="181" t="s">
        <v>299</v>
      </c>
      <c r="I56" s="179" t="s">
        <v>299</v>
      </c>
      <c r="J56" s="180" t="s">
        <v>299</v>
      </c>
      <c r="K56" s="181" t="s">
        <v>299</v>
      </c>
      <c r="L56" s="179">
        <v>10.718368902439025</v>
      </c>
      <c r="M56" s="180" t="s">
        <v>299</v>
      </c>
      <c r="N56" s="181" t="s">
        <v>299</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20.100000000000001" customHeight="1">
      <c r="A57" s="93"/>
      <c r="B57" s="104" t="s">
        <v>68</v>
      </c>
      <c r="C57" s="105">
        <v>0</v>
      </c>
      <c r="D57" s="177">
        <v>0</v>
      </c>
      <c r="E57" s="178">
        <v>0</v>
      </c>
      <c r="F57" s="179" t="s">
        <v>299</v>
      </c>
      <c r="G57" s="180" t="s">
        <v>299</v>
      </c>
      <c r="H57" s="181" t="s">
        <v>299</v>
      </c>
      <c r="I57" s="179" t="s">
        <v>299</v>
      </c>
      <c r="J57" s="180" t="s">
        <v>299</v>
      </c>
      <c r="K57" s="181" t="s">
        <v>299</v>
      </c>
      <c r="L57" s="179" t="s">
        <v>299</v>
      </c>
      <c r="M57" s="180" t="s">
        <v>299</v>
      </c>
      <c r="N57" s="181" t="s">
        <v>299</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20.100000000000001" customHeight="1">
      <c r="A58" s="93"/>
      <c r="B58" s="104" t="s">
        <v>50</v>
      </c>
      <c r="C58" s="105">
        <v>4535.3849979999995</v>
      </c>
      <c r="D58" s="177">
        <v>5125.1877559999994</v>
      </c>
      <c r="E58" s="178">
        <v>0</v>
      </c>
      <c r="F58" s="179">
        <v>4.5315164884707766</v>
      </c>
      <c r="G58" s="180">
        <v>7.0233441999973447</v>
      </c>
      <c r="H58" s="181" t="s">
        <v>299</v>
      </c>
      <c r="I58" s="179">
        <v>75.591485783553608</v>
      </c>
      <c r="J58" s="180">
        <v>66.929101319618439</v>
      </c>
      <c r="K58" s="181" t="s">
        <v>299</v>
      </c>
      <c r="L58" s="179">
        <v>3.4254406421617749</v>
      </c>
      <c r="M58" s="180">
        <v>4.700661155641769</v>
      </c>
      <c r="N58" s="181" t="s">
        <v>299</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20.100000000000001" customHeight="1">
      <c r="A59" s="93"/>
      <c r="B59" s="104" t="s">
        <v>60</v>
      </c>
      <c r="C59" s="105">
        <v>18399.895374</v>
      </c>
      <c r="D59" s="177">
        <v>12548.743751999998</v>
      </c>
      <c r="E59" s="178" t="s">
        <v>475</v>
      </c>
      <c r="F59" s="179">
        <v>3.9328869827300794</v>
      </c>
      <c r="G59" s="180">
        <v>7.6773351264460512</v>
      </c>
      <c r="H59" s="178" t="s">
        <v>475</v>
      </c>
      <c r="I59" s="179">
        <v>81.494714916907895</v>
      </c>
      <c r="J59" s="180">
        <v>83.860293092183241</v>
      </c>
      <c r="K59" s="178" t="s">
        <v>475</v>
      </c>
      <c r="L59" s="179">
        <v>3.2050950345800593</v>
      </c>
      <c r="M59" s="180">
        <v>6.4382357387067959</v>
      </c>
      <c r="N59" s="178" t="s">
        <v>475</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8">
      <c r="A60" s="85"/>
      <c r="B60" s="111"/>
      <c r="C60" s="256"/>
      <c r="D60" s="257"/>
      <c r="E60" s="258"/>
      <c r="F60" s="256"/>
      <c r="G60" s="257"/>
      <c r="H60" s="258"/>
      <c r="I60" s="256"/>
      <c r="J60" s="257"/>
      <c r="K60" s="258"/>
      <c r="L60" s="256"/>
      <c r="M60" s="257"/>
      <c r="N60" s="258"/>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ht="20.100000000000001" customHeight="1">
      <c r="B61" s="85" t="s">
        <v>482</v>
      </c>
      <c r="C61" s="259"/>
      <c r="D61" s="259"/>
      <c r="E61" s="259"/>
      <c r="F61" s="259"/>
      <c r="G61" s="259"/>
      <c r="H61" s="259"/>
      <c r="I61" s="259"/>
      <c r="J61" s="259"/>
      <c r="K61" s="259"/>
      <c r="L61" s="259"/>
      <c r="M61" s="259"/>
      <c r="N61" s="259"/>
    </row>
    <row r="62" spans="1:102" ht="20.100000000000001" customHeight="1">
      <c r="B62" s="85"/>
      <c r="C62" s="116"/>
      <c r="D62" s="116"/>
      <c r="E62" s="116"/>
      <c r="F62" s="116"/>
      <c r="G62" s="116"/>
      <c r="H62" s="116"/>
      <c r="I62" s="116"/>
      <c r="J62" s="116"/>
      <c r="K62" s="116"/>
      <c r="L62" s="116"/>
      <c r="M62" s="116"/>
      <c r="N62" s="116"/>
    </row>
    <row r="63" spans="1:102" ht="20.100000000000001" customHeight="1">
      <c r="B63" s="117"/>
      <c r="C63" s="116"/>
      <c r="D63" s="116"/>
      <c r="E63" s="116"/>
      <c r="F63" s="116"/>
      <c r="G63" s="116"/>
      <c r="H63" s="116"/>
      <c r="I63" s="116"/>
      <c r="J63" s="116"/>
      <c r="K63" s="116"/>
      <c r="L63" s="116"/>
      <c r="M63" s="116"/>
      <c r="N63" s="116"/>
    </row>
    <row r="64" spans="1:102" ht="20.100000000000001" customHeight="1">
      <c r="B64" s="117"/>
    </row>
    <row r="65" spans="2:2" ht="20.100000000000001" customHeight="1">
      <c r="B65" s="63"/>
    </row>
    <row r="66" spans="2:2" ht="20.100000000000001" customHeight="1">
      <c r="B66" s="63"/>
    </row>
    <row r="67" spans="2:2" ht="20.100000000000001" customHeight="1">
      <c r="B67" s="63"/>
    </row>
    <row r="68" spans="2:2" ht="20.100000000000001" customHeight="1">
      <c r="B68" s="84"/>
    </row>
    <row r="69" spans="2:2" ht="20.100000000000001" customHeight="1">
      <c r="B69" s="63"/>
    </row>
    <row r="70" spans="2:2">
      <c r="B70" s="63"/>
    </row>
    <row r="71" spans="2:2"/>
    <row r="72" spans="2:2"/>
    <row r="73" spans="2:2"/>
    <row r="74" spans="2:2"/>
    <row r="75" spans="2:2"/>
    <row r="76" spans="2:2"/>
    <row r="77" spans="2:2"/>
    <row r="78" spans="2:2"/>
    <row r="79" spans="2:2"/>
    <row r="80" spans="2:2"/>
    <row r="81"/>
    <row r="82"/>
    <row r="83"/>
    <row r="84"/>
    <row r="86"/>
    <row r="87"/>
    <row r="88"/>
    <row r="89"/>
    <row r="90"/>
    <row r="91"/>
    <row r="92"/>
    <row r="93"/>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14" width="16.7109375" style="44" customWidth="1"/>
    <col min="15" max="15" width="11.42578125" style="44" customWidth="1"/>
    <col min="16" max="16" width="11.42578125" style="44" hidden="1" customWidth="1"/>
    <col min="17" max="102" width="0" style="44" hidden="1" customWidth="1"/>
    <col min="103" max="16384" width="11.42578125" style="52" hidden="1"/>
  </cols>
  <sheetData>
    <row r="1" spans="1:102" ht="89.1" customHeight="1"/>
    <row r="2" spans="1:102" s="161" customFormat="1" ht="20.100000000000001" customHeight="1">
      <c r="A2" s="74"/>
      <c r="B2" s="87" t="s">
        <v>14</v>
      </c>
      <c r="C2" s="159"/>
      <c r="D2" s="159"/>
      <c r="E2" s="159"/>
      <c r="F2" s="159"/>
      <c r="G2" s="159"/>
      <c r="H2" s="160"/>
      <c r="I2" s="160"/>
      <c r="J2" s="160"/>
      <c r="K2" s="159"/>
      <c r="L2" s="159"/>
      <c r="M2" s="159"/>
      <c r="N2" s="159"/>
      <c r="O2" s="74"/>
      <c r="P2" s="74"/>
      <c r="Q2" s="74"/>
      <c r="R2" s="74"/>
      <c r="S2" s="74"/>
      <c r="T2" s="74"/>
      <c r="U2" s="74"/>
      <c r="V2" s="74"/>
      <c r="W2" s="74"/>
      <c r="X2" s="74"/>
      <c r="Y2" s="74"/>
      <c r="Z2" s="74"/>
      <c r="AA2" s="74"/>
      <c r="AB2" s="74"/>
      <c r="AC2" s="74"/>
      <c r="AD2" s="74"/>
      <c r="AE2" s="74"/>
      <c r="AF2" s="74"/>
      <c r="AG2" s="74"/>
      <c r="AH2" s="74"/>
      <c r="AI2" s="74"/>
      <c r="AJ2" s="74"/>
      <c r="AK2" s="74"/>
      <c r="AL2" s="74"/>
      <c r="AM2" s="74"/>
      <c r="AN2" s="74"/>
      <c r="AO2" s="74"/>
      <c r="AP2" s="74"/>
      <c r="AQ2" s="74"/>
      <c r="AR2" s="74"/>
      <c r="AS2" s="74"/>
      <c r="AT2" s="74"/>
      <c r="AU2" s="74"/>
      <c r="AV2" s="74"/>
      <c r="AW2" s="74"/>
      <c r="AX2" s="74"/>
      <c r="AY2" s="74"/>
      <c r="AZ2" s="74"/>
      <c r="BA2" s="74"/>
      <c r="BB2" s="74"/>
      <c r="BC2" s="74"/>
      <c r="BD2" s="74"/>
      <c r="BE2" s="74"/>
      <c r="BF2" s="74"/>
      <c r="BG2" s="74"/>
      <c r="BH2" s="74"/>
      <c r="BI2" s="74"/>
      <c r="BJ2" s="74"/>
      <c r="BK2" s="74"/>
      <c r="BL2" s="74"/>
      <c r="BM2" s="74"/>
      <c r="BN2" s="74"/>
      <c r="BO2" s="74"/>
      <c r="BP2" s="74"/>
      <c r="BQ2" s="74"/>
      <c r="BR2" s="74"/>
      <c r="BS2" s="74"/>
      <c r="BT2" s="74"/>
      <c r="BU2" s="74"/>
      <c r="BV2" s="74"/>
      <c r="BW2" s="74"/>
      <c r="BX2" s="74"/>
      <c r="BY2" s="74"/>
      <c r="BZ2" s="74"/>
      <c r="CA2" s="74"/>
      <c r="CB2" s="74"/>
      <c r="CC2" s="74"/>
      <c r="CD2" s="74"/>
      <c r="CE2" s="74"/>
      <c r="CF2" s="74"/>
      <c r="CG2" s="74"/>
      <c r="CH2" s="74"/>
      <c r="CI2" s="74"/>
      <c r="CJ2" s="74"/>
      <c r="CK2" s="74"/>
      <c r="CL2" s="74"/>
      <c r="CM2" s="74"/>
      <c r="CN2" s="74"/>
      <c r="CO2" s="74"/>
      <c r="CP2" s="74"/>
      <c r="CQ2" s="74"/>
      <c r="CR2" s="74"/>
      <c r="CS2" s="74"/>
      <c r="CT2" s="74"/>
      <c r="CU2" s="74"/>
      <c r="CV2" s="74"/>
      <c r="CW2" s="74"/>
      <c r="CX2" s="74"/>
    </row>
    <row r="3" spans="1:102" s="161" customFormat="1" ht="20.100000000000001" customHeight="1">
      <c r="A3" s="74"/>
      <c r="B3" s="91" t="s">
        <v>2</v>
      </c>
      <c r="C3" s="162"/>
      <c r="D3" s="162"/>
      <c r="E3" s="162"/>
      <c r="F3" s="162"/>
      <c r="G3" s="162"/>
      <c r="H3" s="162"/>
      <c r="I3" s="162"/>
      <c r="J3" s="162"/>
      <c r="K3" s="162"/>
      <c r="L3" s="163"/>
      <c r="M3" s="162"/>
      <c r="N3" s="162"/>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ht="20.100000000000001" customHeight="1">
      <c r="B4" s="250"/>
      <c r="C4" s="251"/>
      <c r="D4" s="251"/>
      <c r="E4" s="251"/>
      <c r="F4" s="252"/>
      <c r="G4" s="252"/>
      <c r="H4" s="252"/>
      <c r="I4" s="251"/>
      <c r="J4" s="252"/>
      <c r="K4" s="252"/>
      <c r="L4" s="252"/>
      <c r="M4" s="252"/>
      <c r="N4" s="252"/>
    </row>
    <row r="5" spans="1:102" s="95" customFormat="1" ht="20.100000000000001" customHeight="1">
      <c r="A5" s="93"/>
      <c r="B5" s="233"/>
      <c r="C5" s="700" t="s">
        <v>203</v>
      </c>
      <c r="D5" s="701"/>
      <c r="E5" s="702"/>
      <c r="F5" s="700" t="s">
        <v>201</v>
      </c>
      <c r="G5" s="701"/>
      <c r="H5" s="702"/>
      <c r="I5" s="700" t="s">
        <v>196</v>
      </c>
      <c r="J5" s="701"/>
      <c r="K5" s="702"/>
      <c r="L5" s="700" t="s">
        <v>197</v>
      </c>
      <c r="M5" s="701"/>
      <c r="N5" s="702"/>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34"/>
      <c r="C6" s="134">
        <v>45536</v>
      </c>
      <c r="D6" s="135">
        <v>45870</v>
      </c>
      <c r="E6" s="136">
        <v>45901</v>
      </c>
      <c r="F6" s="134">
        <f>C6</f>
        <v>45536</v>
      </c>
      <c r="G6" s="135">
        <f t="shared" ref="G6:H6" si="0">D6</f>
        <v>45870</v>
      </c>
      <c r="H6" s="136">
        <f t="shared" si="0"/>
        <v>45901</v>
      </c>
      <c r="I6" s="134">
        <f>C6</f>
        <v>45536</v>
      </c>
      <c r="J6" s="135">
        <f t="shared" ref="J6:K6" si="1">D6</f>
        <v>45870</v>
      </c>
      <c r="K6" s="136">
        <f t="shared" si="1"/>
        <v>45901</v>
      </c>
      <c r="L6" s="134">
        <f>C6</f>
        <v>45536</v>
      </c>
      <c r="M6" s="135">
        <f t="shared" ref="M6:N6" si="2">D6</f>
        <v>45870</v>
      </c>
      <c r="N6" s="136">
        <f t="shared" si="2"/>
        <v>45901</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169" t="s">
        <v>296</v>
      </c>
      <c r="C7" s="235">
        <v>264885.14409725001</v>
      </c>
      <c r="D7" s="260">
        <v>302250.40959379001</v>
      </c>
      <c r="E7" s="237">
        <v>294664.57572532998</v>
      </c>
      <c r="F7" s="238">
        <v>1.175587778858878</v>
      </c>
      <c r="G7" s="239">
        <v>1.2362233679348207</v>
      </c>
      <c r="H7" s="240">
        <v>1.2137868920978874</v>
      </c>
      <c r="I7" s="238">
        <v>172.6882322574273</v>
      </c>
      <c r="J7" s="239">
        <v>142.76071835628682</v>
      </c>
      <c r="K7" s="240">
        <v>140.92127792534274</v>
      </c>
      <c r="L7" s="238">
        <v>2.0301017539457504</v>
      </c>
      <c r="M7" s="239">
        <v>1.7648413605520326</v>
      </c>
      <c r="N7" s="240">
        <v>1.7104839996346439</v>
      </c>
      <c r="O7" s="261"/>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105">
        <v>39302.352492519996</v>
      </c>
      <c r="D8" s="177">
        <v>53327.992281729996</v>
      </c>
      <c r="E8" s="178">
        <v>53679.003571219997</v>
      </c>
      <c r="F8" s="179">
        <v>4.1442968797096642E-2</v>
      </c>
      <c r="G8" s="180">
        <v>3.118390271881712E-2</v>
      </c>
      <c r="H8" s="181">
        <v>3.098436008451582E-2</v>
      </c>
      <c r="I8" s="179">
        <v>2042.4501489240433</v>
      </c>
      <c r="J8" s="180">
        <v>2248.4813326724338</v>
      </c>
      <c r="K8" s="181">
        <v>2429.26581131081</v>
      </c>
      <c r="L8" s="179">
        <v>0.84645197791484539</v>
      </c>
      <c r="M8" s="180">
        <v>0.70116423143133444</v>
      </c>
      <c r="N8" s="181">
        <v>0.75269246638657605</v>
      </c>
      <c r="O8" s="261"/>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70</v>
      </c>
      <c r="C9" s="105">
        <v>10419.906031999999</v>
      </c>
      <c r="D9" s="177">
        <v>18111.077874000002</v>
      </c>
      <c r="E9" s="178">
        <v>16925.773080000003</v>
      </c>
      <c r="F9" s="179">
        <v>0.54494577806764621</v>
      </c>
      <c r="G9" s="180">
        <v>5.5796231843865125E-2</v>
      </c>
      <c r="H9" s="181">
        <v>6.0110489204313486E-2</v>
      </c>
      <c r="I9" s="179">
        <v>638.73019344330771</v>
      </c>
      <c r="J9" s="180">
        <v>3523.3187855203491</v>
      </c>
      <c r="K9" s="181">
        <v>2094.1210310625002</v>
      </c>
      <c r="L9" s="179">
        <v>3.4807332224126144</v>
      </c>
      <c r="M9" s="180">
        <v>1.9658791181673871</v>
      </c>
      <c r="N9" s="181">
        <v>1.2587863963020822</v>
      </c>
      <c r="O9" s="261"/>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55874.236605480008</v>
      </c>
      <c r="D10" s="177">
        <v>63593.813482369995</v>
      </c>
      <c r="E10" s="178">
        <v>62514.613716870001</v>
      </c>
      <c r="F10" s="179">
        <v>0.23210755022159982</v>
      </c>
      <c r="G10" s="180">
        <v>0.20694638345046668</v>
      </c>
      <c r="H10" s="181">
        <v>0.1186420190739899</v>
      </c>
      <c r="I10" s="179">
        <v>125.78679491600815</v>
      </c>
      <c r="J10" s="180">
        <v>139.9221852251496</v>
      </c>
      <c r="K10" s="181">
        <v>224.30940424521503</v>
      </c>
      <c r="L10" s="179">
        <v>0.29196064818181433</v>
      </c>
      <c r="M10" s="180">
        <v>0.28956390196831039</v>
      </c>
      <c r="N10" s="181">
        <v>0.26612520616936108</v>
      </c>
      <c r="O10" s="261"/>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37507.739604700007</v>
      </c>
      <c r="D11" s="177">
        <v>2507.7808472699999</v>
      </c>
      <c r="E11" s="178">
        <v>2555.4739262500002</v>
      </c>
      <c r="F11" s="179">
        <v>6.0105705979080186</v>
      </c>
      <c r="G11" s="180">
        <v>0</v>
      </c>
      <c r="H11" s="181">
        <v>0</v>
      </c>
      <c r="I11" s="179">
        <v>117.85528159247527</v>
      </c>
      <c r="J11" s="180" t="s">
        <v>299</v>
      </c>
      <c r="K11" s="181" t="s">
        <v>299</v>
      </c>
      <c r="L11" s="179">
        <v>7.0837749034790187</v>
      </c>
      <c r="M11" s="180">
        <v>1.1378862100755056</v>
      </c>
      <c r="N11" s="181">
        <v>1.1236929504555142</v>
      </c>
      <c r="O11" s="261"/>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56</v>
      </c>
      <c r="C12" s="105">
        <v>14169.038796999999</v>
      </c>
      <c r="D12" s="177">
        <v>9151.5685329999997</v>
      </c>
      <c r="E12" s="178">
        <v>6497.4279319999996</v>
      </c>
      <c r="F12" s="179">
        <v>2.0635132995888572E-4</v>
      </c>
      <c r="G12" s="180">
        <v>8.5467984879264858</v>
      </c>
      <c r="H12" s="181">
        <v>10.505339930563775</v>
      </c>
      <c r="I12" s="241">
        <v>1367122.3578904166</v>
      </c>
      <c r="J12" s="262">
        <v>55.933213067406683</v>
      </c>
      <c r="K12" s="263">
        <v>61.403937128015073</v>
      </c>
      <c r="L12" s="179">
        <v>2.8210751676721522</v>
      </c>
      <c r="M12" s="180">
        <v>4.7804990086938135</v>
      </c>
      <c r="N12" s="181">
        <v>6.4506923260476423</v>
      </c>
      <c r="O12" s="261"/>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71</v>
      </c>
      <c r="C13" s="105">
        <v>24213.810213000001</v>
      </c>
      <c r="D13" s="177">
        <v>26476.243648</v>
      </c>
      <c r="E13" s="178">
        <v>25563.355475</v>
      </c>
      <c r="F13" s="179">
        <v>0.23278641198623815</v>
      </c>
      <c r="G13" s="180">
        <v>0.36053668439182357</v>
      </c>
      <c r="H13" s="181">
        <v>0.37341174202797023</v>
      </c>
      <c r="I13" s="179">
        <v>412.06875507172168</v>
      </c>
      <c r="J13" s="180">
        <v>223.06811963735845</v>
      </c>
      <c r="K13" s="181">
        <v>220.37182961453752</v>
      </c>
      <c r="L13" s="179">
        <v>0.95924006984782084</v>
      </c>
      <c r="M13" s="180">
        <v>0.80424240247571854</v>
      </c>
      <c r="N13" s="181">
        <v>0.82289428790255481</v>
      </c>
      <c r="O13" s="261"/>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58</v>
      </c>
      <c r="C14" s="105">
        <v>14771.051336</v>
      </c>
      <c r="D14" s="177">
        <v>17753.316771999998</v>
      </c>
      <c r="E14" s="178">
        <v>18689.089725999998</v>
      </c>
      <c r="F14" s="179">
        <v>0</v>
      </c>
      <c r="G14" s="180">
        <v>0</v>
      </c>
      <c r="H14" s="181">
        <v>0</v>
      </c>
      <c r="I14" s="179" t="s">
        <v>299</v>
      </c>
      <c r="J14" s="180" t="s">
        <v>299</v>
      </c>
      <c r="K14" s="181" t="s">
        <v>299</v>
      </c>
      <c r="L14" s="179">
        <v>0.81113608824844441</v>
      </c>
      <c r="M14" s="180">
        <v>0.78556408242519482</v>
      </c>
      <c r="N14" s="181">
        <v>0.63371569047171905</v>
      </c>
      <c r="O14" s="261"/>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227</v>
      </c>
      <c r="C15" s="105">
        <v>0</v>
      </c>
      <c r="D15" s="177">
        <v>26127.849529539999</v>
      </c>
      <c r="E15" s="178">
        <v>24094.193582240001</v>
      </c>
      <c r="F15" s="179" t="s">
        <v>298</v>
      </c>
      <c r="G15" s="180">
        <v>8.6335897015544187</v>
      </c>
      <c r="H15" s="181">
        <v>9.3625996094876456</v>
      </c>
      <c r="I15" s="179" t="s">
        <v>299</v>
      </c>
      <c r="J15" s="180">
        <v>107.26264418630269</v>
      </c>
      <c r="K15" s="181">
        <v>103.58031226120794</v>
      </c>
      <c r="L15" s="179" t="s">
        <v>299</v>
      </c>
      <c r="M15" s="180">
        <v>9.2606166020835889</v>
      </c>
      <c r="N15" s="181">
        <v>9.6978099112739393</v>
      </c>
      <c r="O15" s="261"/>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12408.228756600001</v>
      </c>
      <c r="D16" s="177">
        <v>11341.70173746</v>
      </c>
      <c r="E16" s="178">
        <v>11631.825834300002</v>
      </c>
      <c r="F16" s="179">
        <v>0.55910742452341489</v>
      </c>
      <c r="G16" s="180">
        <v>0.99618279448162472</v>
      </c>
      <c r="H16" s="181">
        <v>0.98003841807746817</v>
      </c>
      <c r="I16" s="179">
        <v>140.82063699376315</v>
      </c>
      <c r="J16" s="180">
        <v>204.32763998548103</v>
      </c>
      <c r="K16" s="181">
        <v>203.05843611312645</v>
      </c>
      <c r="L16" s="179">
        <v>0.78733863669329629</v>
      </c>
      <c r="M16" s="180">
        <v>2.0354767939057186</v>
      </c>
      <c r="N16" s="181">
        <v>1.9900506850559312</v>
      </c>
      <c r="O16" s="261"/>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14168.858123979999</v>
      </c>
      <c r="D17" s="177">
        <v>13627.82219945</v>
      </c>
      <c r="E17" s="178">
        <v>13430.808740229999</v>
      </c>
      <c r="F17" s="179">
        <v>0</v>
      </c>
      <c r="G17" s="180">
        <v>0</v>
      </c>
      <c r="H17" s="181">
        <v>0</v>
      </c>
      <c r="I17" s="179" t="s">
        <v>299</v>
      </c>
      <c r="J17" s="180" t="s">
        <v>299</v>
      </c>
      <c r="K17" s="181" t="s">
        <v>299</v>
      </c>
      <c r="L17" s="179">
        <v>1.2557107799596114</v>
      </c>
      <c r="M17" s="180">
        <v>0.94359384572239113</v>
      </c>
      <c r="N17" s="181">
        <v>0.67671727018013927</v>
      </c>
      <c r="O17" s="261"/>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53.047229999999999</v>
      </c>
      <c r="D18" s="177">
        <v>110.63633900000001</v>
      </c>
      <c r="E18" s="178">
        <v>118.243816</v>
      </c>
      <c r="F18" s="179">
        <v>0</v>
      </c>
      <c r="G18" s="180">
        <v>0</v>
      </c>
      <c r="H18" s="181">
        <v>0</v>
      </c>
      <c r="I18" s="179" t="s">
        <v>299</v>
      </c>
      <c r="J18" s="180" t="s">
        <v>299</v>
      </c>
      <c r="K18" s="181" t="s">
        <v>299</v>
      </c>
      <c r="L18" s="179">
        <v>6.6575804240862348</v>
      </c>
      <c r="M18" s="180">
        <v>3.4875467092236301</v>
      </c>
      <c r="N18" s="181">
        <v>2.3444033639780368</v>
      </c>
      <c r="O18" s="261"/>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65</v>
      </c>
      <c r="C19" s="105">
        <v>6583.2333777200001</v>
      </c>
      <c r="D19" s="177">
        <v>8963.9835251199984</v>
      </c>
      <c r="E19" s="178">
        <v>8035.2776200500002</v>
      </c>
      <c r="F19" s="179">
        <v>0.70073557222084637</v>
      </c>
      <c r="G19" s="180">
        <v>0.42039109213440401</v>
      </c>
      <c r="H19" s="181">
        <v>0.461595882729055</v>
      </c>
      <c r="I19" s="179">
        <v>127.10845903060199</v>
      </c>
      <c r="J19" s="180">
        <v>152.91456961015973</v>
      </c>
      <c r="K19" s="181">
        <v>149.56224175102795</v>
      </c>
      <c r="L19" s="179">
        <v>0.89069418772918896</v>
      </c>
      <c r="M19" s="180">
        <v>0.64283922921677394</v>
      </c>
      <c r="N19" s="181">
        <v>0.69037315004002076</v>
      </c>
      <c r="O19" s="261"/>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105">
        <v>4554.2497332399998</v>
      </c>
      <c r="D20" s="177">
        <v>5918.6714689</v>
      </c>
      <c r="E20" s="178">
        <v>5810.9621169499997</v>
      </c>
      <c r="F20" s="179">
        <v>0</v>
      </c>
      <c r="G20" s="180">
        <v>0</v>
      </c>
      <c r="H20" s="181">
        <v>0</v>
      </c>
      <c r="I20" s="179" t="s">
        <v>299</v>
      </c>
      <c r="J20" s="180" t="s">
        <v>299</v>
      </c>
      <c r="K20" s="181" t="s">
        <v>299</v>
      </c>
      <c r="L20" s="179">
        <v>2.965271059124051</v>
      </c>
      <c r="M20" s="180">
        <v>2.204377114113552</v>
      </c>
      <c r="N20" s="181">
        <v>2.225558333838864</v>
      </c>
      <c r="O20" s="261"/>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62</v>
      </c>
      <c r="C21" s="105">
        <v>524.61789499999998</v>
      </c>
      <c r="D21" s="177">
        <v>850.90924399999994</v>
      </c>
      <c r="E21" s="178">
        <v>942.029042</v>
      </c>
      <c r="F21" s="179">
        <v>0</v>
      </c>
      <c r="G21" s="180">
        <v>0</v>
      </c>
      <c r="H21" s="181">
        <v>0</v>
      </c>
      <c r="I21" s="179" t="s">
        <v>299</v>
      </c>
      <c r="J21" s="180" t="s">
        <v>299</v>
      </c>
      <c r="K21" s="181" t="s">
        <v>299</v>
      </c>
      <c r="L21" s="179">
        <v>7.1548828886212501</v>
      </c>
      <c r="M21" s="180">
        <v>0.87478494945108387</v>
      </c>
      <c r="N21" s="181">
        <v>0.81162030671236973</v>
      </c>
      <c r="O21" s="261"/>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105">
        <v>1183.021436</v>
      </c>
      <c r="D22" s="177">
        <v>1750.1620829999999</v>
      </c>
      <c r="E22" s="178">
        <v>1671.972749</v>
      </c>
      <c r="F22" s="179">
        <v>0</v>
      </c>
      <c r="G22" s="180">
        <v>0</v>
      </c>
      <c r="H22" s="181">
        <v>0</v>
      </c>
      <c r="I22" s="179" t="s">
        <v>299</v>
      </c>
      <c r="J22" s="180" t="s">
        <v>299</v>
      </c>
      <c r="K22" s="181" t="s">
        <v>299</v>
      </c>
      <c r="L22" s="179">
        <v>0.43953404746251779</v>
      </c>
      <c r="M22" s="180">
        <v>1.0923315152177251</v>
      </c>
      <c r="N22" s="181">
        <v>1.8685306933791419</v>
      </c>
      <c r="O22" s="261"/>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67</v>
      </c>
      <c r="C23" s="105">
        <v>2285.6743139999999</v>
      </c>
      <c r="D23" s="177">
        <v>6464.1901349999998</v>
      </c>
      <c r="E23" s="178">
        <v>7086.2008620000006</v>
      </c>
      <c r="F23" s="179">
        <v>3.7092243842750734</v>
      </c>
      <c r="G23" s="180">
        <v>1.4490177894496601</v>
      </c>
      <c r="H23" s="181">
        <v>1.3979326994696752</v>
      </c>
      <c r="I23" s="179">
        <v>60.325188764166846</v>
      </c>
      <c r="J23" s="180">
        <v>120.14173468180158</v>
      </c>
      <c r="K23" s="181">
        <v>126.16473605339387</v>
      </c>
      <c r="L23" s="179">
        <v>2.2375966115004435</v>
      </c>
      <c r="M23" s="180">
        <v>1.7408751080927172</v>
      </c>
      <c r="N23" s="181">
        <v>1.7636981004899996</v>
      </c>
      <c r="O23" s="261"/>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226</v>
      </c>
      <c r="C24" s="105">
        <v>2116.9460187899999</v>
      </c>
      <c r="D24" s="177">
        <v>1506.51006091</v>
      </c>
      <c r="E24" s="178">
        <v>1462.0747147100001</v>
      </c>
      <c r="F24" s="179">
        <v>1.7647971293738536</v>
      </c>
      <c r="G24" s="180">
        <v>2.4798906784222199</v>
      </c>
      <c r="H24" s="181">
        <v>2.5552594675307172</v>
      </c>
      <c r="I24" s="179">
        <v>96.944641107614942</v>
      </c>
      <c r="J24" s="180">
        <v>109.98457401644669</v>
      </c>
      <c r="K24" s="181">
        <v>112.53092652518264</v>
      </c>
      <c r="L24" s="179">
        <v>1.7108762433489733</v>
      </c>
      <c r="M24" s="180">
        <v>2.7274971987362484</v>
      </c>
      <c r="N24" s="181">
        <v>2.8754571539347644</v>
      </c>
      <c r="O24" s="261"/>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34</v>
      </c>
      <c r="C25" s="105">
        <v>2176.8314409999998</v>
      </c>
      <c r="D25" s="177">
        <v>2435.5247130000002</v>
      </c>
      <c r="E25" s="178">
        <v>2447.7049849999999</v>
      </c>
      <c r="F25" s="179">
        <v>0</v>
      </c>
      <c r="G25" s="180">
        <v>0.18221983034339262</v>
      </c>
      <c r="H25" s="181">
        <v>0</v>
      </c>
      <c r="I25" s="179" t="s">
        <v>299</v>
      </c>
      <c r="J25" s="180">
        <v>728.53786461451523</v>
      </c>
      <c r="K25" s="181" t="s">
        <v>299</v>
      </c>
      <c r="L25" s="179">
        <v>0.54745727094631769</v>
      </c>
      <c r="M25" s="180">
        <v>1.3275404608879449</v>
      </c>
      <c r="N25" s="181">
        <v>0.72476201620351732</v>
      </c>
      <c r="O25" s="261"/>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46</v>
      </c>
      <c r="C26" s="105">
        <v>0</v>
      </c>
      <c r="D26" s="177">
        <v>0</v>
      </c>
      <c r="E26" s="178">
        <v>0</v>
      </c>
      <c r="F26" s="179" t="s">
        <v>298</v>
      </c>
      <c r="G26" s="180" t="s">
        <v>298</v>
      </c>
      <c r="H26" s="181" t="s">
        <v>298</v>
      </c>
      <c r="I26" s="179" t="s">
        <v>299</v>
      </c>
      <c r="J26" s="180" t="s">
        <v>299</v>
      </c>
      <c r="K26" s="181" t="s">
        <v>299</v>
      </c>
      <c r="L26" s="179" t="s">
        <v>299</v>
      </c>
      <c r="M26" s="180" t="s">
        <v>299</v>
      </c>
      <c r="N26" s="181" t="s">
        <v>299</v>
      </c>
      <c r="O26" s="261"/>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36</v>
      </c>
      <c r="C27" s="105">
        <v>388.64612899999997</v>
      </c>
      <c r="D27" s="177">
        <v>298.96525700000001</v>
      </c>
      <c r="E27" s="178">
        <v>285.94680099999999</v>
      </c>
      <c r="F27" s="179">
        <v>0</v>
      </c>
      <c r="G27" s="180">
        <v>0</v>
      </c>
      <c r="H27" s="181">
        <v>0</v>
      </c>
      <c r="I27" s="179" t="s">
        <v>299</v>
      </c>
      <c r="J27" s="180" t="s">
        <v>299</v>
      </c>
      <c r="K27" s="181" t="s">
        <v>299</v>
      </c>
      <c r="L27" s="179">
        <v>0.55613779186772772</v>
      </c>
      <c r="M27" s="180">
        <v>0.60440166798378181</v>
      </c>
      <c r="N27" s="181">
        <v>0.60682721189106781</v>
      </c>
      <c r="O27" s="261"/>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69</v>
      </c>
      <c r="C28" s="105">
        <v>1184.3658500000001</v>
      </c>
      <c r="D28" s="177">
        <v>1995.011317</v>
      </c>
      <c r="E28" s="178">
        <v>2095.383875</v>
      </c>
      <c r="F28" s="179">
        <v>8.5246698897979876</v>
      </c>
      <c r="G28" s="180">
        <v>0</v>
      </c>
      <c r="H28" s="181">
        <v>0</v>
      </c>
      <c r="I28" s="179">
        <v>91.331662276935361</v>
      </c>
      <c r="J28" s="180" t="s">
        <v>299</v>
      </c>
      <c r="K28" s="181" t="s">
        <v>299</v>
      </c>
      <c r="L28" s="179">
        <v>7.785722713973894</v>
      </c>
      <c r="M28" s="180">
        <v>0.4368550657199104</v>
      </c>
      <c r="N28" s="181">
        <v>0.25356127167867992</v>
      </c>
      <c r="O28" s="261"/>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40</v>
      </c>
      <c r="C29" s="105">
        <v>6349.6163189999997</v>
      </c>
      <c r="D29" s="177">
        <v>13106.929784</v>
      </c>
      <c r="E29" s="178">
        <v>13045.295056000001</v>
      </c>
      <c r="F29" s="179">
        <v>0</v>
      </c>
      <c r="G29" s="180">
        <v>0</v>
      </c>
      <c r="H29" s="181">
        <v>0</v>
      </c>
      <c r="I29" s="179" t="s">
        <v>299</v>
      </c>
      <c r="J29" s="180" t="s">
        <v>299</v>
      </c>
      <c r="K29" s="181" t="s">
        <v>299</v>
      </c>
      <c r="L29" s="179">
        <v>0.57170581931660802</v>
      </c>
      <c r="M29" s="180">
        <v>0.77611453388709184</v>
      </c>
      <c r="N29" s="181">
        <v>0.79642541279443479</v>
      </c>
      <c r="O29" s="261"/>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73</v>
      </c>
      <c r="C30" s="105">
        <v>3193.2976510000003</v>
      </c>
      <c r="D30" s="177">
        <v>3495.704835</v>
      </c>
      <c r="E30" s="178">
        <v>3675.0074770000001</v>
      </c>
      <c r="F30" s="179">
        <v>1.2154005433175323</v>
      </c>
      <c r="G30" s="180">
        <v>0.90599176689355709</v>
      </c>
      <c r="H30" s="181">
        <v>0.86178866840983026</v>
      </c>
      <c r="I30" s="179">
        <v>101.33149686057099</v>
      </c>
      <c r="J30" s="180">
        <v>72.805939401968971</v>
      </c>
      <c r="K30" s="181">
        <v>70.799899011070067</v>
      </c>
      <c r="L30" s="179">
        <v>1.2315835633951679</v>
      </c>
      <c r="M30" s="180">
        <v>0.65961581679135106</v>
      </c>
      <c r="N30" s="181">
        <v>0.61014550692300529</v>
      </c>
      <c r="O30" s="261"/>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31</v>
      </c>
      <c r="C31" s="105">
        <v>1685.7582689999999</v>
      </c>
      <c r="D31" s="177">
        <v>2408.0400829999999</v>
      </c>
      <c r="E31" s="178">
        <v>2121.0775199999998</v>
      </c>
      <c r="F31" s="179">
        <v>0</v>
      </c>
      <c r="G31" s="180">
        <v>0</v>
      </c>
      <c r="H31" s="181">
        <v>0</v>
      </c>
      <c r="I31" s="179" t="s">
        <v>299</v>
      </c>
      <c r="J31" s="180" t="s">
        <v>299</v>
      </c>
      <c r="K31" s="181" t="s">
        <v>299</v>
      </c>
      <c r="L31" s="179">
        <v>0.80822323405135843</v>
      </c>
      <c r="M31" s="180">
        <v>1.1906884442006194</v>
      </c>
      <c r="N31" s="181">
        <v>0.80121621391753761</v>
      </c>
      <c r="O31" s="261"/>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45</v>
      </c>
      <c r="C32" s="105">
        <v>712.38533099999995</v>
      </c>
      <c r="D32" s="177">
        <v>790.51940200000001</v>
      </c>
      <c r="E32" s="178">
        <v>761.92177700000002</v>
      </c>
      <c r="F32" s="179">
        <v>0.99955483221481445</v>
      </c>
      <c r="G32" s="180">
        <v>0.90075992847042119</v>
      </c>
      <c r="H32" s="181">
        <v>0.93456864142104701</v>
      </c>
      <c r="I32" s="179">
        <v>585.51075585175693</v>
      </c>
      <c r="J32" s="180">
        <v>321.96886478008707</v>
      </c>
      <c r="K32" s="181">
        <v>488.70876413242439</v>
      </c>
      <c r="L32" s="179">
        <v>5.8525010532537207</v>
      </c>
      <c r="M32" s="180">
        <v>2.9001665160901391</v>
      </c>
      <c r="N32" s="181">
        <v>4.5673188574579884</v>
      </c>
      <c r="O32" s="261"/>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51</v>
      </c>
      <c r="C33" s="105">
        <v>0</v>
      </c>
      <c r="D33" s="177">
        <v>0</v>
      </c>
      <c r="E33" s="178">
        <v>0</v>
      </c>
      <c r="F33" s="179" t="s">
        <v>298</v>
      </c>
      <c r="G33" s="180" t="s">
        <v>298</v>
      </c>
      <c r="H33" s="181" t="s">
        <v>298</v>
      </c>
      <c r="I33" s="179" t="s">
        <v>299</v>
      </c>
      <c r="J33" s="180" t="s">
        <v>299</v>
      </c>
      <c r="K33" s="181" t="s">
        <v>299</v>
      </c>
      <c r="L33" s="179" t="s">
        <v>299</v>
      </c>
      <c r="M33" s="180" t="s">
        <v>299</v>
      </c>
      <c r="N33" s="181" t="s">
        <v>299</v>
      </c>
      <c r="O33" s="261"/>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v>
      </c>
      <c r="C34" s="105">
        <v>0</v>
      </c>
      <c r="D34" s="177">
        <v>0</v>
      </c>
      <c r="E34" s="178">
        <v>0</v>
      </c>
      <c r="F34" s="179" t="s">
        <v>298</v>
      </c>
      <c r="G34" s="180" t="s">
        <v>298</v>
      </c>
      <c r="H34" s="181" t="s">
        <v>298</v>
      </c>
      <c r="I34" s="179" t="s">
        <v>299</v>
      </c>
      <c r="J34" s="180" t="s">
        <v>299</v>
      </c>
      <c r="K34" s="181" t="s">
        <v>299</v>
      </c>
      <c r="L34" s="179" t="s">
        <v>299</v>
      </c>
      <c r="M34" s="180" t="s">
        <v>299</v>
      </c>
      <c r="N34" s="181" t="s">
        <v>299</v>
      </c>
      <c r="O34" s="261"/>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105">
        <v>1961.2854875399998</v>
      </c>
      <c r="D35" s="177">
        <v>2355.1211633200001</v>
      </c>
      <c r="E35" s="178">
        <v>2218.7786436899996</v>
      </c>
      <c r="F35" s="179">
        <v>0</v>
      </c>
      <c r="G35" s="180">
        <v>0</v>
      </c>
      <c r="H35" s="181">
        <v>0</v>
      </c>
      <c r="I35" s="179" t="s">
        <v>299</v>
      </c>
      <c r="J35" s="180" t="s">
        <v>299</v>
      </c>
      <c r="K35" s="181" t="s">
        <v>299</v>
      </c>
      <c r="L35" s="179">
        <v>0.39165216939603448</v>
      </c>
      <c r="M35" s="180">
        <v>0.69013520888613267</v>
      </c>
      <c r="N35" s="181">
        <v>0.76296001037069561</v>
      </c>
      <c r="O35" s="261"/>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297</v>
      </c>
      <c r="C36" s="105">
        <v>1016.6009184</v>
      </c>
      <c r="D36" s="177">
        <v>1629.8663092000002</v>
      </c>
      <c r="E36" s="178">
        <v>1811.97218</v>
      </c>
      <c r="F36" s="179">
        <v>2.5827627641065094</v>
      </c>
      <c r="G36" s="180">
        <v>0</v>
      </c>
      <c r="H36" s="181">
        <v>0</v>
      </c>
      <c r="I36" s="179">
        <v>107.40940373555496</v>
      </c>
      <c r="J36" s="180" t="s">
        <v>299</v>
      </c>
      <c r="K36" s="181" t="s">
        <v>299</v>
      </c>
      <c r="L36" s="179">
        <v>2.7741300848307402</v>
      </c>
      <c r="M36" s="180">
        <v>1.516042670526047</v>
      </c>
      <c r="N36" s="181">
        <v>1.3823009688813215</v>
      </c>
      <c r="O36" s="261"/>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66</v>
      </c>
      <c r="C37" s="105">
        <v>0</v>
      </c>
      <c r="D37" s="177">
        <v>20.580508999999999</v>
      </c>
      <c r="E37" s="178">
        <v>21.551338999999999</v>
      </c>
      <c r="F37" s="179" t="s">
        <v>298</v>
      </c>
      <c r="G37" s="180">
        <v>0</v>
      </c>
      <c r="H37" s="181">
        <v>0</v>
      </c>
      <c r="I37" s="179" t="s">
        <v>299</v>
      </c>
      <c r="J37" s="180" t="s">
        <v>299</v>
      </c>
      <c r="K37" s="181" t="s">
        <v>299</v>
      </c>
      <c r="L37" s="179" t="s">
        <v>299</v>
      </c>
      <c r="M37" s="180">
        <v>3.4836699131202242</v>
      </c>
      <c r="N37" s="181">
        <v>3.063410584372507</v>
      </c>
      <c r="O37" s="261"/>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2374.0504500000002</v>
      </c>
      <c r="D38" s="177">
        <v>2119.9027389999997</v>
      </c>
      <c r="E38" s="178">
        <v>2222.3414520000001</v>
      </c>
      <c r="F38" s="179">
        <v>0</v>
      </c>
      <c r="G38" s="180">
        <v>0</v>
      </c>
      <c r="H38" s="181">
        <v>0</v>
      </c>
      <c r="I38" s="179" t="s">
        <v>299</v>
      </c>
      <c r="J38" s="180" t="s">
        <v>299</v>
      </c>
      <c r="K38" s="181" t="s">
        <v>299</v>
      </c>
      <c r="L38" s="179">
        <v>1.950428349153237</v>
      </c>
      <c r="M38" s="180">
        <v>1.6655405151585121</v>
      </c>
      <c r="N38" s="181">
        <v>1.8563126275160706</v>
      </c>
      <c r="O38" s="261"/>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42</v>
      </c>
      <c r="C39" s="105">
        <v>264.20827300000002</v>
      </c>
      <c r="D39" s="177">
        <v>558.84675900000002</v>
      </c>
      <c r="E39" s="178">
        <v>562.11380499999996</v>
      </c>
      <c r="F39" s="179">
        <v>0</v>
      </c>
      <c r="G39" s="180">
        <v>0</v>
      </c>
      <c r="H39" s="181">
        <v>0</v>
      </c>
      <c r="I39" s="179" t="s">
        <v>299</v>
      </c>
      <c r="J39" s="180" t="s">
        <v>299</v>
      </c>
      <c r="K39" s="181" t="s">
        <v>299</v>
      </c>
      <c r="L39" s="179">
        <v>3.0613530409776377</v>
      </c>
      <c r="M39" s="180">
        <v>3.9327382052510034</v>
      </c>
      <c r="N39" s="181">
        <v>3.4288634843259183</v>
      </c>
      <c r="O39" s="261"/>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49</v>
      </c>
      <c r="C40" s="105">
        <v>0</v>
      </c>
      <c r="D40" s="177">
        <v>0</v>
      </c>
      <c r="E40" s="178">
        <v>0</v>
      </c>
      <c r="F40" s="179" t="s">
        <v>298</v>
      </c>
      <c r="G40" s="180" t="s">
        <v>298</v>
      </c>
      <c r="H40" s="181" t="s">
        <v>298</v>
      </c>
      <c r="I40" s="179" t="s">
        <v>299</v>
      </c>
      <c r="J40" s="180" t="s">
        <v>299</v>
      </c>
      <c r="K40" s="181" t="s">
        <v>299</v>
      </c>
      <c r="L40" s="179" t="s">
        <v>299</v>
      </c>
      <c r="M40" s="180" t="s">
        <v>299</v>
      </c>
      <c r="N40" s="181" t="s">
        <v>299</v>
      </c>
      <c r="O40" s="261"/>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59</v>
      </c>
      <c r="C41" s="105">
        <v>40.270567310000004</v>
      </c>
      <c r="D41" s="177">
        <v>8.5341719099999995</v>
      </c>
      <c r="E41" s="178">
        <v>13.02315759</v>
      </c>
      <c r="F41" s="179">
        <v>0</v>
      </c>
      <c r="G41" s="180">
        <v>0</v>
      </c>
      <c r="H41" s="181">
        <v>0</v>
      </c>
      <c r="I41" s="179" t="s">
        <v>299</v>
      </c>
      <c r="J41" s="180" t="s">
        <v>299</v>
      </c>
      <c r="K41" s="181" t="s">
        <v>299</v>
      </c>
      <c r="L41" s="179">
        <v>0.47517733864276163</v>
      </c>
      <c r="M41" s="180">
        <v>0.36729960833423153</v>
      </c>
      <c r="N41" s="181">
        <v>0.36729955595968489</v>
      </c>
      <c r="O41" s="261"/>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64</v>
      </c>
      <c r="C42" s="105">
        <v>1160.1324138299999</v>
      </c>
      <c r="D42" s="177">
        <v>1076.67109005</v>
      </c>
      <c r="E42" s="178">
        <v>1068.84477163</v>
      </c>
      <c r="F42" s="179">
        <v>0</v>
      </c>
      <c r="G42" s="180">
        <v>0</v>
      </c>
      <c r="H42" s="181">
        <v>0</v>
      </c>
      <c r="I42" s="179" t="s">
        <v>299</v>
      </c>
      <c r="J42" s="180" t="s">
        <v>299</v>
      </c>
      <c r="K42" s="181" t="s">
        <v>299</v>
      </c>
      <c r="L42" s="179">
        <v>0.19708756800023769</v>
      </c>
      <c r="M42" s="180">
        <v>0.19194961015476186</v>
      </c>
      <c r="N42" s="181">
        <v>0.19802198936448384</v>
      </c>
      <c r="O42" s="261"/>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57</v>
      </c>
      <c r="C43" s="105">
        <v>0</v>
      </c>
      <c r="D43" s="177">
        <v>0</v>
      </c>
      <c r="E43" s="178">
        <v>0</v>
      </c>
      <c r="F43" s="179" t="s">
        <v>298</v>
      </c>
      <c r="G43" s="180" t="s">
        <v>298</v>
      </c>
      <c r="H43" s="181" t="s">
        <v>298</v>
      </c>
      <c r="I43" s="179" t="s">
        <v>299</v>
      </c>
      <c r="J43" s="180" t="s">
        <v>299</v>
      </c>
      <c r="K43" s="181" t="s">
        <v>299</v>
      </c>
      <c r="L43" s="179" t="s">
        <v>299</v>
      </c>
      <c r="M43" s="180" t="s">
        <v>299</v>
      </c>
      <c r="N43" s="181" t="s">
        <v>299</v>
      </c>
      <c r="O43" s="261"/>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233</v>
      </c>
      <c r="C44" s="105">
        <v>0</v>
      </c>
      <c r="D44" s="177">
        <v>0</v>
      </c>
      <c r="E44" s="178">
        <v>0</v>
      </c>
      <c r="F44" s="179" t="s">
        <v>298</v>
      </c>
      <c r="G44" s="180" t="s">
        <v>298</v>
      </c>
      <c r="H44" s="181" t="s">
        <v>298</v>
      </c>
      <c r="I44" s="179" t="s">
        <v>299</v>
      </c>
      <c r="J44" s="180" t="s">
        <v>299</v>
      </c>
      <c r="K44" s="181" t="s">
        <v>299</v>
      </c>
      <c r="L44" s="179" t="s">
        <v>299</v>
      </c>
      <c r="M44" s="180" t="s">
        <v>299</v>
      </c>
      <c r="N44" s="181" t="s">
        <v>299</v>
      </c>
      <c r="O44" s="261"/>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225</v>
      </c>
      <c r="C45" s="105">
        <v>180.66828107000001</v>
      </c>
      <c r="D45" s="177">
        <v>635.75836304999996</v>
      </c>
      <c r="E45" s="178">
        <v>689.23694033000004</v>
      </c>
      <c r="F45" s="179">
        <v>0</v>
      </c>
      <c r="G45" s="180">
        <v>0</v>
      </c>
      <c r="H45" s="181">
        <v>0</v>
      </c>
      <c r="I45" s="179" t="s">
        <v>299</v>
      </c>
      <c r="J45" s="180" t="s">
        <v>299</v>
      </c>
      <c r="K45" s="181" t="s">
        <v>299</v>
      </c>
      <c r="L45" s="179">
        <v>0.64966710982611986</v>
      </c>
      <c r="M45" s="180">
        <v>0.4983543267602793</v>
      </c>
      <c r="N45" s="181">
        <v>0.50479398831034505</v>
      </c>
      <c r="O45" s="261"/>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74</v>
      </c>
      <c r="C46" s="105">
        <v>0</v>
      </c>
      <c r="D46" s="177">
        <v>0</v>
      </c>
      <c r="E46" s="178">
        <v>0</v>
      </c>
      <c r="F46" s="179" t="s">
        <v>298</v>
      </c>
      <c r="G46" s="180" t="s">
        <v>298</v>
      </c>
      <c r="H46" s="181" t="s">
        <v>298</v>
      </c>
      <c r="I46" s="264" t="s">
        <v>299</v>
      </c>
      <c r="J46" s="180" t="s">
        <v>299</v>
      </c>
      <c r="K46" s="181" t="s">
        <v>299</v>
      </c>
      <c r="L46" s="179" t="s">
        <v>299</v>
      </c>
      <c r="M46" s="180" t="s">
        <v>299</v>
      </c>
      <c r="N46" s="181" t="s">
        <v>299</v>
      </c>
      <c r="O46" s="261"/>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38</v>
      </c>
      <c r="C47" s="105">
        <v>105.106233</v>
      </c>
      <c r="D47" s="177">
        <v>149.06457499999999</v>
      </c>
      <c r="E47" s="178">
        <v>48.470706</v>
      </c>
      <c r="F47" s="179">
        <v>0</v>
      </c>
      <c r="G47" s="180">
        <v>0</v>
      </c>
      <c r="H47" s="181">
        <v>0</v>
      </c>
      <c r="I47" s="179" t="s">
        <v>299</v>
      </c>
      <c r="J47" s="180" t="s">
        <v>299</v>
      </c>
      <c r="K47" s="181" t="s">
        <v>299</v>
      </c>
      <c r="L47" s="179">
        <v>0.41915877624498254</v>
      </c>
      <c r="M47" s="180">
        <v>0.85647579245437755</v>
      </c>
      <c r="N47" s="181">
        <v>0.46029451273105038</v>
      </c>
      <c r="O47" s="261"/>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41</v>
      </c>
      <c r="C48" s="105">
        <v>56.082366069999999</v>
      </c>
      <c r="D48" s="177">
        <v>298.97601450999997</v>
      </c>
      <c r="E48" s="178">
        <v>294.57477326999998</v>
      </c>
      <c r="F48" s="179">
        <v>100</v>
      </c>
      <c r="G48" s="180">
        <v>15.870053016715493</v>
      </c>
      <c r="H48" s="181">
        <v>14.622458967495957</v>
      </c>
      <c r="I48" s="179">
        <v>88.000000032808884</v>
      </c>
      <c r="J48" s="180">
        <v>101.33337181756994</v>
      </c>
      <c r="K48" s="181">
        <v>101.4685957501349</v>
      </c>
      <c r="L48" s="179">
        <v>88.000000032808884</v>
      </c>
      <c r="M48" s="180">
        <v>16.081659831073786</v>
      </c>
      <c r="N48" s="181">
        <v>14.837203778457821</v>
      </c>
      <c r="O48" s="261"/>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72</v>
      </c>
      <c r="C49" s="105">
        <v>0</v>
      </c>
      <c r="D49" s="177">
        <v>0</v>
      </c>
      <c r="E49" s="178">
        <v>0</v>
      </c>
      <c r="F49" s="179" t="s">
        <v>298</v>
      </c>
      <c r="G49" s="180" t="s">
        <v>298</v>
      </c>
      <c r="H49" s="181" t="s">
        <v>298</v>
      </c>
      <c r="I49" s="179" t="s">
        <v>299</v>
      </c>
      <c r="J49" s="180" t="s">
        <v>299</v>
      </c>
      <c r="K49" s="181" t="s">
        <v>299</v>
      </c>
      <c r="L49" s="179" t="s">
        <v>299</v>
      </c>
      <c r="M49" s="180" t="s">
        <v>299</v>
      </c>
      <c r="N49" s="181" t="s">
        <v>299</v>
      </c>
      <c r="O49" s="261"/>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231</v>
      </c>
      <c r="C50" s="105">
        <v>0</v>
      </c>
      <c r="D50" s="177">
        <v>40.488210000000002</v>
      </c>
      <c r="E50" s="178">
        <v>37.449914999999997</v>
      </c>
      <c r="F50" s="179" t="s">
        <v>298</v>
      </c>
      <c r="G50" s="180">
        <v>0</v>
      </c>
      <c r="H50" s="181">
        <v>0</v>
      </c>
      <c r="I50" s="179" t="s">
        <v>299</v>
      </c>
      <c r="J50" s="180" t="s">
        <v>299</v>
      </c>
      <c r="K50" s="181" t="s">
        <v>299</v>
      </c>
      <c r="L50" s="179" t="s">
        <v>299</v>
      </c>
      <c r="M50" s="180">
        <v>0.30054675175810441</v>
      </c>
      <c r="N50" s="181">
        <v>0.16724737559484448</v>
      </c>
      <c r="O50" s="261"/>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63</v>
      </c>
      <c r="C51" s="105">
        <v>55.833590000000001</v>
      </c>
      <c r="D51" s="177">
        <v>57.808754</v>
      </c>
      <c r="E51" s="178">
        <v>57.888302000000003</v>
      </c>
      <c r="F51" s="179">
        <v>100</v>
      </c>
      <c r="G51" s="180">
        <v>100</v>
      </c>
      <c r="H51" s="181">
        <v>100</v>
      </c>
      <c r="I51" s="179">
        <v>81.000000179103665</v>
      </c>
      <c r="J51" s="180">
        <v>96.000000276774685</v>
      </c>
      <c r="K51" s="181">
        <v>96.000000138197166</v>
      </c>
      <c r="L51" s="179">
        <v>81.000000179103665</v>
      </c>
      <c r="M51" s="180">
        <v>96.000000276774685</v>
      </c>
      <c r="N51" s="181">
        <v>96.000000138197166</v>
      </c>
      <c r="O51" s="261"/>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185</v>
      </c>
      <c r="C52" s="105">
        <v>0</v>
      </c>
      <c r="D52" s="177">
        <v>0</v>
      </c>
      <c r="E52" s="178">
        <v>0</v>
      </c>
      <c r="F52" s="179" t="s">
        <v>298</v>
      </c>
      <c r="G52" s="180" t="s">
        <v>298</v>
      </c>
      <c r="H52" s="181" t="s">
        <v>298</v>
      </c>
      <c r="I52" s="179" t="s">
        <v>299</v>
      </c>
      <c r="J52" s="180" t="s">
        <v>299</v>
      </c>
      <c r="K52" s="181" t="s">
        <v>299</v>
      </c>
      <c r="L52" s="179" t="s">
        <v>299</v>
      </c>
      <c r="M52" s="180" t="s">
        <v>299</v>
      </c>
      <c r="N52" s="181" t="s">
        <v>299</v>
      </c>
      <c r="O52" s="261"/>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54</v>
      </c>
      <c r="C53" s="105">
        <v>300.15804500000002</v>
      </c>
      <c r="D53" s="177">
        <v>600.16641099999993</v>
      </c>
      <c r="E53" s="178">
        <v>477.66574400000002</v>
      </c>
      <c r="F53" s="179">
        <v>0</v>
      </c>
      <c r="G53" s="180">
        <v>0</v>
      </c>
      <c r="H53" s="181">
        <v>0</v>
      </c>
      <c r="I53" s="179" t="s">
        <v>299</v>
      </c>
      <c r="J53" s="180" t="s">
        <v>299</v>
      </c>
      <c r="K53" s="181" t="s">
        <v>299</v>
      </c>
      <c r="L53" s="179">
        <v>1.3639487823822944</v>
      </c>
      <c r="M53" s="180">
        <v>0.89593217838377182</v>
      </c>
      <c r="N53" s="181">
        <v>0.96825846485654632</v>
      </c>
      <c r="O53" s="261"/>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8.75" customHeight="1">
      <c r="A54" s="93"/>
      <c r="B54" s="104" t="s">
        <v>53</v>
      </c>
      <c r="C54" s="105">
        <v>0</v>
      </c>
      <c r="D54" s="177">
        <v>0</v>
      </c>
      <c r="E54" s="178">
        <v>0</v>
      </c>
      <c r="F54" s="179" t="s">
        <v>298</v>
      </c>
      <c r="G54" s="180" t="s">
        <v>298</v>
      </c>
      <c r="H54" s="181" t="s">
        <v>298</v>
      </c>
      <c r="I54" s="179" t="s">
        <v>299</v>
      </c>
      <c r="J54" s="180" t="s">
        <v>299</v>
      </c>
      <c r="K54" s="181" t="s">
        <v>299</v>
      </c>
      <c r="L54" s="179" t="s">
        <v>299</v>
      </c>
      <c r="M54" s="180" t="s">
        <v>299</v>
      </c>
      <c r="N54" s="181" t="s">
        <v>299</v>
      </c>
      <c r="O54" s="261"/>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8.75" customHeight="1">
      <c r="A55" s="93"/>
      <c r="B55" s="104" t="s">
        <v>234</v>
      </c>
      <c r="C55" s="105">
        <v>0</v>
      </c>
      <c r="D55" s="177">
        <v>0</v>
      </c>
      <c r="E55" s="178">
        <v>0</v>
      </c>
      <c r="F55" s="179" t="s">
        <v>298</v>
      </c>
      <c r="G55" s="180" t="s">
        <v>298</v>
      </c>
      <c r="H55" s="181" t="s">
        <v>298</v>
      </c>
      <c r="I55" s="179" t="s">
        <v>299</v>
      </c>
      <c r="J55" s="180" t="s">
        <v>299</v>
      </c>
      <c r="K55" s="181" t="s">
        <v>299</v>
      </c>
      <c r="L55" s="179" t="s">
        <v>299</v>
      </c>
      <c r="M55" s="180" t="s">
        <v>299</v>
      </c>
      <c r="N55" s="181" t="s">
        <v>299</v>
      </c>
      <c r="O55" s="261"/>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8.75" customHeight="1">
      <c r="A56" s="93"/>
      <c r="B56" s="104" t="s">
        <v>55</v>
      </c>
      <c r="C56" s="105">
        <v>0</v>
      </c>
      <c r="D56" s="177">
        <v>0</v>
      </c>
      <c r="E56" s="178">
        <v>0</v>
      </c>
      <c r="F56" s="179" t="s">
        <v>298</v>
      </c>
      <c r="G56" s="180" t="s">
        <v>298</v>
      </c>
      <c r="H56" s="181" t="s">
        <v>298</v>
      </c>
      <c r="I56" s="179" t="s">
        <v>299</v>
      </c>
      <c r="J56" s="180" t="s">
        <v>299</v>
      </c>
      <c r="K56" s="181" t="s">
        <v>299</v>
      </c>
      <c r="L56" s="179" t="s">
        <v>299</v>
      </c>
      <c r="M56" s="180" t="s">
        <v>299</v>
      </c>
      <c r="N56" s="181" t="s">
        <v>299</v>
      </c>
      <c r="O56" s="261"/>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8.75" customHeight="1">
      <c r="A57" s="93"/>
      <c r="B57" s="104" t="s">
        <v>68</v>
      </c>
      <c r="C57" s="105">
        <v>0</v>
      </c>
      <c r="D57" s="177">
        <v>0</v>
      </c>
      <c r="E57" s="178">
        <v>0</v>
      </c>
      <c r="F57" s="179" t="s">
        <v>298</v>
      </c>
      <c r="G57" s="180" t="s">
        <v>298</v>
      </c>
      <c r="H57" s="181" t="s">
        <v>298</v>
      </c>
      <c r="I57" s="179" t="s">
        <v>299</v>
      </c>
      <c r="J57" s="180" t="s">
        <v>299</v>
      </c>
      <c r="K57" s="181" t="s">
        <v>299</v>
      </c>
      <c r="L57" s="179" t="s">
        <v>299</v>
      </c>
      <c r="M57" s="180" t="s">
        <v>299</v>
      </c>
      <c r="N57" s="181" t="s">
        <v>299</v>
      </c>
      <c r="O57" s="261"/>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8.75" customHeight="1">
      <c r="A58" s="93"/>
      <c r="B58" s="104" t="s">
        <v>50</v>
      </c>
      <c r="C58" s="105">
        <v>444.816821</v>
      </c>
      <c r="D58" s="177">
        <v>376.937343</v>
      </c>
      <c r="E58" s="178">
        <v>0</v>
      </c>
      <c r="F58" s="179">
        <v>17.458569085902443</v>
      </c>
      <c r="G58" s="180">
        <v>0</v>
      </c>
      <c r="H58" s="181" t="s">
        <v>298</v>
      </c>
      <c r="I58" s="179">
        <v>89.371418654034841</v>
      </c>
      <c r="J58" s="180" t="s">
        <v>299</v>
      </c>
      <c r="K58" s="181" t="s">
        <v>299</v>
      </c>
      <c r="L58" s="179">
        <v>15.602970868765775</v>
      </c>
      <c r="M58" s="180">
        <v>0.92960197896869035</v>
      </c>
      <c r="N58" s="181" t="s">
        <v>299</v>
      </c>
      <c r="O58" s="261"/>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8.75" customHeight="1">
      <c r="A59" s="93"/>
      <c r="B59" s="104" t="s">
        <v>60</v>
      </c>
      <c r="C59" s="105">
        <v>1099.017695</v>
      </c>
      <c r="D59" s="177">
        <v>206.76203000000001</v>
      </c>
      <c r="E59" s="178" t="s">
        <v>475</v>
      </c>
      <c r="F59" s="179">
        <v>0</v>
      </c>
      <c r="G59" s="180">
        <v>0</v>
      </c>
      <c r="H59" s="178" t="s">
        <v>475</v>
      </c>
      <c r="I59" s="179" t="s">
        <v>299</v>
      </c>
      <c r="J59" s="180" t="s">
        <v>299</v>
      </c>
      <c r="K59" s="181" t="s">
        <v>299</v>
      </c>
      <c r="L59" s="179">
        <v>0.68881584295146403</v>
      </c>
      <c r="M59" s="180">
        <v>0.1632021121092688</v>
      </c>
      <c r="N59" s="178" t="s">
        <v>475</v>
      </c>
      <c r="O59" s="261"/>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8">
      <c r="A60" s="85"/>
      <c r="B60" s="111"/>
      <c r="C60" s="244"/>
      <c r="D60" s="265"/>
      <c r="E60" s="246"/>
      <c r="F60" s="247"/>
      <c r="G60" s="245"/>
      <c r="H60" s="248"/>
      <c r="I60" s="247"/>
      <c r="J60" s="245"/>
      <c r="K60" s="248"/>
      <c r="L60" s="247"/>
      <c r="M60" s="245"/>
      <c r="N60" s="248"/>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ht="20.100000000000001" customHeight="1">
      <c r="B61" s="85" t="s">
        <v>482</v>
      </c>
      <c r="C61" s="249"/>
      <c r="D61" s="249"/>
      <c r="E61" s="249"/>
      <c r="F61" s="85"/>
      <c r="G61" s="85"/>
      <c r="H61" s="85"/>
      <c r="I61" s="85"/>
      <c r="J61" s="85"/>
      <c r="K61" s="85"/>
      <c r="L61" s="85"/>
      <c r="M61" s="85"/>
      <c r="N61" s="85"/>
    </row>
    <row r="62" spans="1:102" ht="20.100000000000001" customHeight="1">
      <c r="B62" s="85" t="s">
        <v>483</v>
      </c>
      <c r="C62" s="116"/>
      <c r="D62" s="116"/>
      <c r="E62" s="116"/>
      <c r="F62" s="116"/>
      <c r="G62" s="116"/>
      <c r="H62" s="116"/>
      <c r="I62" s="116"/>
      <c r="J62" s="116"/>
      <c r="K62" s="116"/>
      <c r="L62" s="116"/>
      <c r="M62" s="116"/>
      <c r="N62" s="116"/>
    </row>
    <row r="63" spans="1:102" ht="20.100000000000001" customHeight="1">
      <c r="B63" s="117"/>
      <c r="C63" s="116"/>
      <c r="D63" s="116"/>
      <c r="E63" s="116"/>
      <c r="F63" s="116"/>
      <c r="G63" s="116"/>
      <c r="H63" s="116"/>
      <c r="I63" s="116"/>
      <c r="J63" s="116"/>
      <c r="K63" s="116"/>
      <c r="L63" s="116"/>
      <c r="M63" s="116"/>
      <c r="N63" s="116"/>
    </row>
    <row r="64" spans="1:102" ht="20.100000000000001" customHeight="1">
      <c r="B64" s="117"/>
      <c r="C64" s="63"/>
      <c r="D64" s="63"/>
      <c r="E64" s="63"/>
      <c r="F64" s="63"/>
      <c r="G64" s="191"/>
      <c r="H64" s="63"/>
      <c r="I64" s="63"/>
      <c r="J64" s="63"/>
      <c r="K64" s="63"/>
      <c r="L64" s="63"/>
      <c r="M64" s="63"/>
      <c r="N64" s="63"/>
    </row>
    <row r="65" spans="2:14" ht="20.100000000000001" customHeight="1">
      <c r="B65" s="63"/>
      <c r="C65" s="63"/>
      <c r="D65" s="63"/>
      <c r="E65" s="63"/>
      <c r="F65" s="63"/>
      <c r="G65" s="63"/>
      <c r="H65" s="63"/>
      <c r="I65" s="63"/>
      <c r="J65" s="191"/>
      <c r="K65" s="63"/>
      <c r="L65" s="63"/>
      <c r="M65" s="63"/>
      <c r="N65" s="63"/>
    </row>
    <row r="66" spans="2:14" ht="20.100000000000001" customHeight="1">
      <c r="B66" s="63"/>
      <c r="C66" s="193"/>
      <c r="D66" s="193"/>
      <c r="E66" s="193"/>
      <c r="F66" s="193"/>
      <c r="G66" s="193"/>
      <c r="H66" s="193"/>
      <c r="I66" s="193"/>
      <c r="J66" s="193"/>
      <c r="K66" s="193"/>
      <c r="L66" s="193"/>
      <c r="M66" s="193"/>
      <c r="N66" s="193"/>
    </row>
    <row r="67" spans="2:14" ht="20.100000000000001" customHeight="1">
      <c r="B67" s="63"/>
    </row>
    <row r="68" spans="2:14" ht="20.100000000000001" customHeight="1">
      <c r="B68" s="84"/>
    </row>
    <row r="69" spans="2:14" ht="20.100000000000001" customHeight="1">
      <c r="B69" s="63"/>
    </row>
    <row r="70" spans="2:14" ht="13.7" customHeight="1">
      <c r="B70" s="63"/>
    </row>
    <row r="71" spans="2:14"/>
    <row r="72" spans="2:14"/>
    <row r="73" spans="2:14"/>
    <row r="74" spans="2:14"/>
    <row r="75" spans="2:14"/>
    <row r="76" spans="2:14"/>
    <row r="77" spans="2:14"/>
    <row r="78" spans="2:14"/>
    <row r="79" spans="2:14"/>
    <row r="80" spans="2:14"/>
    <row r="81"/>
    <row r="82"/>
    <row r="83"/>
    <row r="84"/>
    <row r="86"/>
    <row r="87"/>
    <row r="88"/>
    <row r="89"/>
    <row r="90"/>
    <row r="91"/>
    <row r="92"/>
    <row r="93"/>
  </sheetData>
  <mergeCells count="4">
    <mergeCell ref="C5:E5"/>
    <mergeCell ref="F5:H5"/>
    <mergeCell ref="I5:K5"/>
    <mergeCell ref="L5:N5"/>
  </mergeCells>
  <conditionalFormatting sqref="I60:K61">
    <cfRule type="cellIs" dxfId="4"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A1:XFC102"/>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8" width="16.7109375" style="44" customWidth="1"/>
    <col min="9" max="9" width="19.140625" style="44" customWidth="1"/>
    <col min="10" max="10" width="24.42578125" style="44" customWidth="1"/>
    <col min="11" max="11" width="17.5703125" style="44" customWidth="1"/>
    <col min="12" max="14" width="16.7109375" style="44" customWidth="1"/>
    <col min="15" max="15" width="11.42578125" style="44" customWidth="1"/>
    <col min="16" max="102" width="11.42578125" style="44" hidden="1"/>
    <col min="103" max="16383" width="11.42578125" style="52" hidden="1"/>
    <col min="16384" max="16384" width="1.7109375" style="52" hidden="1"/>
  </cols>
  <sheetData>
    <row r="1" spans="1:102" ht="92.25" customHeight="1"/>
    <row r="2" spans="1:102" s="230" customFormat="1" ht="20.100000000000001" customHeight="1">
      <c r="A2" s="72"/>
      <c r="B2" s="87" t="s">
        <v>83</v>
      </c>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2</v>
      </c>
      <c r="C3" s="74"/>
      <c r="D3" s="74"/>
      <c r="E3" s="74"/>
      <c r="F3" s="74"/>
      <c r="G3" s="74"/>
      <c r="H3" s="163"/>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31"/>
      <c r="C4" s="232"/>
      <c r="D4" s="232"/>
      <c r="E4" s="232"/>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233"/>
      <c r="C5" s="697" t="s">
        <v>194</v>
      </c>
      <c r="D5" s="698"/>
      <c r="E5" s="699"/>
      <c r="F5" s="697" t="s">
        <v>201</v>
      </c>
      <c r="G5" s="698"/>
      <c r="H5" s="699"/>
      <c r="I5" s="697" t="s">
        <v>196</v>
      </c>
      <c r="J5" s="698"/>
      <c r="K5" s="699"/>
      <c r="L5" s="697" t="s">
        <v>197</v>
      </c>
      <c r="M5" s="698"/>
      <c r="N5" s="699"/>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34"/>
      <c r="C6" s="134">
        <v>45536</v>
      </c>
      <c r="D6" s="135">
        <v>45870</v>
      </c>
      <c r="E6" s="136">
        <v>45901</v>
      </c>
      <c r="F6" s="134">
        <f>C6</f>
        <v>45536</v>
      </c>
      <c r="G6" s="135">
        <f t="shared" ref="G6:H6" si="0">D6</f>
        <v>45870</v>
      </c>
      <c r="H6" s="136">
        <f t="shared" si="0"/>
        <v>45901</v>
      </c>
      <c r="I6" s="134">
        <f>C6</f>
        <v>45536</v>
      </c>
      <c r="J6" s="135">
        <f t="shared" ref="J6:K6" si="1">D6</f>
        <v>45870</v>
      </c>
      <c r="K6" s="136">
        <f t="shared" si="1"/>
        <v>45901</v>
      </c>
      <c r="L6" s="134">
        <f>C6</f>
        <v>45536</v>
      </c>
      <c r="M6" s="135">
        <f t="shared" ref="M6:N6" si="2">D6</f>
        <v>45870</v>
      </c>
      <c r="N6" s="136">
        <f t="shared" si="2"/>
        <v>45901</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169" t="s">
        <v>296</v>
      </c>
      <c r="C7" s="235">
        <v>582401.91114985012</v>
      </c>
      <c r="D7" s="236">
        <v>514660.7575689599</v>
      </c>
      <c r="E7" s="237">
        <v>518181.14538230997</v>
      </c>
      <c r="F7" s="238">
        <v>7.4249891805168965E-3</v>
      </c>
      <c r="G7" s="239">
        <v>4.8196989250101005E-3</v>
      </c>
      <c r="H7" s="240">
        <v>4.1975279433024938E-3</v>
      </c>
      <c r="I7" s="238">
        <v>6492.5289979092058</v>
      </c>
      <c r="J7" s="239">
        <v>12897.503365900699</v>
      </c>
      <c r="K7" s="240">
        <v>12496.459917980206</v>
      </c>
      <c r="L7" s="238">
        <v>0.48206957563668057</v>
      </c>
      <c r="M7" s="239">
        <v>0.62162083107945743</v>
      </c>
      <c r="N7" s="240">
        <v>0.52454239698081506</v>
      </c>
      <c r="O7" s="85"/>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105">
        <v>187636.42666259999</v>
      </c>
      <c r="D8" s="177">
        <v>186548.23906554998</v>
      </c>
      <c r="E8" s="178">
        <v>184340.94888406</v>
      </c>
      <c r="F8" s="179">
        <v>4.6086797504141798E-5</v>
      </c>
      <c r="G8" s="180">
        <v>0</v>
      </c>
      <c r="H8" s="181">
        <v>0</v>
      </c>
      <c r="I8" s="179">
        <v>782652.68569337809</v>
      </c>
      <c r="J8" s="180" t="s">
        <v>299</v>
      </c>
      <c r="K8" s="181" t="s">
        <v>299</v>
      </c>
      <c r="L8" s="179">
        <v>0.36069955841623458</v>
      </c>
      <c r="M8" s="180">
        <v>0.77148881865579522</v>
      </c>
      <c r="N8" s="181">
        <v>0.48529337242516268</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70</v>
      </c>
      <c r="C9" s="105">
        <v>64073.238217129998</v>
      </c>
      <c r="D9" s="177">
        <v>66714.625314999997</v>
      </c>
      <c r="E9" s="178">
        <v>67261.967315999995</v>
      </c>
      <c r="F9" s="179">
        <v>0</v>
      </c>
      <c r="G9" s="180">
        <v>0</v>
      </c>
      <c r="H9" s="181">
        <v>0</v>
      </c>
      <c r="I9" s="179" t="s">
        <v>299</v>
      </c>
      <c r="J9" s="180" t="s">
        <v>299</v>
      </c>
      <c r="K9" s="181" t="s">
        <v>299</v>
      </c>
      <c r="L9" s="179">
        <v>0.3599187904605482</v>
      </c>
      <c r="M9" s="180">
        <v>0.3953169500012203</v>
      </c>
      <c r="N9" s="181">
        <v>0.44675903635889014</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136825.11226302001</v>
      </c>
      <c r="D10" s="177">
        <v>120199.23061389</v>
      </c>
      <c r="E10" s="178">
        <v>123464.59769694001</v>
      </c>
      <c r="F10" s="179">
        <v>1.7071137244966767E-3</v>
      </c>
      <c r="G10" s="180">
        <v>0</v>
      </c>
      <c r="H10" s="181">
        <v>0</v>
      </c>
      <c r="I10" s="179">
        <v>30449.758320018002</v>
      </c>
      <c r="J10" s="180" t="s">
        <v>299</v>
      </c>
      <c r="K10" s="181" t="s">
        <v>299</v>
      </c>
      <c r="L10" s="179">
        <v>0.5198120033570961</v>
      </c>
      <c r="M10" s="180">
        <v>0.51691558899895351</v>
      </c>
      <c r="N10" s="181">
        <v>0.51875785718927092</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41354.770817839999</v>
      </c>
      <c r="D11" s="177">
        <v>29908.502801589999</v>
      </c>
      <c r="E11" s="178">
        <v>32145.641770180002</v>
      </c>
      <c r="F11" s="179">
        <v>0</v>
      </c>
      <c r="G11" s="180">
        <v>0</v>
      </c>
      <c r="H11" s="181">
        <v>0</v>
      </c>
      <c r="I11" s="179" t="s">
        <v>299</v>
      </c>
      <c r="J11" s="180" t="s">
        <v>299</v>
      </c>
      <c r="K11" s="181" t="s">
        <v>299</v>
      </c>
      <c r="L11" s="179">
        <v>0.50174999874618531</v>
      </c>
      <c r="M11" s="180">
        <v>0.43059557749963184</v>
      </c>
      <c r="N11" s="181">
        <v>0.4074733854637444</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56</v>
      </c>
      <c r="C12" s="105">
        <v>18207.278001999999</v>
      </c>
      <c r="D12" s="177">
        <v>11374.741684000001</v>
      </c>
      <c r="E12" s="178">
        <v>10381.631354000001</v>
      </c>
      <c r="F12" s="179">
        <v>5.5801861205634158E-6</v>
      </c>
      <c r="G12" s="180">
        <v>8.9320709711512075E-6</v>
      </c>
      <c r="H12" s="181">
        <v>9.7865158697678007E-6</v>
      </c>
      <c r="I12" s="241">
        <v>10913589.566929134</v>
      </c>
      <c r="J12" s="242">
        <v>7007004.8228346463</v>
      </c>
      <c r="K12" s="243">
        <v>6250087.6968503948</v>
      </c>
      <c r="L12" s="179">
        <v>0.60899861026903657</v>
      </c>
      <c r="M12" s="180">
        <v>0.62587064372757839</v>
      </c>
      <c r="N12" s="181">
        <v>0.61166582432666872</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71</v>
      </c>
      <c r="C13" s="105">
        <v>23385.541832999999</v>
      </c>
      <c r="D13" s="177">
        <v>5395.7410499999996</v>
      </c>
      <c r="E13" s="178">
        <v>5429.392785</v>
      </c>
      <c r="F13" s="179">
        <v>0</v>
      </c>
      <c r="G13" s="180">
        <v>0</v>
      </c>
      <c r="H13" s="181">
        <v>0</v>
      </c>
      <c r="I13" s="179" t="s">
        <v>299</v>
      </c>
      <c r="J13" s="180" t="s">
        <v>299</v>
      </c>
      <c r="K13" s="181" t="s">
        <v>299</v>
      </c>
      <c r="L13" s="179">
        <v>0.52529963974001714</v>
      </c>
      <c r="M13" s="180">
        <v>0.56499681355168074</v>
      </c>
      <c r="N13" s="181">
        <v>0.61464654191527601</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58</v>
      </c>
      <c r="C14" s="105">
        <v>30649.736768999999</v>
      </c>
      <c r="D14" s="177">
        <v>21994.368198</v>
      </c>
      <c r="E14" s="178">
        <v>18601.646161000001</v>
      </c>
      <c r="F14" s="179">
        <v>0</v>
      </c>
      <c r="G14" s="180">
        <v>0</v>
      </c>
      <c r="H14" s="181">
        <v>0</v>
      </c>
      <c r="I14" s="179" t="s">
        <v>299</v>
      </c>
      <c r="J14" s="180" t="s">
        <v>299</v>
      </c>
      <c r="K14" s="181" t="s">
        <v>299</v>
      </c>
      <c r="L14" s="179">
        <v>0.50000000050571392</v>
      </c>
      <c r="M14" s="180">
        <v>0.50000000004546619</v>
      </c>
      <c r="N14" s="181">
        <v>0.50000000104829423</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227</v>
      </c>
      <c r="C15" s="105">
        <v>0</v>
      </c>
      <c r="D15" s="177">
        <v>3124.7296116500002</v>
      </c>
      <c r="E15" s="178">
        <v>3062.5898061799999</v>
      </c>
      <c r="F15" s="179" t="s">
        <v>298</v>
      </c>
      <c r="G15" s="180">
        <v>0</v>
      </c>
      <c r="H15" s="181">
        <v>0</v>
      </c>
      <c r="I15" s="179" t="s">
        <v>299</v>
      </c>
      <c r="J15" s="180" t="s">
        <v>299</v>
      </c>
      <c r="K15" s="181" t="s">
        <v>299</v>
      </c>
      <c r="L15" s="179" t="s">
        <v>299</v>
      </c>
      <c r="M15" s="180">
        <v>0.50413614449289113</v>
      </c>
      <c r="N15" s="181">
        <v>0.50448866834280581</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15970.78139023</v>
      </c>
      <c r="D16" s="177">
        <v>12982.56534621</v>
      </c>
      <c r="E16" s="178">
        <v>13662.162713559999</v>
      </c>
      <c r="F16" s="179">
        <v>0</v>
      </c>
      <c r="G16" s="180">
        <v>0</v>
      </c>
      <c r="H16" s="181">
        <v>0</v>
      </c>
      <c r="I16" s="179" t="s">
        <v>299</v>
      </c>
      <c r="J16" s="180" t="s">
        <v>299</v>
      </c>
      <c r="K16" s="181" t="s">
        <v>299</v>
      </c>
      <c r="L16" s="179">
        <v>0.51306785991151782</v>
      </c>
      <c r="M16" s="180">
        <v>0.47011782842916688</v>
      </c>
      <c r="N16" s="181">
        <v>0.4665103331461658</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4525.4244521599994</v>
      </c>
      <c r="D17" s="177">
        <v>4756.73185913</v>
      </c>
      <c r="E17" s="178">
        <v>4489.2684367600004</v>
      </c>
      <c r="F17" s="179">
        <v>0</v>
      </c>
      <c r="G17" s="180">
        <v>0</v>
      </c>
      <c r="H17" s="181">
        <v>0</v>
      </c>
      <c r="I17" s="179" t="s">
        <v>299</v>
      </c>
      <c r="J17" s="180" t="s">
        <v>299</v>
      </c>
      <c r="K17" s="181" t="s">
        <v>299</v>
      </c>
      <c r="L17" s="179">
        <v>0.59507608545197033</v>
      </c>
      <c r="M17" s="180">
        <v>0.53186022755184659</v>
      </c>
      <c r="N17" s="181">
        <v>0.80863705972102295</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1666.555141</v>
      </c>
      <c r="D18" s="177">
        <v>1258.4097300000001</v>
      </c>
      <c r="E18" s="178">
        <v>1686.6583519999999</v>
      </c>
      <c r="F18" s="179">
        <v>0</v>
      </c>
      <c r="G18" s="180">
        <v>0</v>
      </c>
      <c r="H18" s="181">
        <v>0</v>
      </c>
      <c r="I18" s="179" t="s">
        <v>299</v>
      </c>
      <c r="J18" s="180" t="s">
        <v>299</v>
      </c>
      <c r="K18" s="181" t="s">
        <v>299</v>
      </c>
      <c r="L18" s="179">
        <v>0.24135925065080099</v>
      </c>
      <c r="M18" s="180">
        <v>0.55688762037782391</v>
      </c>
      <c r="N18" s="181">
        <v>0.70998871738311597</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65</v>
      </c>
      <c r="C19" s="105">
        <v>5317.3888310299999</v>
      </c>
      <c r="D19" s="177">
        <v>4277.1610756299997</v>
      </c>
      <c r="E19" s="178">
        <v>4231.6094906099997</v>
      </c>
      <c r="F19" s="179">
        <v>0</v>
      </c>
      <c r="G19" s="180">
        <v>0</v>
      </c>
      <c r="H19" s="181">
        <v>0</v>
      </c>
      <c r="I19" s="179" t="s">
        <v>299</v>
      </c>
      <c r="J19" s="180" t="s">
        <v>299</v>
      </c>
      <c r="K19" s="181" t="s">
        <v>299</v>
      </c>
      <c r="L19" s="179">
        <v>0.50145086370964265</v>
      </c>
      <c r="M19" s="180">
        <v>0.50153005838902998</v>
      </c>
      <c r="N19" s="181">
        <v>0.50113688697070824</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105">
        <v>195.76535457</v>
      </c>
      <c r="D20" s="177">
        <v>140.32830055000002</v>
      </c>
      <c r="E20" s="178">
        <v>137.75585430999999</v>
      </c>
      <c r="F20" s="179">
        <v>0</v>
      </c>
      <c r="G20" s="180">
        <v>0</v>
      </c>
      <c r="H20" s="181">
        <v>0</v>
      </c>
      <c r="I20" s="179" t="s">
        <v>299</v>
      </c>
      <c r="J20" s="180" t="s">
        <v>299</v>
      </c>
      <c r="K20" s="181" t="s">
        <v>299</v>
      </c>
      <c r="L20" s="179">
        <v>6.6837229951847235</v>
      </c>
      <c r="M20" s="180">
        <v>4.2295172226398057</v>
      </c>
      <c r="N20" s="181">
        <v>1.7760263346008645</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62</v>
      </c>
      <c r="C21" s="105">
        <v>0</v>
      </c>
      <c r="D21" s="177">
        <v>0</v>
      </c>
      <c r="E21" s="178">
        <v>0</v>
      </c>
      <c r="F21" s="179" t="s">
        <v>298</v>
      </c>
      <c r="G21" s="180" t="s">
        <v>298</v>
      </c>
      <c r="H21" s="181" t="s">
        <v>298</v>
      </c>
      <c r="I21" s="179" t="s">
        <v>299</v>
      </c>
      <c r="J21" s="180" t="s">
        <v>299</v>
      </c>
      <c r="K21" s="181" t="s">
        <v>299</v>
      </c>
      <c r="L21" s="179" t="s">
        <v>299</v>
      </c>
      <c r="M21" s="180" t="s">
        <v>299</v>
      </c>
      <c r="N21" s="181" t="s">
        <v>299</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105">
        <v>0</v>
      </c>
      <c r="D22" s="177">
        <v>0</v>
      </c>
      <c r="E22" s="178">
        <v>0</v>
      </c>
      <c r="F22" s="179" t="s">
        <v>298</v>
      </c>
      <c r="G22" s="180" t="s">
        <v>298</v>
      </c>
      <c r="H22" s="181" t="s">
        <v>298</v>
      </c>
      <c r="I22" s="179" t="s">
        <v>299</v>
      </c>
      <c r="J22" s="180" t="s">
        <v>299</v>
      </c>
      <c r="K22" s="181" t="s">
        <v>299</v>
      </c>
      <c r="L22" s="179" t="s">
        <v>299</v>
      </c>
      <c r="M22" s="180" t="s">
        <v>299</v>
      </c>
      <c r="N22" s="181" t="s">
        <v>299</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67</v>
      </c>
      <c r="C23" s="105">
        <v>29896.623898000002</v>
      </c>
      <c r="D23" s="177">
        <v>23593.012716000001</v>
      </c>
      <c r="E23" s="178">
        <v>26647.80414</v>
      </c>
      <c r="F23" s="179">
        <v>0</v>
      </c>
      <c r="G23" s="180">
        <v>0</v>
      </c>
      <c r="H23" s="181">
        <v>0</v>
      </c>
      <c r="I23" s="179" t="s">
        <v>299</v>
      </c>
      <c r="J23" s="180" t="s">
        <v>299</v>
      </c>
      <c r="K23" s="181" t="s">
        <v>299</v>
      </c>
      <c r="L23" s="179">
        <v>0.51278093647977296</v>
      </c>
      <c r="M23" s="180">
        <v>0.57280274302718259</v>
      </c>
      <c r="N23" s="181">
        <v>0.55532780570789653</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226</v>
      </c>
      <c r="C24" s="105">
        <v>0</v>
      </c>
      <c r="D24" s="177">
        <v>0</v>
      </c>
      <c r="E24" s="178">
        <v>0</v>
      </c>
      <c r="F24" s="179" t="s">
        <v>298</v>
      </c>
      <c r="G24" s="180" t="s">
        <v>298</v>
      </c>
      <c r="H24" s="181" t="s">
        <v>298</v>
      </c>
      <c r="I24" s="179" t="s">
        <v>299</v>
      </c>
      <c r="J24" s="180" t="s">
        <v>299</v>
      </c>
      <c r="K24" s="181" t="s">
        <v>299</v>
      </c>
      <c r="L24" s="179" t="s">
        <v>299</v>
      </c>
      <c r="M24" s="180" t="s">
        <v>299</v>
      </c>
      <c r="N24" s="181" t="s">
        <v>299</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34</v>
      </c>
      <c r="C25" s="105">
        <v>3420.6885130000001</v>
      </c>
      <c r="D25" s="177">
        <v>3345.1091540000002</v>
      </c>
      <c r="E25" s="178">
        <v>3292.0729030000002</v>
      </c>
      <c r="F25" s="179">
        <v>0</v>
      </c>
      <c r="G25" s="180">
        <v>0</v>
      </c>
      <c r="H25" s="181">
        <v>0</v>
      </c>
      <c r="I25" s="179" t="s">
        <v>299</v>
      </c>
      <c r="J25" s="180" t="s">
        <v>299</v>
      </c>
      <c r="K25" s="181" t="s">
        <v>299</v>
      </c>
      <c r="L25" s="179">
        <v>0.6111268219995335</v>
      </c>
      <c r="M25" s="180">
        <v>0.61111105972597501</v>
      </c>
      <c r="N25" s="181">
        <v>0.6111110413644445</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46</v>
      </c>
      <c r="C26" s="105">
        <v>0</v>
      </c>
      <c r="D26" s="177">
        <v>0</v>
      </c>
      <c r="E26" s="178">
        <v>0</v>
      </c>
      <c r="F26" s="179" t="s">
        <v>298</v>
      </c>
      <c r="G26" s="180" t="s">
        <v>298</v>
      </c>
      <c r="H26" s="181" t="s">
        <v>298</v>
      </c>
      <c r="I26" s="179" t="s">
        <v>299</v>
      </c>
      <c r="J26" s="180" t="s">
        <v>299</v>
      </c>
      <c r="K26" s="181" t="s">
        <v>299</v>
      </c>
      <c r="L26" s="179" t="s">
        <v>299</v>
      </c>
      <c r="M26" s="180" t="s">
        <v>299</v>
      </c>
      <c r="N26" s="181" t="s">
        <v>299</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36</v>
      </c>
      <c r="C27" s="105">
        <v>0</v>
      </c>
      <c r="D27" s="177">
        <v>0</v>
      </c>
      <c r="E27" s="178">
        <v>0</v>
      </c>
      <c r="F27" s="179" t="s">
        <v>298</v>
      </c>
      <c r="G27" s="180" t="s">
        <v>298</v>
      </c>
      <c r="H27" s="181" t="s">
        <v>298</v>
      </c>
      <c r="I27" s="179" t="s">
        <v>299</v>
      </c>
      <c r="J27" s="180" t="s">
        <v>299</v>
      </c>
      <c r="K27" s="181" t="s">
        <v>299</v>
      </c>
      <c r="L27" s="179" t="s">
        <v>299</v>
      </c>
      <c r="M27" s="180" t="s">
        <v>299</v>
      </c>
      <c r="N27" s="181" t="s">
        <v>299</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69</v>
      </c>
      <c r="C28" s="105">
        <v>1068.9981540000001</v>
      </c>
      <c r="D28" s="177">
        <v>540.49320699999998</v>
      </c>
      <c r="E28" s="178">
        <v>534.27721299999996</v>
      </c>
      <c r="F28" s="179">
        <v>0</v>
      </c>
      <c r="G28" s="180">
        <v>0</v>
      </c>
      <c r="H28" s="181">
        <v>0</v>
      </c>
      <c r="I28" s="179" t="s">
        <v>299</v>
      </c>
      <c r="J28" s="180" t="s">
        <v>299</v>
      </c>
      <c r="K28" s="181" t="s">
        <v>299</v>
      </c>
      <c r="L28" s="179">
        <v>0.50000002151547218</v>
      </c>
      <c r="M28" s="180">
        <v>0.49999999352443297</v>
      </c>
      <c r="N28" s="181">
        <v>0.4999999878340311</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40</v>
      </c>
      <c r="C29" s="105">
        <v>0</v>
      </c>
      <c r="D29" s="177">
        <v>0</v>
      </c>
      <c r="E29" s="178">
        <v>0</v>
      </c>
      <c r="F29" s="179" t="s">
        <v>298</v>
      </c>
      <c r="G29" s="180" t="s">
        <v>298</v>
      </c>
      <c r="H29" s="181" t="s">
        <v>298</v>
      </c>
      <c r="I29" s="179" t="s">
        <v>299</v>
      </c>
      <c r="J29" s="180" t="s">
        <v>299</v>
      </c>
      <c r="K29" s="181" t="s">
        <v>299</v>
      </c>
      <c r="L29" s="179" t="s">
        <v>299</v>
      </c>
      <c r="M29" s="180" t="s">
        <v>299</v>
      </c>
      <c r="N29" s="181" t="s">
        <v>299</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73</v>
      </c>
      <c r="C30" s="105">
        <v>2275.2666060000001</v>
      </c>
      <c r="D30" s="177">
        <v>1565.2935640000001</v>
      </c>
      <c r="E30" s="178">
        <v>2205.5629669999998</v>
      </c>
      <c r="F30" s="179">
        <v>0</v>
      </c>
      <c r="G30" s="180">
        <v>0</v>
      </c>
      <c r="H30" s="181">
        <v>0</v>
      </c>
      <c r="I30" s="179" t="s">
        <v>299</v>
      </c>
      <c r="J30" s="180" t="s">
        <v>299</v>
      </c>
      <c r="K30" s="181" t="s">
        <v>299</v>
      </c>
      <c r="L30" s="179">
        <v>0.49999999868147321</v>
      </c>
      <c r="M30" s="180">
        <v>0.48669132584512426</v>
      </c>
      <c r="N30" s="181">
        <v>0.49131950264560281</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31</v>
      </c>
      <c r="C31" s="105">
        <v>0</v>
      </c>
      <c r="D31" s="177">
        <v>0</v>
      </c>
      <c r="E31" s="178">
        <v>0</v>
      </c>
      <c r="F31" s="179" t="s">
        <v>298</v>
      </c>
      <c r="G31" s="180" t="s">
        <v>298</v>
      </c>
      <c r="H31" s="181" t="s">
        <v>298</v>
      </c>
      <c r="I31" s="179" t="s">
        <v>299</v>
      </c>
      <c r="J31" s="180" t="s">
        <v>299</v>
      </c>
      <c r="K31" s="181" t="s">
        <v>299</v>
      </c>
      <c r="L31" s="179" t="s">
        <v>299</v>
      </c>
      <c r="M31" s="180" t="s">
        <v>299</v>
      </c>
      <c r="N31" s="181" t="s">
        <v>299</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45</v>
      </c>
      <c r="C32" s="105">
        <v>3354.4821730000003</v>
      </c>
      <c r="D32" s="177">
        <v>9098.8192480000016</v>
      </c>
      <c r="E32" s="178">
        <v>8761.9815480000016</v>
      </c>
      <c r="F32" s="179">
        <v>1.2168801291763489</v>
      </c>
      <c r="G32" s="180">
        <v>0.27260771231885006</v>
      </c>
      <c r="H32" s="181">
        <v>0.24355419927665883</v>
      </c>
      <c r="I32" s="179">
        <v>453.32623371366213</v>
      </c>
      <c r="J32" s="180">
        <v>780.45989444560405</v>
      </c>
      <c r="K32" s="181">
        <v>856.88787729659555</v>
      </c>
      <c r="L32" s="179">
        <v>5.5164368584050898</v>
      </c>
      <c r="M32" s="180">
        <v>2.1275938638142731</v>
      </c>
      <c r="N32" s="181">
        <v>2.0869864082484821</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51</v>
      </c>
      <c r="C33" s="105">
        <v>0</v>
      </c>
      <c r="D33" s="177">
        <v>0</v>
      </c>
      <c r="E33" s="178">
        <v>0</v>
      </c>
      <c r="F33" s="179" t="s">
        <v>298</v>
      </c>
      <c r="G33" s="180" t="s">
        <v>298</v>
      </c>
      <c r="H33" s="181" t="s">
        <v>298</v>
      </c>
      <c r="I33" s="179" t="s">
        <v>299</v>
      </c>
      <c r="J33" s="180" t="s">
        <v>299</v>
      </c>
      <c r="K33" s="181" t="s">
        <v>299</v>
      </c>
      <c r="L33" s="179" t="s">
        <v>299</v>
      </c>
      <c r="M33" s="180" t="s">
        <v>299</v>
      </c>
      <c r="N33" s="181" t="s">
        <v>299</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v>
      </c>
      <c r="C34" s="105">
        <v>0</v>
      </c>
      <c r="D34" s="177">
        <v>0</v>
      </c>
      <c r="E34" s="178">
        <v>0</v>
      </c>
      <c r="F34" s="179" t="s">
        <v>298</v>
      </c>
      <c r="G34" s="180" t="s">
        <v>298</v>
      </c>
      <c r="H34" s="181" t="s">
        <v>298</v>
      </c>
      <c r="I34" s="179" t="s">
        <v>299</v>
      </c>
      <c r="J34" s="180" t="s">
        <v>299</v>
      </c>
      <c r="K34" s="181" t="s">
        <v>299</v>
      </c>
      <c r="L34" s="179" t="s">
        <v>299</v>
      </c>
      <c r="M34" s="180" t="s">
        <v>299</v>
      </c>
      <c r="N34" s="181" t="s">
        <v>299</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105">
        <v>1417.1820037100001</v>
      </c>
      <c r="D35" s="177">
        <v>2077.0415388500001</v>
      </c>
      <c r="E35" s="178">
        <v>2129.8980245399998</v>
      </c>
      <c r="F35" s="179">
        <v>0</v>
      </c>
      <c r="G35" s="180">
        <v>0</v>
      </c>
      <c r="H35" s="181">
        <v>0</v>
      </c>
      <c r="I35" s="179" t="s">
        <v>299</v>
      </c>
      <c r="J35" s="180" t="s">
        <v>299</v>
      </c>
      <c r="K35" s="181" t="s">
        <v>299</v>
      </c>
      <c r="L35" s="179">
        <v>0.46127144734316616</v>
      </c>
      <c r="M35" s="180">
        <v>0.46919114267669865</v>
      </c>
      <c r="N35" s="181">
        <v>0.46409426442539831</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297</v>
      </c>
      <c r="C36" s="105">
        <v>0</v>
      </c>
      <c r="D36" s="177">
        <v>0</v>
      </c>
      <c r="E36" s="178">
        <v>475.42949199999998</v>
      </c>
      <c r="F36" s="179" t="s">
        <v>298</v>
      </c>
      <c r="G36" s="180" t="s">
        <v>298</v>
      </c>
      <c r="H36" s="181">
        <v>0</v>
      </c>
      <c r="I36" s="179" t="s">
        <v>299</v>
      </c>
      <c r="J36" s="180" t="s">
        <v>299</v>
      </c>
      <c r="K36" s="181" t="s">
        <v>299</v>
      </c>
      <c r="L36" s="179" t="s">
        <v>299</v>
      </c>
      <c r="M36" s="180" t="s">
        <v>299</v>
      </c>
      <c r="N36" s="181">
        <v>0.50200672027304527</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66</v>
      </c>
      <c r="C37" s="105">
        <v>3374.0494319999998</v>
      </c>
      <c r="D37" s="177">
        <v>0</v>
      </c>
      <c r="E37" s="178">
        <v>0</v>
      </c>
      <c r="F37" s="179">
        <v>0</v>
      </c>
      <c r="G37" s="180" t="s">
        <v>298</v>
      </c>
      <c r="H37" s="181" t="s">
        <v>298</v>
      </c>
      <c r="I37" s="179" t="s">
        <v>299</v>
      </c>
      <c r="J37" s="180" t="s">
        <v>299</v>
      </c>
      <c r="K37" s="181" t="s">
        <v>299</v>
      </c>
      <c r="L37" s="179">
        <v>0.5858045176381399</v>
      </c>
      <c r="M37" s="180" t="s">
        <v>299</v>
      </c>
      <c r="N37" s="181" t="s">
        <v>299</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0</v>
      </c>
      <c r="D38" s="177">
        <v>0</v>
      </c>
      <c r="E38" s="178">
        <v>0</v>
      </c>
      <c r="F38" s="179" t="s">
        <v>298</v>
      </c>
      <c r="G38" s="180" t="s">
        <v>298</v>
      </c>
      <c r="H38" s="181" t="s">
        <v>298</v>
      </c>
      <c r="I38" s="179" t="s">
        <v>299</v>
      </c>
      <c r="J38" s="180" t="s">
        <v>299</v>
      </c>
      <c r="K38" s="181" t="s">
        <v>299</v>
      </c>
      <c r="L38" s="179" t="s">
        <v>299</v>
      </c>
      <c r="M38" s="180" t="s">
        <v>299</v>
      </c>
      <c r="N38" s="181" t="s">
        <v>299</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42</v>
      </c>
      <c r="C39" s="105">
        <v>0</v>
      </c>
      <c r="D39" s="177">
        <v>0</v>
      </c>
      <c r="E39" s="178">
        <v>0</v>
      </c>
      <c r="F39" s="179" t="s">
        <v>298</v>
      </c>
      <c r="G39" s="180" t="s">
        <v>298</v>
      </c>
      <c r="H39" s="181" t="s">
        <v>298</v>
      </c>
      <c r="I39" s="179" t="s">
        <v>299</v>
      </c>
      <c r="J39" s="180" t="s">
        <v>299</v>
      </c>
      <c r="K39" s="181" t="s">
        <v>299</v>
      </c>
      <c r="L39" s="179" t="s">
        <v>299</v>
      </c>
      <c r="M39" s="180" t="s">
        <v>299</v>
      </c>
      <c r="N39" s="181" t="s">
        <v>299</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49</v>
      </c>
      <c r="C40" s="105">
        <v>0</v>
      </c>
      <c r="D40" s="177">
        <v>0</v>
      </c>
      <c r="E40" s="178">
        <v>0</v>
      </c>
      <c r="F40" s="179" t="s">
        <v>298</v>
      </c>
      <c r="G40" s="180" t="s">
        <v>298</v>
      </c>
      <c r="H40" s="181" t="s">
        <v>298</v>
      </c>
      <c r="I40" s="179" t="s">
        <v>299</v>
      </c>
      <c r="J40" s="180" t="s">
        <v>299</v>
      </c>
      <c r="K40" s="181" t="s">
        <v>299</v>
      </c>
      <c r="L40" s="179" t="s">
        <v>299</v>
      </c>
      <c r="M40" s="180" t="s">
        <v>299</v>
      </c>
      <c r="N40" s="181" t="s">
        <v>299</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59</v>
      </c>
      <c r="C41" s="105">
        <v>0</v>
      </c>
      <c r="D41" s="177">
        <v>0</v>
      </c>
      <c r="E41" s="178">
        <v>0</v>
      </c>
      <c r="F41" s="179" t="s">
        <v>298</v>
      </c>
      <c r="G41" s="180" t="s">
        <v>298</v>
      </c>
      <c r="H41" s="181" t="s">
        <v>298</v>
      </c>
      <c r="I41" s="179" t="s">
        <v>299</v>
      </c>
      <c r="J41" s="180" t="s">
        <v>299</v>
      </c>
      <c r="K41" s="181" t="s">
        <v>299</v>
      </c>
      <c r="L41" s="179" t="s">
        <v>299</v>
      </c>
      <c r="M41" s="180" t="s">
        <v>299</v>
      </c>
      <c r="N41" s="181" t="s">
        <v>299</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64</v>
      </c>
      <c r="C42" s="105">
        <v>3138.44475319</v>
      </c>
      <c r="D42" s="177">
        <v>3550.26122209</v>
      </c>
      <c r="E42" s="178">
        <v>3533.0091523800002</v>
      </c>
      <c r="F42" s="179">
        <v>0</v>
      </c>
      <c r="G42" s="180">
        <v>0</v>
      </c>
      <c r="H42" s="181">
        <v>0</v>
      </c>
      <c r="I42" s="179" t="s">
        <v>299</v>
      </c>
      <c r="J42" s="180" t="s">
        <v>299</v>
      </c>
      <c r="K42" s="181" t="s">
        <v>299</v>
      </c>
      <c r="L42" s="179">
        <v>0.49999999949178647</v>
      </c>
      <c r="M42" s="180">
        <v>0.49999999942398604</v>
      </c>
      <c r="N42" s="181">
        <v>0.49999999966317665</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57</v>
      </c>
      <c r="C43" s="105">
        <v>989.78065700000002</v>
      </c>
      <c r="D43" s="177">
        <v>1402.106491</v>
      </c>
      <c r="E43" s="178">
        <v>1375.6620579999999</v>
      </c>
      <c r="F43" s="179">
        <v>0</v>
      </c>
      <c r="G43" s="180">
        <v>0</v>
      </c>
      <c r="H43" s="181">
        <v>0</v>
      </c>
      <c r="I43" s="179" t="s">
        <v>299</v>
      </c>
      <c r="J43" s="180" t="s">
        <v>299</v>
      </c>
      <c r="K43" s="181" t="s">
        <v>299</v>
      </c>
      <c r="L43" s="179">
        <v>0.49999997120574152</v>
      </c>
      <c r="M43" s="180">
        <v>0.49999996754882725</v>
      </c>
      <c r="N43" s="181">
        <v>0.49999997891924125</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233</v>
      </c>
      <c r="C44" s="105">
        <v>0</v>
      </c>
      <c r="D44" s="177">
        <v>0</v>
      </c>
      <c r="E44" s="178">
        <v>0</v>
      </c>
      <c r="F44" s="179" t="s">
        <v>298</v>
      </c>
      <c r="G44" s="180" t="s">
        <v>298</v>
      </c>
      <c r="H44" s="181" t="s">
        <v>298</v>
      </c>
      <c r="I44" s="179" t="s">
        <v>299</v>
      </c>
      <c r="J44" s="180" t="s">
        <v>299</v>
      </c>
      <c r="K44" s="181" t="s">
        <v>299</v>
      </c>
      <c r="L44" s="179" t="s">
        <v>299</v>
      </c>
      <c r="M44" s="180" t="s">
        <v>299</v>
      </c>
      <c r="N44" s="181" t="s">
        <v>299</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225</v>
      </c>
      <c r="C45" s="105">
        <v>0</v>
      </c>
      <c r="D45" s="177">
        <v>0</v>
      </c>
      <c r="E45" s="178">
        <v>0</v>
      </c>
      <c r="F45" s="179" t="s">
        <v>298</v>
      </c>
      <c r="G45" s="180" t="s">
        <v>298</v>
      </c>
      <c r="H45" s="181" t="s">
        <v>298</v>
      </c>
      <c r="I45" s="179" t="s">
        <v>299</v>
      </c>
      <c r="J45" s="180" t="s">
        <v>299</v>
      </c>
      <c r="K45" s="181" t="s">
        <v>299</v>
      </c>
      <c r="L45" s="179" t="s">
        <v>299</v>
      </c>
      <c r="M45" s="180" t="s">
        <v>299</v>
      </c>
      <c r="N45" s="181" t="s">
        <v>299</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74</v>
      </c>
      <c r="C46" s="105">
        <v>0</v>
      </c>
      <c r="D46" s="177">
        <v>0</v>
      </c>
      <c r="E46" s="178">
        <v>0</v>
      </c>
      <c r="F46" s="179" t="s">
        <v>298</v>
      </c>
      <c r="G46" s="180" t="s">
        <v>298</v>
      </c>
      <c r="H46" s="181" t="s">
        <v>298</v>
      </c>
      <c r="I46" s="179" t="s">
        <v>299</v>
      </c>
      <c r="J46" s="180" t="s">
        <v>299</v>
      </c>
      <c r="K46" s="181" t="s">
        <v>299</v>
      </c>
      <c r="L46" s="179" t="s">
        <v>299</v>
      </c>
      <c r="M46" s="180" t="s">
        <v>299</v>
      </c>
      <c r="N46" s="181" t="s">
        <v>299</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38</v>
      </c>
      <c r="C47" s="105">
        <v>0</v>
      </c>
      <c r="D47" s="177">
        <v>0</v>
      </c>
      <c r="E47" s="178">
        <v>0</v>
      </c>
      <c r="F47" s="179" t="s">
        <v>298</v>
      </c>
      <c r="G47" s="180" t="s">
        <v>298</v>
      </c>
      <c r="H47" s="181" t="s">
        <v>298</v>
      </c>
      <c r="I47" s="179" t="s">
        <v>299</v>
      </c>
      <c r="J47" s="180" t="s">
        <v>299</v>
      </c>
      <c r="K47" s="181" t="s">
        <v>299</v>
      </c>
      <c r="L47" s="179" t="s">
        <v>299</v>
      </c>
      <c r="M47" s="180" t="s">
        <v>299</v>
      </c>
      <c r="N47" s="181" t="s">
        <v>299</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41</v>
      </c>
      <c r="C48" s="105">
        <v>1800.4891123699999</v>
      </c>
      <c r="D48" s="177">
        <v>335.90334681999997</v>
      </c>
      <c r="E48" s="178">
        <v>329.57726379000002</v>
      </c>
      <c r="F48" s="179">
        <v>0</v>
      </c>
      <c r="G48" s="180">
        <v>0</v>
      </c>
      <c r="H48" s="181">
        <v>0</v>
      </c>
      <c r="I48" s="179" t="s">
        <v>299</v>
      </c>
      <c r="J48" s="180" t="s">
        <v>299</v>
      </c>
      <c r="K48" s="181" t="s">
        <v>299</v>
      </c>
      <c r="L48" s="179">
        <v>0.53366815739041407</v>
      </c>
      <c r="M48" s="180">
        <v>0.49999999877941081</v>
      </c>
      <c r="N48" s="181">
        <v>0.50000000031858993</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72</v>
      </c>
      <c r="C49" s="105">
        <v>0</v>
      </c>
      <c r="D49" s="177">
        <v>0</v>
      </c>
      <c r="E49" s="178">
        <v>0</v>
      </c>
      <c r="F49" s="179" t="s">
        <v>298</v>
      </c>
      <c r="G49" s="180" t="s">
        <v>298</v>
      </c>
      <c r="H49" s="181" t="s">
        <v>298</v>
      </c>
      <c r="I49" s="179" t="s">
        <v>299</v>
      </c>
      <c r="J49" s="180" t="s">
        <v>299</v>
      </c>
      <c r="K49" s="181" t="s">
        <v>299</v>
      </c>
      <c r="L49" s="179" t="s">
        <v>299</v>
      </c>
      <c r="M49" s="180" t="s">
        <v>299</v>
      </c>
      <c r="N49" s="181" t="s">
        <v>299</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231</v>
      </c>
      <c r="C50" s="105">
        <v>0</v>
      </c>
      <c r="D50" s="177">
        <v>0</v>
      </c>
      <c r="E50" s="178">
        <v>0</v>
      </c>
      <c r="F50" s="179" t="s">
        <v>298</v>
      </c>
      <c r="G50" s="180" t="s">
        <v>298</v>
      </c>
      <c r="H50" s="181" t="s">
        <v>298</v>
      </c>
      <c r="I50" s="179" t="s">
        <v>299</v>
      </c>
      <c r="J50" s="180" t="s">
        <v>299</v>
      </c>
      <c r="K50" s="181" t="s">
        <v>299</v>
      </c>
      <c r="L50" s="179" t="s">
        <v>299</v>
      </c>
      <c r="M50" s="180" t="s">
        <v>299</v>
      </c>
      <c r="N50" s="181" t="s">
        <v>299</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63</v>
      </c>
      <c r="C51" s="105">
        <v>0</v>
      </c>
      <c r="D51" s="177">
        <v>0</v>
      </c>
      <c r="E51" s="178">
        <v>0</v>
      </c>
      <c r="F51" s="179" t="s">
        <v>298</v>
      </c>
      <c r="G51" s="180" t="s">
        <v>298</v>
      </c>
      <c r="H51" s="181" t="s">
        <v>298</v>
      </c>
      <c r="I51" s="179" t="s">
        <v>299</v>
      </c>
      <c r="J51" s="180" t="s">
        <v>299</v>
      </c>
      <c r="K51" s="181" t="s">
        <v>299</v>
      </c>
      <c r="L51" s="179" t="s">
        <v>299</v>
      </c>
      <c r="M51" s="180" t="s">
        <v>299</v>
      </c>
      <c r="N51" s="181" t="s">
        <v>299</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185</v>
      </c>
      <c r="C52" s="105">
        <v>0</v>
      </c>
      <c r="D52" s="177">
        <v>0</v>
      </c>
      <c r="E52" s="178">
        <v>0</v>
      </c>
      <c r="F52" s="179" t="s">
        <v>298</v>
      </c>
      <c r="G52" s="180" t="s">
        <v>298</v>
      </c>
      <c r="H52" s="181" t="s">
        <v>298</v>
      </c>
      <c r="I52" s="179" t="s">
        <v>299</v>
      </c>
      <c r="J52" s="180" t="s">
        <v>299</v>
      </c>
      <c r="K52" s="181" t="s">
        <v>299</v>
      </c>
      <c r="L52" s="179" t="s">
        <v>299</v>
      </c>
      <c r="M52" s="180" t="s">
        <v>299</v>
      </c>
      <c r="N52" s="181" t="s">
        <v>299</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54</v>
      </c>
      <c r="C53" s="105">
        <v>0</v>
      </c>
      <c r="D53" s="177">
        <v>0</v>
      </c>
      <c r="E53" s="178">
        <v>0</v>
      </c>
      <c r="F53" s="179" t="s">
        <v>298</v>
      </c>
      <c r="G53" s="180" t="s">
        <v>298</v>
      </c>
      <c r="H53" s="181" t="s">
        <v>298</v>
      </c>
      <c r="I53" s="179" t="s">
        <v>299</v>
      </c>
      <c r="J53" s="180" t="s">
        <v>299</v>
      </c>
      <c r="K53" s="181" t="s">
        <v>299</v>
      </c>
      <c r="L53" s="179" t="s">
        <v>299</v>
      </c>
      <c r="M53" s="180" t="s">
        <v>299</v>
      </c>
      <c r="N53" s="181" t="s">
        <v>299</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20.100000000000001" customHeight="1">
      <c r="A54" s="93"/>
      <c r="B54" s="104" t="s">
        <v>53</v>
      </c>
      <c r="C54" s="105">
        <v>0</v>
      </c>
      <c r="D54" s="177">
        <v>0</v>
      </c>
      <c r="E54" s="178">
        <v>0</v>
      </c>
      <c r="F54" s="179" t="s">
        <v>298</v>
      </c>
      <c r="G54" s="180" t="s">
        <v>298</v>
      </c>
      <c r="H54" s="181" t="s">
        <v>298</v>
      </c>
      <c r="I54" s="179" t="s">
        <v>299</v>
      </c>
      <c r="J54" s="180" t="s">
        <v>299</v>
      </c>
      <c r="K54" s="181" t="s">
        <v>299</v>
      </c>
      <c r="L54" s="179" t="s">
        <v>299</v>
      </c>
      <c r="M54" s="180" t="s">
        <v>299</v>
      </c>
      <c r="N54" s="181" t="s">
        <v>299</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20.100000000000001" customHeight="1">
      <c r="A55" s="93"/>
      <c r="B55" s="104" t="s">
        <v>234</v>
      </c>
      <c r="C55" s="105">
        <v>0</v>
      </c>
      <c r="D55" s="177">
        <v>0</v>
      </c>
      <c r="E55" s="178">
        <v>0</v>
      </c>
      <c r="F55" s="179" t="s">
        <v>298</v>
      </c>
      <c r="G55" s="180" t="s">
        <v>298</v>
      </c>
      <c r="H55" s="181" t="s">
        <v>298</v>
      </c>
      <c r="I55" s="179" t="s">
        <v>299</v>
      </c>
      <c r="J55" s="180" t="s">
        <v>299</v>
      </c>
      <c r="K55" s="181" t="s">
        <v>299</v>
      </c>
      <c r="L55" s="179" t="s">
        <v>299</v>
      </c>
      <c r="M55" s="180" t="s">
        <v>299</v>
      </c>
      <c r="N55" s="181" t="s">
        <v>299</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20.100000000000001" customHeight="1">
      <c r="A56" s="93"/>
      <c r="B56" s="104" t="s">
        <v>55</v>
      </c>
      <c r="C56" s="105">
        <v>0</v>
      </c>
      <c r="D56" s="177">
        <v>0</v>
      </c>
      <c r="E56" s="178">
        <v>0</v>
      </c>
      <c r="F56" s="179" t="s">
        <v>298</v>
      </c>
      <c r="G56" s="180" t="s">
        <v>298</v>
      </c>
      <c r="H56" s="181" t="s">
        <v>298</v>
      </c>
      <c r="I56" s="179" t="s">
        <v>299</v>
      </c>
      <c r="J56" s="180" t="s">
        <v>299</v>
      </c>
      <c r="K56" s="181" t="s">
        <v>299</v>
      </c>
      <c r="L56" s="179" t="s">
        <v>299</v>
      </c>
      <c r="M56" s="180" t="s">
        <v>299</v>
      </c>
      <c r="N56" s="181" t="s">
        <v>299</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20.100000000000001" customHeight="1">
      <c r="A57" s="93"/>
      <c r="B57" s="104" t="s">
        <v>68</v>
      </c>
      <c r="C57" s="105">
        <v>0</v>
      </c>
      <c r="D57" s="177">
        <v>0</v>
      </c>
      <c r="E57" s="178">
        <v>0</v>
      </c>
      <c r="F57" s="179" t="s">
        <v>298</v>
      </c>
      <c r="G57" s="180" t="s">
        <v>298</v>
      </c>
      <c r="H57" s="181" t="s">
        <v>298</v>
      </c>
      <c r="I57" s="179" t="s">
        <v>299</v>
      </c>
      <c r="J57" s="180" t="s">
        <v>299</v>
      </c>
      <c r="K57" s="181" t="s">
        <v>299</v>
      </c>
      <c r="L57" s="179" t="s">
        <v>299</v>
      </c>
      <c r="M57" s="180" t="s">
        <v>299</v>
      </c>
      <c r="N57" s="181" t="s">
        <v>299</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20.100000000000001" customHeight="1">
      <c r="A58" s="93"/>
      <c r="B58" s="104" t="s">
        <v>50</v>
      </c>
      <c r="C58" s="105">
        <v>0</v>
      </c>
      <c r="D58" s="177">
        <v>0</v>
      </c>
      <c r="E58" s="178">
        <v>0</v>
      </c>
      <c r="F58" s="179" t="s">
        <v>298</v>
      </c>
      <c r="G58" s="180" t="s">
        <v>298</v>
      </c>
      <c r="H58" s="181" t="s">
        <v>298</v>
      </c>
      <c r="I58" s="179" t="s">
        <v>299</v>
      </c>
      <c r="J58" s="180" t="s">
        <v>299</v>
      </c>
      <c r="K58" s="181" t="s">
        <v>299</v>
      </c>
      <c r="L58" s="179" t="s">
        <v>299</v>
      </c>
      <c r="M58" s="180" t="s">
        <v>299</v>
      </c>
      <c r="N58" s="181" t="s">
        <v>299</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20.100000000000001" customHeight="1">
      <c r="A59" s="93"/>
      <c r="B59" s="104" t="s">
        <v>60</v>
      </c>
      <c r="C59" s="105">
        <v>1857.8861139999999</v>
      </c>
      <c r="D59" s="177">
        <v>477.34242999999998</v>
      </c>
      <c r="E59" s="178" t="s">
        <v>475</v>
      </c>
      <c r="F59" s="179">
        <v>0</v>
      </c>
      <c r="G59" s="180">
        <v>0</v>
      </c>
      <c r="H59" s="178" t="s">
        <v>475</v>
      </c>
      <c r="I59" s="179" t="s">
        <v>299</v>
      </c>
      <c r="J59" s="180" t="s">
        <v>299</v>
      </c>
      <c r="K59" s="181" t="s">
        <v>299</v>
      </c>
      <c r="L59" s="179">
        <v>0.4999949636310162</v>
      </c>
      <c r="M59" s="180">
        <v>0.49999494073887374</v>
      </c>
      <c r="N59" s="178" t="s">
        <v>475</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8">
      <c r="A60" s="85"/>
      <c r="B60" s="111"/>
      <c r="C60" s="244"/>
      <c r="D60" s="245"/>
      <c r="E60" s="246"/>
      <c r="F60" s="247"/>
      <c r="G60" s="245"/>
      <c r="H60" s="248"/>
      <c r="I60" s="247"/>
      <c r="J60" s="245"/>
      <c r="K60" s="248"/>
      <c r="L60" s="247"/>
      <c r="M60" s="245"/>
      <c r="N60" s="248"/>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ht="20.100000000000001" customHeight="1">
      <c r="B61" s="85" t="s">
        <v>482</v>
      </c>
      <c r="C61" s="249"/>
      <c r="D61" s="85"/>
      <c r="E61" s="249"/>
      <c r="F61" s="85"/>
      <c r="G61" s="85"/>
      <c r="H61" s="85"/>
      <c r="I61" s="85"/>
      <c r="J61" s="85"/>
      <c r="K61" s="85"/>
      <c r="L61" s="85"/>
      <c r="M61" s="85"/>
      <c r="N61" s="85"/>
    </row>
    <row r="62" spans="1:102" ht="20.100000000000001" customHeight="1">
      <c r="B62" s="85" t="s">
        <v>483</v>
      </c>
      <c r="C62" s="116"/>
      <c r="D62" s="116"/>
      <c r="E62" s="116"/>
      <c r="F62" s="116"/>
      <c r="G62" s="116"/>
      <c r="H62" s="116"/>
      <c r="I62" s="116"/>
      <c r="J62" s="116"/>
      <c r="K62" s="116"/>
      <c r="L62" s="116"/>
      <c r="M62" s="116"/>
      <c r="N62" s="116"/>
    </row>
    <row r="63" spans="1:102" ht="20.100000000000001" customHeight="1">
      <c r="B63" s="117"/>
      <c r="C63" s="116"/>
      <c r="D63" s="116"/>
      <c r="E63" s="116"/>
      <c r="F63" s="116"/>
      <c r="G63" s="116"/>
      <c r="H63" s="116"/>
      <c r="I63" s="116"/>
      <c r="J63" s="116"/>
      <c r="K63" s="116"/>
      <c r="L63" s="116"/>
      <c r="M63" s="116"/>
      <c r="N63" s="116"/>
    </row>
    <row r="64" spans="1:102" ht="20.100000000000001" customHeight="1">
      <c r="B64" s="117"/>
      <c r="C64" s="63"/>
      <c r="D64" s="63"/>
      <c r="E64" s="63"/>
      <c r="F64" s="63"/>
      <c r="G64" s="191"/>
      <c r="H64" s="63"/>
      <c r="I64" s="63"/>
      <c r="J64" s="63"/>
      <c r="K64" s="63"/>
      <c r="L64" s="63"/>
      <c r="M64" s="63"/>
      <c r="N64" s="63"/>
    </row>
    <row r="65" spans="2:14" ht="20.100000000000001" customHeight="1">
      <c r="B65" s="63"/>
      <c r="C65" s="63"/>
      <c r="D65" s="63"/>
      <c r="E65" s="63"/>
      <c r="F65" s="63"/>
      <c r="G65" s="63"/>
      <c r="H65" s="63"/>
      <c r="I65" s="63"/>
      <c r="J65" s="191"/>
      <c r="K65" s="63"/>
      <c r="L65" s="63"/>
      <c r="M65" s="63"/>
      <c r="N65" s="63"/>
    </row>
    <row r="66" spans="2:14" ht="20.100000000000001" customHeight="1">
      <c r="B66" s="63"/>
      <c r="C66" s="193"/>
      <c r="D66" s="193"/>
      <c r="E66" s="193"/>
      <c r="F66" s="193"/>
      <c r="G66" s="193"/>
      <c r="H66" s="193"/>
      <c r="I66" s="193"/>
      <c r="J66" s="193"/>
      <c r="K66" s="193"/>
      <c r="L66" s="193"/>
      <c r="M66" s="193"/>
      <c r="N66" s="193"/>
    </row>
    <row r="67" spans="2:14" ht="20.100000000000001" customHeight="1">
      <c r="B67" s="63"/>
    </row>
    <row r="68" spans="2:14" ht="20.100000000000001" customHeight="1">
      <c r="B68" s="84"/>
    </row>
    <row r="69" spans="2:14" ht="20.100000000000001" customHeight="1"/>
    <row r="70" spans="2:14" ht="13.7" customHeight="1"/>
    <row r="71" spans="2:14" ht="13.7" hidden="1" customHeight="1"/>
    <row r="72" spans="2:14" ht="13.7" hidden="1" customHeight="1"/>
    <row r="73" spans="2:14" ht="13.7" hidden="1" customHeight="1"/>
    <row r="74" spans="2:14" ht="13.7" hidden="1" customHeight="1"/>
    <row r="75" spans="2:14" ht="13.7" hidden="1" customHeight="1"/>
    <row r="76" spans="2:14" ht="13.7" hidden="1" customHeight="1"/>
    <row r="77" spans="2:14" ht="13.7" hidden="1" customHeight="1"/>
    <row r="78" spans="2:14" ht="13.7" hidden="1" customHeight="1"/>
    <row r="79" spans="2:14" ht="13.7" hidden="1" customHeight="1"/>
    <row r="80" spans="2:14"/>
    <row r="81"/>
    <row r="82"/>
    <row r="83"/>
    <row r="84"/>
    <row r="85"/>
    <row r="86"/>
    <row r="87"/>
    <row r="88"/>
    <row r="89"/>
    <row r="90"/>
    <row r="91"/>
    <row r="92"/>
    <row r="93"/>
    <row r="94"/>
    <row r="95"/>
    <row r="96"/>
    <row r="97"/>
    <row r="98"/>
    <row r="99"/>
    <row r="100"/>
    <row r="101"/>
    <row r="102"/>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CX101"/>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9" width="16.7109375" style="44" customWidth="1"/>
    <col min="10" max="14" width="16.7109375" style="44" hidden="1" customWidth="1"/>
    <col min="15" max="102" width="11.42578125" style="44" hidden="1" customWidth="1"/>
    <col min="103" max="16384" width="11.42578125" style="52" hidden="1"/>
  </cols>
  <sheetData>
    <row r="1" spans="1:102" ht="89.1" customHeight="1"/>
    <row r="2" spans="1:102" s="266" customFormat="1" ht="20.100000000000001" customHeight="1">
      <c r="A2" s="195"/>
      <c r="B2" s="87" t="s">
        <v>15</v>
      </c>
      <c r="C2" s="195"/>
      <c r="D2" s="195"/>
      <c r="E2" s="195"/>
      <c r="F2" s="195"/>
      <c r="G2" s="195"/>
      <c r="H2" s="195"/>
      <c r="I2" s="195"/>
      <c r="J2" s="195"/>
      <c r="K2" s="195"/>
      <c r="L2" s="195"/>
      <c r="M2" s="195"/>
      <c r="N2" s="195"/>
      <c r="O2" s="195"/>
      <c r="P2" s="195"/>
      <c r="Q2" s="195"/>
      <c r="R2" s="195"/>
      <c r="S2" s="195"/>
      <c r="T2" s="195"/>
      <c r="U2" s="195"/>
      <c r="V2" s="195"/>
      <c r="W2" s="195"/>
      <c r="X2" s="195"/>
      <c r="Y2" s="195"/>
      <c r="Z2" s="195"/>
      <c r="AA2" s="195"/>
      <c r="AB2" s="195"/>
      <c r="AC2" s="195"/>
      <c r="AD2" s="195"/>
      <c r="AE2" s="195"/>
      <c r="AF2" s="195"/>
      <c r="AG2" s="195"/>
      <c r="AH2" s="195"/>
      <c r="AI2" s="195"/>
      <c r="AJ2" s="195"/>
      <c r="AK2" s="195"/>
      <c r="AL2" s="195"/>
      <c r="AM2" s="195"/>
      <c r="AN2" s="195"/>
      <c r="AO2" s="195"/>
      <c r="AP2" s="195"/>
      <c r="AQ2" s="195"/>
      <c r="AR2" s="195"/>
      <c r="AS2" s="195"/>
      <c r="AT2" s="195"/>
      <c r="AU2" s="195"/>
      <c r="AV2" s="195"/>
      <c r="AW2" s="195"/>
      <c r="AX2" s="195"/>
      <c r="AY2" s="195"/>
      <c r="AZ2" s="195"/>
      <c r="BA2" s="195"/>
      <c r="BB2" s="195"/>
      <c r="BC2" s="195"/>
      <c r="BD2" s="195"/>
      <c r="BE2" s="195"/>
      <c r="BF2" s="195"/>
      <c r="BG2" s="195"/>
      <c r="BH2" s="195"/>
      <c r="BI2" s="195"/>
      <c r="BJ2" s="195"/>
      <c r="BK2" s="195"/>
      <c r="BL2" s="195"/>
      <c r="BM2" s="195"/>
      <c r="BN2" s="195"/>
      <c r="BO2" s="195"/>
      <c r="BP2" s="195"/>
      <c r="BQ2" s="195"/>
      <c r="BR2" s="195"/>
      <c r="BS2" s="195"/>
      <c r="BT2" s="195"/>
      <c r="BU2" s="195"/>
      <c r="BV2" s="195"/>
      <c r="BW2" s="195"/>
      <c r="BX2" s="195"/>
      <c r="BY2" s="195"/>
      <c r="BZ2" s="195"/>
      <c r="CA2" s="195"/>
      <c r="CB2" s="195"/>
      <c r="CC2" s="195"/>
      <c r="CD2" s="195"/>
      <c r="CE2" s="195"/>
      <c r="CF2" s="195"/>
      <c r="CG2" s="195"/>
      <c r="CH2" s="195"/>
      <c r="CI2" s="195"/>
      <c r="CJ2" s="195"/>
      <c r="CK2" s="195"/>
      <c r="CL2" s="195"/>
      <c r="CM2" s="195"/>
      <c r="CN2" s="195"/>
      <c r="CO2" s="195"/>
      <c r="CP2" s="195"/>
      <c r="CQ2" s="195"/>
      <c r="CR2" s="195"/>
      <c r="CS2" s="195"/>
      <c r="CT2" s="195"/>
      <c r="CU2" s="195"/>
      <c r="CV2" s="195"/>
      <c r="CW2" s="195"/>
      <c r="CX2" s="195"/>
    </row>
    <row r="3" spans="1:102" ht="20.100000000000001" customHeight="1">
      <c r="B3" s="91" t="s">
        <v>2</v>
      </c>
    </row>
    <row r="4" spans="1:102" ht="20.100000000000001" customHeight="1">
      <c r="B4" s="231"/>
      <c r="C4" s="232"/>
      <c r="D4" s="232"/>
      <c r="E4" s="232"/>
    </row>
    <row r="5" spans="1:102" s="95" customFormat="1" ht="20.100000000000001" customHeight="1">
      <c r="A5" s="93"/>
      <c r="B5" s="233"/>
      <c r="C5" s="697" t="s">
        <v>194</v>
      </c>
      <c r="D5" s="698"/>
      <c r="E5" s="699"/>
      <c r="F5" s="167"/>
      <c r="G5" s="267" t="s">
        <v>201</v>
      </c>
      <c r="H5" s="268"/>
      <c r="I5" s="93"/>
      <c r="J5" s="93"/>
      <c r="K5" s="93"/>
      <c r="L5" s="93"/>
      <c r="M5" s="93"/>
      <c r="N5" s="93"/>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34"/>
      <c r="C6" s="134">
        <v>45536</v>
      </c>
      <c r="D6" s="135">
        <v>45870</v>
      </c>
      <c r="E6" s="136">
        <v>45901</v>
      </c>
      <c r="F6" s="134">
        <f>C6</f>
        <v>45536</v>
      </c>
      <c r="G6" s="135">
        <f t="shared" ref="G6:H6" si="0">D6</f>
        <v>45870</v>
      </c>
      <c r="H6" s="136">
        <f t="shared" si="0"/>
        <v>45901</v>
      </c>
      <c r="I6" s="93"/>
      <c r="J6" s="93"/>
      <c r="K6" s="93"/>
      <c r="L6" s="93"/>
      <c r="M6" s="93"/>
      <c r="N6" s="93"/>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169" t="s">
        <v>296</v>
      </c>
      <c r="C7" s="269">
        <v>274332.23985199002</v>
      </c>
      <c r="D7" s="270">
        <v>282324.61092075997</v>
      </c>
      <c r="E7" s="271">
        <v>287268.04257928999</v>
      </c>
      <c r="F7" s="272">
        <v>1.573121237711024E-2</v>
      </c>
      <c r="G7" s="273">
        <v>8.7856609167387672E-3</v>
      </c>
      <c r="H7" s="274">
        <v>7.4286627250261632E-3</v>
      </c>
      <c r="I7" s="85"/>
      <c r="J7" s="93"/>
      <c r="K7" s="93"/>
      <c r="L7" s="93"/>
      <c r="M7" s="93"/>
      <c r="N7" s="93"/>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275">
        <v>88457.674645960011</v>
      </c>
      <c r="D8" s="276">
        <v>95922.574908399998</v>
      </c>
      <c r="E8" s="277">
        <v>95580.42989978999</v>
      </c>
      <c r="F8" s="179">
        <v>0</v>
      </c>
      <c r="G8" s="180">
        <v>0</v>
      </c>
      <c r="H8" s="181">
        <v>0</v>
      </c>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70</v>
      </c>
      <c r="C9" s="275">
        <v>47796.036056999998</v>
      </c>
      <c r="D9" s="276">
        <v>47054.334175000004</v>
      </c>
      <c r="E9" s="277">
        <v>46848.840450000003</v>
      </c>
      <c r="F9" s="179">
        <v>0</v>
      </c>
      <c r="G9" s="180">
        <v>0</v>
      </c>
      <c r="H9" s="181">
        <v>0</v>
      </c>
      <c r="I9" s="85"/>
      <c r="J9" s="85"/>
      <c r="K9" s="85"/>
      <c r="L9" s="85"/>
      <c r="M9" s="85"/>
      <c r="N9" s="85"/>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275">
        <v>80013.262497930002</v>
      </c>
      <c r="D10" s="276">
        <v>76729.89294369999</v>
      </c>
      <c r="E10" s="277">
        <v>80927.903143449992</v>
      </c>
      <c r="F10" s="179">
        <v>2.9192163862340045E-3</v>
      </c>
      <c r="G10" s="180">
        <v>0</v>
      </c>
      <c r="H10" s="181">
        <v>0</v>
      </c>
      <c r="I10" s="85"/>
      <c r="J10" s="85"/>
      <c r="K10" s="85"/>
      <c r="L10" s="85"/>
      <c r="M10" s="85"/>
      <c r="N10" s="85"/>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275">
        <v>27148.365447200002</v>
      </c>
      <c r="D11" s="276">
        <v>29540.338535169998</v>
      </c>
      <c r="E11" s="277">
        <v>31782.734181840002</v>
      </c>
      <c r="F11" s="179">
        <v>0</v>
      </c>
      <c r="G11" s="180">
        <v>0</v>
      </c>
      <c r="H11" s="181">
        <v>0</v>
      </c>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56</v>
      </c>
      <c r="C12" s="275">
        <v>5945.0964240000003</v>
      </c>
      <c r="D12" s="276">
        <v>4948.0634140000002</v>
      </c>
      <c r="E12" s="277">
        <v>4106.4003460000004</v>
      </c>
      <c r="F12" s="179">
        <v>0</v>
      </c>
      <c r="G12" s="180">
        <v>0</v>
      </c>
      <c r="H12" s="181">
        <v>0</v>
      </c>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71</v>
      </c>
      <c r="C13" s="275">
        <v>1563.4496119999999</v>
      </c>
      <c r="D13" s="276">
        <v>501.16099800000001</v>
      </c>
      <c r="E13" s="277">
        <v>648.59704099999999</v>
      </c>
      <c r="F13" s="179">
        <v>0</v>
      </c>
      <c r="G13" s="180">
        <v>0</v>
      </c>
      <c r="H13" s="181">
        <v>0</v>
      </c>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58</v>
      </c>
      <c r="C14" s="275">
        <v>0</v>
      </c>
      <c r="D14" s="276">
        <v>0</v>
      </c>
      <c r="E14" s="277">
        <v>0</v>
      </c>
      <c r="F14" s="179" t="s">
        <v>298</v>
      </c>
      <c r="G14" s="180" t="s">
        <v>298</v>
      </c>
      <c r="H14" s="181" t="s">
        <v>298</v>
      </c>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227</v>
      </c>
      <c r="C15" s="275">
        <v>0</v>
      </c>
      <c r="D15" s="276">
        <v>0</v>
      </c>
      <c r="E15" s="277">
        <v>0</v>
      </c>
      <c r="F15" s="179" t="s">
        <v>298</v>
      </c>
      <c r="G15" s="180" t="s">
        <v>298</v>
      </c>
      <c r="H15" s="181" t="s">
        <v>298</v>
      </c>
      <c r="I15" s="85"/>
      <c r="J15" s="85"/>
      <c r="K15" s="85"/>
      <c r="L15" s="85"/>
      <c r="M15" s="85"/>
      <c r="N15" s="85"/>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275">
        <v>7401.2081511699998</v>
      </c>
      <c r="D16" s="276">
        <v>6497.3102581899993</v>
      </c>
      <c r="E16" s="277">
        <v>6447.4346539500002</v>
      </c>
      <c r="F16" s="179">
        <v>0</v>
      </c>
      <c r="G16" s="180">
        <v>0</v>
      </c>
      <c r="H16" s="181">
        <v>0</v>
      </c>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275">
        <v>3160.7274521599998</v>
      </c>
      <c r="D17" s="276">
        <v>3422.11231318</v>
      </c>
      <c r="E17" s="277">
        <v>3174.7489549299999</v>
      </c>
      <c r="F17" s="179">
        <v>0</v>
      </c>
      <c r="G17" s="180">
        <v>0</v>
      </c>
      <c r="H17" s="181">
        <v>0</v>
      </c>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275">
        <v>520.85115800000005</v>
      </c>
      <c r="D18" s="276">
        <v>888.85103100000003</v>
      </c>
      <c r="E18" s="277">
        <v>1316.250239</v>
      </c>
      <c r="F18" s="179">
        <v>0</v>
      </c>
      <c r="G18" s="180">
        <v>0</v>
      </c>
      <c r="H18" s="181">
        <v>0</v>
      </c>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65</v>
      </c>
      <c r="C19" s="275">
        <v>0</v>
      </c>
      <c r="D19" s="276">
        <v>0</v>
      </c>
      <c r="E19" s="277">
        <v>0</v>
      </c>
      <c r="F19" s="179" t="s">
        <v>298</v>
      </c>
      <c r="G19" s="180" t="s">
        <v>298</v>
      </c>
      <c r="H19" s="181" t="s">
        <v>298</v>
      </c>
      <c r="I19" s="85"/>
      <c r="J19" s="85"/>
      <c r="K19" s="85"/>
      <c r="L19" s="85"/>
      <c r="M19" s="85"/>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275">
        <v>195.76535457</v>
      </c>
      <c r="D20" s="276">
        <v>140.32830055000002</v>
      </c>
      <c r="E20" s="277">
        <v>137.75585430999999</v>
      </c>
      <c r="F20" s="179">
        <v>0</v>
      </c>
      <c r="G20" s="180">
        <v>0</v>
      </c>
      <c r="H20" s="181">
        <v>0</v>
      </c>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62</v>
      </c>
      <c r="C21" s="275">
        <v>0</v>
      </c>
      <c r="D21" s="276">
        <v>0</v>
      </c>
      <c r="E21" s="277">
        <v>0</v>
      </c>
      <c r="F21" s="179" t="s">
        <v>298</v>
      </c>
      <c r="G21" s="180" t="s">
        <v>298</v>
      </c>
      <c r="H21" s="181" t="s">
        <v>298</v>
      </c>
      <c r="I21" s="85"/>
      <c r="J21" s="85"/>
      <c r="K21" s="85"/>
      <c r="L21" s="85"/>
      <c r="M21" s="85"/>
      <c r="N21" s="85"/>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275">
        <v>0</v>
      </c>
      <c r="D22" s="276">
        <v>0</v>
      </c>
      <c r="E22" s="277">
        <v>0</v>
      </c>
      <c r="F22" s="179" t="s">
        <v>298</v>
      </c>
      <c r="G22" s="180" t="s">
        <v>298</v>
      </c>
      <c r="H22" s="181" t="s">
        <v>298</v>
      </c>
      <c r="I22" s="85"/>
      <c r="J22" s="85"/>
      <c r="K22" s="85"/>
      <c r="L22" s="85"/>
      <c r="M22" s="85"/>
      <c r="N22" s="85"/>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67</v>
      </c>
      <c r="C23" s="275">
        <v>8071.8557309999997</v>
      </c>
      <c r="D23" s="276">
        <v>10094.20873</v>
      </c>
      <c r="E23" s="277">
        <v>9649.0999589999992</v>
      </c>
      <c r="F23" s="179">
        <v>0</v>
      </c>
      <c r="G23" s="180">
        <v>0</v>
      </c>
      <c r="H23" s="181">
        <v>0</v>
      </c>
      <c r="I23" s="85"/>
      <c r="J23" s="85"/>
      <c r="K23" s="85"/>
      <c r="L23" s="85"/>
      <c r="M23" s="85"/>
      <c r="N23" s="85"/>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226</v>
      </c>
      <c r="C24" s="275">
        <v>0</v>
      </c>
      <c r="D24" s="276">
        <v>0</v>
      </c>
      <c r="E24" s="277">
        <v>0</v>
      </c>
      <c r="F24" s="179" t="s">
        <v>298</v>
      </c>
      <c r="G24" s="180" t="s">
        <v>298</v>
      </c>
      <c r="H24" s="181" t="s">
        <v>298</v>
      </c>
      <c r="I24" s="85"/>
      <c r="J24" s="85"/>
      <c r="K24" s="85"/>
      <c r="L24" s="85"/>
      <c r="M24" s="85"/>
      <c r="N24" s="85"/>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34</v>
      </c>
      <c r="C25" s="275">
        <v>1.867321</v>
      </c>
      <c r="D25" s="276">
        <v>0</v>
      </c>
      <c r="E25" s="277">
        <v>0</v>
      </c>
      <c r="F25" s="179">
        <v>0</v>
      </c>
      <c r="G25" s="180" t="s">
        <v>298</v>
      </c>
      <c r="H25" s="181" t="s">
        <v>298</v>
      </c>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46</v>
      </c>
      <c r="C26" s="275">
        <v>0</v>
      </c>
      <c r="D26" s="276">
        <v>0</v>
      </c>
      <c r="E26" s="277">
        <v>0</v>
      </c>
      <c r="F26" s="179" t="s">
        <v>298</v>
      </c>
      <c r="G26" s="180" t="s">
        <v>298</v>
      </c>
      <c r="H26" s="181" t="s">
        <v>298</v>
      </c>
      <c r="I26" s="85"/>
      <c r="J26" s="85"/>
      <c r="K26" s="85"/>
      <c r="L26" s="85"/>
      <c r="M26" s="85"/>
      <c r="N26" s="85"/>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36</v>
      </c>
      <c r="C27" s="275">
        <v>0</v>
      </c>
      <c r="D27" s="276">
        <v>0</v>
      </c>
      <c r="E27" s="277">
        <v>0</v>
      </c>
      <c r="F27" s="179" t="s">
        <v>298</v>
      </c>
      <c r="G27" s="180" t="s">
        <v>298</v>
      </c>
      <c r="H27" s="181" t="s">
        <v>298</v>
      </c>
      <c r="I27" s="85"/>
      <c r="J27" s="85"/>
      <c r="K27" s="85"/>
      <c r="L27" s="85"/>
      <c r="M27" s="85"/>
      <c r="N27" s="85"/>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69</v>
      </c>
      <c r="C28" s="275">
        <v>0</v>
      </c>
      <c r="D28" s="276">
        <v>0</v>
      </c>
      <c r="E28" s="277">
        <v>0</v>
      </c>
      <c r="F28" s="179" t="s">
        <v>298</v>
      </c>
      <c r="G28" s="180" t="s">
        <v>298</v>
      </c>
      <c r="H28" s="181" t="s">
        <v>298</v>
      </c>
      <c r="I28" s="85"/>
      <c r="J28" s="85"/>
      <c r="K28" s="85"/>
      <c r="L28" s="85"/>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40</v>
      </c>
      <c r="C29" s="275">
        <v>0</v>
      </c>
      <c r="D29" s="276">
        <v>0</v>
      </c>
      <c r="E29" s="277">
        <v>0</v>
      </c>
      <c r="F29" s="179" t="s">
        <v>298</v>
      </c>
      <c r="G29" s="180" t="s">
        <v>298</v>
      </c>
      <c r="H29" s="181" t="s">
        <v>298</v>
      </c>
      <c r="I29" s="85"/>
      <c r="J29" s="85"/>
      <c r="K29" s="85"/>
      <c r="L29" s="85"/>
      <c r="M29" s="85"/>
      <c r="N29" s="85"/>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73</v>
      </c>
      <c r="C30" s="275">
        <v>0</v>
      </c>
      <c r="D30" s="276">
        <v>0</v>
      </c>
      <c r="E30" s="277">
        <v>0</v>
      </c>
      <c r="F30" s="179" t="s">
        <v>298</v>
      </c>
      <c r="G30" s="180" t="s">
        <v>298</v>
      </c>
      <c r="H30" s="181" t="s">
        <v>298</v>
      </c>
      <c r="I30" s="85"/>
      <c r="J30" s="85"/>
      <c r="K30" s="85"/>
      <c r="L30" s="85"/>
      <c r="M30" s="85"/>
      <c r="N30" s="85"/>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31</v>
      </c>
      <c r="C31" s="275">
        <v>0</v>
      </c>
      <c r="D31" s="276">
        <v>0</v>
      </c>
      <c r="E31" s="277">
        <v>0</v>
      </c>
      <c r="F31" s="179" t="s">
        <v>298</v>
      </c>
      <c r="G31" s="180" t="s">
        <v>298</v>
      </c>
      <c r="H31" s="181" t="s">
        <v>298</v>
      </c>
      <c r="I31" s="85"/>
      <c r="J31" s="85"/>
      <c r="K31" s="85"/>
      <c r="L31" s="85"/>
      <c r="M31" s="85"/>
      <c r="N31" s="85"/>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45</v>
      </c>
      <c r="C32" s="275">
        <v>3220.0168000000003</v>
      </c>
      <c r="D32" s="276">
        <v>5260.0617630000006</v>
      </c>
      <c r="E32" s="277">
        <v>5147.7686570000005</v>
      </c>
      <c r="F32" s="179">
        <v>1.2676960877968091</v>
      </c>
      <c r="G32" s="180">
        <v>0.47155497630228099</v>
      </c>
      <c r="H32" s="181">
        <v>0.41455192379287215</v>
      </c>
      <c r="I32" s="85"/>
      <c r="J32" s="85"/>
      <c r="K32" s="85"/>
      <c r="L32" s="85"/>
      <c r="M32" s="85"/>
      <c r="N32" s="85"/>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51</v>
      </c>
      <c r="C33" s="275">
        <v>0</v>
      </c>
      <c r="D33" s="276">
        <v>0</v>
      </c>
      <c r="E33" s="277">
        <v>0</v>
      </c>
      <c r="F33" s="179" t="s">
        <v>298</v>
      </c>
      <c r="G33" s="180" t="s">
        <v>298</v>
      </c>
      <c r="H33" s="181" t="s">
        <v>298</v>
      </c>
      <c r="I33" s="85"/>
      <c r="J33" s="85"/>
      <c r="K33" s="85"/>
      <c r="L33" s="85"/>
      <c r="M33" s="85"/>
      <c r="N33" s="85"/>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v>
      </c>
      <c r="C34" s="275">
        <v>0</v>
      </c>
      <c r="D34" s="276">
        <v>0</v>
      </c>
      <c r="E34" s="277">
        <v>0</v>
      </c>
      <c r="F34" s="179" t="s">
        <v>298</v>
      </c>
      <c r="G34" s="180" t="s">
        <v>298</v>
      </c>
      <c r="H34" s="181" t="s">
        <v>298</v>
      </c>
      <c r="I34" s="85"/>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275">
        <v>836.06320000000005</v>
      </c>
      <c r="D35" s="276">
        <v>1325.3735505699999</v>
      </c>
      <c r="E35" s="277">
        <v>1500.07919902</v>
      </c>
      <c r="F35" s="179">
        <v>0</v>
      </c>
      <c r="G35" s="180">
        <v>0</v>
      </c>
      <c r="H35" s="181">
        <v>0</v>
      </c>
      <c r="I35" s="85"/>
      <c r="J35" s="85"/>
      <c r="K35" s="85"/>
      <c r="L35" s="85"/>
      <c r="M35" s="85"/>
      <c r="N35" s="85"/>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297</v>
      </c>
      <c r="C36" s="275">
        <v>0</v>
      </c>
      <c r="D36" s="276">
        <v>0</v>
      </c>
      <c r="E36" s="277">
        <v>0</v>
      </c>
      <c r="F36" s="179" t="s">
        <v>298</v>
      </c>
      <c r="G36" s="180" t="s">
        <v>298</v>
      </c>
      <c r="H36" s="181" t="s">
        <v>298</v>
      </c>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66</v>
      </c>
      <c r="C37" s="275">
        <v>0</v>
      </c>
      <c r="D37" s="276">
        <v>0</v>
      </c>
      <c r="E37" s="277">
        <v>0</v>
      </c>
      <c r="F37" s="179" t="s">
        <v>298</v>
      </c>
      <c r="G37" s="180" t="s">
        <v>298</v>
      </c>
      <c r="H37" s="181" t="s">
        <v>298</v>
      </c>
      <c r="I37" s="85"/>
      <c r="J37" s="85"/>
      <c r="K37" s="85"/>
      <c r="L37" s="85"/>
      <c r="M37" s="85"/>
      <c r="N37" s="85"/>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275">
        <v>0</v>
      </c>
      <c r="D38" s="276">
        <v>0</v>
      </c>
      <c r="E38" s="277">
        <v>0</v>
      </c>
      <c r="F38" s="179" t="s">
        <v>298</v>
      </c>
      <c r="G38" s="180" t="s">
        <v>298</v>
      </c>
      <c r="H38" s="181" t="s">
        <v>298</v>
      </c>
      <c r="I38" s="85"/>
      <c r="J38" s="85"/>
      <c r="K38" s="85"/>
      <c r="L38" s="85"/>
      <c r="M38" s="85"/>
      <c r="N38" s="85"/>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42</v>
      </c>
      <c r="C39" s="275">
        <v>0</v>
      </c>
      <c r="D39" s="276">
        <v>0</v>
      </c>
      <c r="E39" s="277">
        <v>0</v>
      </c>
      <c r="F39" s="179" t="s">
        <v>298</v>
      </c>
      <c r="G39" s="180" t="s">
        <v>298</v>
      </c>
      <c r="H39" s="181" t="s">
        <v>298</v>
      </c>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49</v>
      </c>
      <c r="C40" s="275">
        <v>0</v>
      </c>
      <c r="D40" s="276">
        <v>0</v>
      </c>
      <c r="E40" s="277">
        <v>0</v>
      </c>
      <c r="F40" s="278" t="s">
        <v>298</v>
      </c>
      <c r="G40" s="279" t="s">
        <v>298</v>
      </c>
      <c r="H40" s="280" t="s">
        <v>298</v>
      </c>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59</v>
      </c>
      <c r="C41" s="275">
        <v>0</v>
      </c>
      <c r="D41" s="276">
        <v>0</v>
      </c>
      <c r="E41" s="277">
        <v>0</v>
      </c>
      <c r="F41" s="179" t="s">
        <v>298</v>
      </c>
      <c r="G41" s="180" t="s">
        <v>298</v>
      </c>
      <c r="H41" s="181" t="s">
        <v>298</v>
      </c>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64</v>
      </c>
      <c r="C42" s="275">
        <v>0</v>
      </c>
      <c r="D42" s="276">
        <v>0</v>
      </c>
      <c r="E42" s="277">
        <v>0</v>
      </c>
      <c r="F42" s="179" t="s">
        <v>298</v>
      </c>
      <c r="G42" s="180" t="s">
        <v>298</v>
      </c>
      <c r="H42" s="181" t="s">
        <v>298</v>
      </c>
      <c r="I42" s="85"/>
      <c r="J42" s="85"/>
      <c r="K42" s="85"/>
      <c r="L42" s="85"/>
      <c r="M42" s="85"/>
      <c r="N42" s="85"/>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57</v>
      </c>
      <c r="C43" s="275">
        <v>0</v>
      </c>
      <c r="D43" s="276">
        <v>0</v>
      </c>
      <c r="E43" s="277">
        <v>0</v>
      </c>
      <c r="F43" s="179" t="s">
        <v>298</v>
      </c>
      <c r="G43" s="180" t="s">
        <v>298</v>
      </c>
      <c r="H43" s="181" t="s">
        <v>298</v>
      </c>
      <c r="I43" s="85"/>
      <c r="J43" s="85"/>
      <c r="K43" s="85"/>
      <c r="L43" s="85"/>
      <c r="M43" s="85"/>
      <c r="N43" s="85"/>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233</v>
      </c>
      <c r="C44" s="275">
        <v>0</v>
      </c>
      <c r="D44" s="276">
        <v>0</v>
      </c>
      <c r="E44" s="277">
        <v>0</v>
      </c>
      <c r="F44" s="179" t="s">
        <v>298</v>
      </c>
      <c r="G44" s="180" t="s">
        <v>298</v>
      </c>
      <c r="H44" s="181" t="s">
        <v>298</v>
      </c>
      <c r="I44" s="85"/>
      <c r="J44" s="85"/>
      <c r="K44" s="85"/>
      <c r="L44" s="85"/>
      <c r="M44" s="85"/>
      <c r="N44" s="85"/>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225</v>
      </c>
      <c r="C45" s="275">
        <v>0</v>
      </c>
      <c r="D45" s="276">
        <v>0</v>
      </c>
      <c r="E45" s="277">
        <v>0</v>
      </c>
      <c r="F45" s="179" t="s">
        <v>298</v>
      </c>
      <c r="G45" s="180" t="s">
        <v>298</v>
      </c>
      <c r="H45" s="181" t="s">
        <v>298</v>
      </c>
      <c r="I45" s="85"/>
      <c r="J45" s="85"/>
      <c r="K45" s="85"/>
      <c r="L45" s="85"/>
      <c r="M45" s="85"/>
      <c r="N45" s="85"/>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74</v>
      </c>
      <c r="C46" s="275">
        <v>0</v>
      </c>
      <c r="D46" s="276">
        <v>0</v>
      </c>
      <c r="E46" s="277">
        <v>0</v>
      </c>
      <c r="F46" s="179" t="s">
        <v>298</v>
      </c>
      <c r="G46" s="180" t="s">
        <v>298</v>
      </c>
      <c r="H46" s="181" t="s">
        <v>298</v>
      </c>
      <c r="I46" s="85"/>
      <c r="J46" s="85"/>
      <c r="K46" s="85"/>
      <c r="L46" s="85"/>
      <c r="M46" s="85"/>
      <c r="N46" s="85"/>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38</v>
      </c>
      <c r="C47" s="275">
        <v>0</v>
      </c>
      <c r="D47" s="276">
        <v>0</v>
      </c>
      <c r="E47" s="277">
        <v>0</v>
      </c>
      <c r="F47" s="179" t="s">
        <v>298</v>
      </c>
      <c r="G47" s="180" t="s">
        <v>298</v>
      </c>
      <c r="H47" s="181" t="s">
        <v>298</v>
      </c>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41</v>
      </c>
      <c r="C48" s="275">
        <v>0</v>
      </c>
      <c r="D48" s="276">
        <v>0</v>
      </c>
      <c r="E48" s="277">
        <v>0</v>
      </c>
      <c r="F48" s="179" t="s">
        <v>298</v>
      </c>
      <c r="G48" s="180" t="s">
        <v>298</v>
      </c>
      <c r="H48" s="181" t="s">
        <v>298</v>
      </c>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72</v>
      </c>
      <c r="C49" s="275">
        <v>0</v>
      </c>
      <c r="D49" s="276">
        <v>0</v>
      </c>
      <c r="E49" s="277">
        <v>0</v>
      </c>
      <c r="F49" s="179" t="s">
        <v>298</v>
      </c>
      <c r="G49" s="180" t="s">
        <v>298</v>
      </c>
      <c r="H49" s="181" t="s">
        <v>298</v>
      </c>
      <c r="I49" s="85"/>
      <c r="J49" s="85"/>
      <c r="K49" s="85"/>
      <c r="L49" s="85"/>
      <c r="M49" s="85"/>
      <c r="N49" s="85"/>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231</v>
      </c>
      <c r="C50" s="275">
        <v>0</v>
      </c>
      <c r="D50" s="276">
        <v>0</v>
      </c>
      <c r="E50" s="277">
        <v>0</v>
      </c>
      <c r="F50" s="278" t="s">
        <v>298</v>
      </c>
      <c r="G50" s="279" t="s">
        <v>298</v>
      </c>
      <c r="H50" s="280" t="s">
        <v>298</v>
      </c>
      <c r="I50" s="85"/>
      <c r="J50" s="85"/>
      <c r="K50" s="85"/>
      <c r="L50" s="85"/>
      <c r="M50" s="85"/>
      <c r="N50" s="85"/>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63</v>
      </c>
      <c r="C51" s="275">
        <v>0</v>
      </c>
      <c r="D51" s="276">
        <v>0</v>
      </c>
      <c r="E51" s="277">
        <v>0</v>
      </c>
      <c r="F51" s="179" t="s">
        <v>298</v>
      </c>
      <c r="G51" s="180" t="s">
        <v>298</v>
      </c>
      <c r="H51" s="181" t="s">
        <v>298</v>
      </c>
      <c r="I51" s="85"/>
      <c r="J51" s="85"/>
      <c r="K51" s="85"/>
      <c r="L51" s="85"/>
      <c r="M51" s="85"/>
      <c r="N51" s="85"/>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185</v>
      </c>
      <c r="C52" s="275">
        <v>0</v>
      </c>
      <c r="D52" s="276">
        <v>0</v>
      </c>
      <c r="E52" s="277">
        <v>0</v>
      </c>
      <c r="F52" s="179" t="s">
        <v>298</v>
      </c>
      <c r="G52" s="180" t="s">
        <v>298</v>
      </c>
      <c r="H52" s="181" t="s">
        <v>298</v>
      </c>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54</v>
      </c>
      <c r="C53" s="275">
        <v>0</v>
      </c>
      <c r="D53" s="276">
        <v>0</v>
      </c>
      <c r="E53" s="277">
        <v>0</v>
      </c>
      <c r="F53" s="179" t="s">
        <v>298</v>
      </c>
      <c r="G53" s="180" t="s">
        <v>298</v>
      </c>
      <c r="H53" s="181" t="s">
        <v>298</v>
      </c>
      <c r="I53" s="85"/>
      <c r="J53" s="85"/>
      <c r="K53" s="85"/>
      <c r="L53" s="85"/>
      <c r="M53" s="85"/>
      <c r="N53" s="85"/>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8.75" customHeight="1">
      <c r="A54" s="93"/>
      <c r="B54" s="104" t="s">
        <v>53</v>
      </c>
      <c r="C54" s="275">
        <v>0</v>
      </c>
      <c r="D54" s="276">
        <v>0</v>
      </c>
      <c r="E54" s="277">
        <v>0</v>
      </c>
      <c r="F54" s="179" t="s">
        <v>298</v>
      </c>
      <c r="G54" s="279" t="s">
        <v>298</v>
      </c>
      <c r="H54" s="280" t="s">
        <v>298</v>
      </c>
      <c r="I54" s="85"/>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8.75" customHeight="1">
      <c r="A55" s="93"/>
      <c r="B55" s="104" t="s">
        <v>234</v>
      </c>
      <c r="C55" s="275">
        <v>0</v>
      </c>
      <c r="D55" s="276">
        <v>0</v>
      </c>
      <c r="E55" s="277">
        <v>0</v>
      </c>
      <c r="F55" s="179" t="s">
        <v>298</v>
      </c>
      <c r="G55" s="279" t="s">
        <v>298</v>
      </c>
      <c r="H55" s="280" t="s">
        <v>298</v>
      </c>
      <c r="I55" s="85"/>
      <c r="J55" s="85"/>
      <c r="K55" s="85"/>
      <c r="L55" s="85"/>
      <c r="M55" s="85"/>
      <c r="N55" s="85"/>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8.75" customHeight="1">
      <c r="A56" s="93"/>
      <c r="B56" s="104" t="s">
        <v>55</v>
      </c>
      <c r="C56" s="275">
        <v>0</v>
      </c>
      <c r="D56" s="276">
        <v>0</v>
      </c>
      <c r="E56" s="277">
        <v>0</v>
      </c>
      <c r="F56" s="179" t="s">
        <v>298</v>
      </c>
      <c r="G56" s="279" t="s">
        <v>298</v>
      </c>
      <c r="H56" s="280" t="s">
        <v>298</v>
      </c>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8.75" customHeight="1">
      <c r="A57" s="93"/>
      <c r="B57" s="104" t="s">
        <v>68</v>
      </c>
      <c r="C57" s="275">
        <v>0</v>
      </c>
      <c r="D57" s="276">
        <v>0</v>
      </c>
      <c r="E57" s="277">
        <v>0</v>
      </c>
      <c r="F57" s="179" t="s">
        <v>298</v>
      </c>
      <c r="G57" s="279" t="s">
        <v>298</v>
      </c>
      <c r="H57" s="280" t="s">
        <v>298</v>
      </c>
      <c r="I57" s="85"/>
      <c r="J57" s="85"/>
      <c r="K57" s="85"/>
      <c r="L57" s="85"/>
      <c r="M57" s="85"/>
      <c r="N57" s="85"/>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8.75" customHeight="1">
      <c r="A58" s="93"/>
      <c r="B58" s="104" t="s">
        <v>50</v>
      </c>
      <c r="C58" s="275">
        <v>0</v>
      </c>
      <c r="D58" s="276">
        <v>0</v>
      </c>
      <c r="E58" s="277">
        <v>0</v>
      </c>
      <c r="F58" s="179" t="s">
        <v>298</v>
      </c>
      <c r="G58" s="279" t="s">
        <v>298</v>
      </c>
      <c r="H58" s="280" t="s">
        <v>298</v>
      </c>
      <c r="I58" s="85"/>
      <c r="J58" s="85"/>
      <c r="K58" s="85"/>
      <c r="L58" s="85"/>
      <c r="M58" s="85"/>
      <c r="N58" s="85"/>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8.75" customHeight="1">
      <c r="A59" s="93"/>
      <c r="B59" s="104" t="s">
        <v>60</v>
      </c>
      <c r="C59" s="275">
        <v>0</v>
      </c>
      <c r="D59" s="276">
        <v>0</v>
      </c>
      <c r="E59" s="277">
        <v>0</v>
      </c>
      <c r="F59" s="179" t="s">
        <v>298</v>
      </c>
      <c r="G59" s="279" t="s">
        <v>298</v>
      </c>
      <c r="H59" s="280" t="s">
        <v>298</v>
      </c>
      <c r="I59" s="85"/>
      <c r="J59" s="85"/>
      <c r="K59" s="85"/>
      <c r="L59" s="85"/>
      <c r="M59" s="85"/>
      <c r="N59" s="85"/>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8">
      <c r="A60" s="85"/>
      <c r="B60" s="147"/>
      <c r="C60" s="244"/>
      <c r="D60" s="281"/>
      <c r="E60" s="282"/>
      <c r="F60" s="188"/>
      <c r="G60" s="189"/>
      <c r="H60" s="190"/>
      <c r="I60" s="85"/>
      <c r="J60" s="85"/>
      <c r="K60" s="85"/>
      <c r="L60" s="85"/>
      <c r="M60" s="85"/>
      <c r="N60" s="85"/>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ht="20.100000000000001" customHeight="1">
      <c r="B61" s="85" t="s">
        <v>483</v>
      </c>
      <c r="C61" s="283"/>
      <c r="D61" s="284"/>
      <c r="E61" s="284"/>
      <c r="F61" s="284"/>
      <c r="G61" s="284"/>
      <c r="H61" s="284"/>
    </row>
    <row r="62" spans="1:102" ht="27.75" customHeight="1">
      <c r="B62" s="85"/>
      <c r="C62" s="116"/>
      <c r="D62" s="116"/>
      <c r="E62" s="116"/>
      <c r="F62" s="116"/>
      <c r="G62" s="116"/>
      <c r="H62" s="116"/>
    </row>
    <row r="63" spans="1:102" ht="20.100000000000001" customHeight="1">
      <c r="B63" s="117"/>
      <c r="C63" s="116"/>
      <c r="D63" s="116"/>
      <c r="E63" s="116"/>
      <c r="F63" s="116"/>
      <c r="G63" s="285"/>
      <c r="H63" s="285"/>
    </row>
    <row r="64" spans="1:102" ht="20.100000000000001" customHeight="1">
      <c r="B64" s="63"/>
      <c r="C64" s="63"/>
      <c r="D64" s="63"/>
      <c r="E64" s="63"/>
      <c r="F64" s="63"/>
      <c r="G64" s="63"/>
      <c r="H64" s="63"/>
    </row>
    <row r="65" spans="2:8" ht="20.100000000000001" customHeight="1">
      <c r="B65" s="63"/>
      <c r="C65" s="63"/>
      <c r="D65" s="63"/>
      <c r="E65" s="63"/>
      <c r="F65" s="63"/>
      <c r="G65" s="63"/>
      <c r="H65" s="63"/>
    </row>
    <row r="66" spans="2:8" ht="20.100000000000001" customHeight="1">
      <c r="B66" s="84"/>
      <c r="C66" s="194"/>
      <c r="D66" s="194"/>
      <c r="E66" s="194"/>
      <c r="F66" s="194"/>
      <c r="G66" s="194"/>
      <c r="H66" s="194"/>
    </row>
    <row r="67" spans="2:8" ht="20.100000000000001" customHeight="1"/>
    <row r="68" spans="2:8" ht="13.7" customHeight="1"/>
    <row r="69" spans="2:8" ht="13.7" hidden="1" customHeight="1"/>
    <row r="70" spans="2:8" ht="13.7" hidden="1" customHeight="1"/>
    <row r="71" spans="2:8" ht="13.7" hidden="1" customHeight="1"/>
    <row r="72" spans="2:8" ht="13.7" hidden="1" customHeight="1"/>
    <row r="73" spans="2:8" ht="13.7" hidden="1" customHeight="1"/>
    <row r="74" spans="2:8" ht="13.7" hidden="1" customHeight="1"/>
    <row r="75" spans="2:8" ht="13.7" hidden="1" customHeight="1"/>
    <row r="76" spans="2:8" ht="13.7" hidden="1" customHeight="1"/>
    <row r="77" spans="2:8" ht="13.7" hidden="1" customHeight="1"/>
    <row r="78" spans="2:8"/>
    <row r="79" spans="2:8"/>
    <row r="80" spans="2:8"/>
    <row r="81"/>
    <row r="82"/>
    <row r="83"/>
    <row r="84"/>
    <row r="85"/>
    <row r="86"/>
    <row r="87"/>
    <row r="88"/>
    <row r="89"/>
    <row r="90"/>
    <row r="91"/>
    <row r="92"/>
    <row r="93"/>
    <row r="94"/>
    <row r="95"/>
    <row r="96"/>
    <row r="97"/>
    <row r="98"/>
    <row r="99"/>
    <row r="100"/>
    <row r="101"/>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CX99"/>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8" width="16.7109375" style="44" customWidth="1"/>
    <col min="9" max="9" width="5.7109375" style="44" customWidth="1"/>
    <col min="10" max="14" width="16.7109375" style="44" hidden="1" customWidth="1"/>
    <col min="15" max="102" width="11.42578125" style="44" hidden="1" customWidth="1"/>
    <col min="103" max="16384" width="11.42578125" style="52" hidden="1"/>
  </cols>
  <sheetData>
    <row r="1" spans="1:102" ht="89.1" customHeight="1"/>
    <row r="2" spans="1:102" s="230" customFormat="1" ht="20.100000000000001" customHeight="1">
      <c r="A2" s="72"/>
      <c r="B2" s="87" t="s">
        <v>16</v>
      </c>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2</v>
      </c>
      <c r="C3" s="74"/>
      <c r="D3" s="74"/>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31"/>
      <c r="C4" s="232"/>
      <c r="D4" s="232"/>
      <c r="E4" s="232"/>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233"/>
      <c r="C5" s="697" t="s">
        <v>194</v>
      </c>
      <c r="D5" s="698"/>
      <c r="E5" s="699"/>
      <c r="F5" s="167"/>
      <c r="G5" s="286" t="s">
        <v>195</v>
      </c>
      <c r="H5" s="268"/>
      <c r="I5" s="93"/>
      <c r="J5" s="93"/>
      <c r="K5" s="93"/>
      <c r="L5" s="93"/>
      <c r="M5" s="93"/>
      <c r="N5" s="93"/>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168"/>
      <c r="C6" s="134">
        <v>45536</v>
      </c>
      <c r="D6" s="135">
        <v>45870</v>
      </c>
      <c r="E6" s="136">
        <v>45901</v>
      </c>
      <c r="F6" s="134">
        <f>C6</f>
        <v>45536</v>
      </c>
      <c r="G6" s="135">
        <f t="shared" ref="G6:H6" si="0">D6</f>
        <v>45870</v>
      </c>
      <c r="H6" s="136">
        <f t="shared" si="0"/>
        <v>45901</v>
      </c>
      <c r="I6" s="93"/>
      <c r="J6" s="93"/>
      <c r="K6" s="93"/>
      <c r="L6" s="93"/>
      <c r="M6" s="93"/>
      <c r="N6" s="93"/>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97" t="s">
        <v>296</v>
      </c>
      <c r="C7" s="287">
        <v>308069.67129786004</v>
      </c>
      <c r="D7" s="288">
        <v>232336.14664819994</v>
      </c>
      <c r="E7" s="289">
        <v>230913.10280301998</v>
      </c>
      <c r="F7" s="255">
        <v>2.839994590554886E-7</v>
      </c>
      <c r="G7" s="239">
        <v>4.3729743075162492E-9</v>
      </c>
      <c r="H7" s="240">
        <v>4.3999235542151231E-9</v>
      </c>
      <c r="I7" s="85"/>
      <c r="J7" s="93"/>
      <c r="K7" s="93"/>
      <c r="L7" s="93"/>
      <c r="M7" s="93"/>
      <c r="N7" s="93"/>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275">
        <v>99178.752016639992</v>
      </c>
      <c r="D8" s="276">
        <v>90625.664157149979</v>
      </c>
      <c r="E8" s="277">
        <v>88760.518984270006</v>
      </c>
      <c r="F8" s="179">
        <v>8.719167991294274E-7</v>
      </c>
      <c r="G8" s="180">
        <v>0</v>
      </c>
      <c r="H8" s="181">
        <v>0</v>
      </c>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70</v>
      </c>
      <c r="C9" s="275">
        <v>16277.20216013</v>
      </c>
      <c r="D9" s="276">
        <v>19660.291139999994</v>
      </c>
      <c r="E9" s="277">
        <v>20413.126865999995</v>
      </c>
      <c r="F9" s="179">
        <v>0</v>
      </c>
      <c r="G9" s="180">
        <v>0</v>
      </c>
      <c r="H9" s="181">
        <v>0</v>
      </c>
      <c r="I9" s="85"/>
      <c r="J9" s="85"/>
      <c r="K9" s="85"/>
      <c r="L9" s="85"/>
      <c r="M9" s="85"/>
      <c r="N9" s="85"/>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275">
        <v>56811.849765089995</v>
      </c>
      <c r="D10" s="276">
        <v>43469.337670190012</v>
      </c>
      <c r="E10" s="277">
        <v>42536.694553490015</v>
      </c>
      <c r="F10" s="179">
        <v>0</v>
      </c>
      <c r="G10" s="180">
        <v>0</v>
      </c>
      <c r="H10" s="181">
        <v>0</v>
      </c>
      <c r="I10" s="85"/>
      <c r="J10" s="85"/>
      <c r="K10" s="85"/>
      <c r="L10" s="85"/>
      <c r="M10" s="85"/>
      <c r="N10" s="85"/>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275">
        <v>14206.405370639997</v>
      </c>
      <c r="D11" s="276">
        <v>368.16426642000079</v>
      </c>
      <c r="E11" s="277">
        <v>362.90758834000007</v>
      </c>
      <c r="F11" s="179">
        <v>0</v>
      </c>
      <c r="G11" s="180">
        <v>0</v>
      </c>
      <c r="H11" s="181">
        <v>0</v>
      </c>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56</v>
      </c>
      <c r="C12" s="275">
        <v>12262.181578000002</v>
      </c>
      <c r="D12" s="276">
        <v>6426.6782700000003</v>
      </c>
      <c r="E12" s="277">
        <v>6275.2310080000007</v>
      </c>
      <c r="F12" s="179">
        <v>8.285638192006879E-8</v>
      </c>
      <c r="G12" s="180">
        <v>1.5809100087407983E-7</v>
      </c>
      <c r="H12" s="181">
        <v>1.6190639017189147E-7</v>
      </c>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71</v>
      </c>
      <c r="C13" s="275">
        <v>21822.092220999999</v>
      </c>
      <c r="D13" s="276">
        <v>4894.5800519999993</v>
      </c>
      <c r="E13" s="277">
        <v>4780.795744</v>
      </c>
      <c r="F13" s="179">
        <v>0</v>
      </c>
      <c r="G13" s="180">
        <v>0</v>
      </c>
      <c r="H13" s="181">
        <v>0</v>
      </c>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58</v>
      </c>
      <c r="C14" s="275">
        <v>30649.736768999999</v>
      </c>
      <c r="D14" s="276">
        <v>21994.368198</v>
      </c>
      <c r="E14" s="277">
        <v>18601.646161000001</v>
      </c>
      <c r="F14" s="179">
        <v>0</v>
      </c>
      <c r="G14" s="180">
        <v>0</v>
      </c>
      <c r="H14" s="181">
        <v>0</v>
      </c>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227</v>
      </c>
      <c r="C15" s="275">
        <v>0</v>
      </c>
      <c r="D15" s="276">
        <v>3124.7296116500002</v>
      </c>
      <c r="E15" s="277">
        <v>3062.5898061799999</v>
      </c>
      <c r="F15" s="179" t="s">
        <v>300</v>
      </c>
      <c r="G15" s="180">
        <v>0</v>
      </c>
      <c r="H15" s="181">
        <v>0</v>
      </c>
      <c r="I15" s="85"/>
      <c r="J15" s="85"/>
      <c r="K15" s="85"/>
      <c r="L15" s="85"/>
      <c r="M15" s="85"/>
      <c r="N15" s="85"/>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275">
        <v>8569.5732390600006</v>
      </c>
      <c r="D16" s="276">
        <v>6485.2550880200006</v>
      </c>
      <c r="E16" s="277">
        <v>7214.728059609999</v>
      </c>
      <c r="F16" s="179">
        <v>0</v>
      </c>
      <c r="G16" s="180">
        <v>0</v>
      </c>
      <c r="H16" s="181">
        <v>0</v>
      </c>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275">
        <v>1364.6969999999997</v>
      </c>
      <c r="D17" s="276">
        <v>1334.61954595</v>
      </c>
      <c r="E17" s="277">
        <v>1314.5194818300006</v>
      </c>
      <c r="F17" s="179">
        <v>0</v>
      </c>
      <c r="G17" s="180">
        <v>0</v>
      </c>
      <c r="H17" s="181">
        <v>0</v>
      </c>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275">
        <v>1145.7039829999999</v>
      </c>
      <c r="D18" s="276">
        <v>369.55869900000005</v>
      </c>
      <c r="E18" s="277">
        <v>370.40811299999996</v>
      </c>
      <c r="F18" s="179">
        <v>0</v>
      </c>
      <c r="G18" s="180">
        <v>0</v>
      </c>
      <c r="H18" s="181">
        <v>0</v>
      </c>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65</v>
      </c>
      <c r="C19" s="275">
        <v>5317.3888310299999</v>
      </c>
      <c r="D19" s="276">
        <v>4277.1610756299997</v>
      </c>
      <c r="E19" s="277">
        <v>4231.6094906099997</v>
      </c>
      <c r="F19" s="179">
        <v>0</v>
      </c>
      <c r="G19" s="180">
        <v>0</v>
      </c>
      <c r="H19" s="181">
        <v>0</v>
      </c>
      <c r="I19" s="85"/>
      <c r="J19" s="85"/>
      <c r="K19" s="85"/>
      <c r="L19" s="85"/>
      <c r="M19" s="85"/>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275">
        <v>0</v>
      </c>
      <c r="D20" s="276">
        <v>0</v>
      </c>
      <c r="E20" s="277">
        <v>0</v>
      </c>
      <c r="F20" s="179" t="s">
        <v>300</v>
      </c>
      <c r="G20" s="180" t="s">
        <v>300</v>
      </c>
      <c r="H20" s="181" t="s">
        <v>300</v>
      </c>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62</v>
      </c>
      <c r="C21" s="275">
        <v>0</v>
      </c>
      <c r="D21" s="276">
        <v>0</v>
      </c>
      <c r="E21" s="277">
        <v>0</v>
      </c>
      <c r="F21" s="179" t="s">
        <v>300</v>
      </c>
      <c r="G21" s="180" t="s">
        <v>300</v>
      </c>
      <c r="H21" s="181" t="s">
        <v>300</v>
      </c>
      <c r="I21" s="85"/>
      <c r="J21" s="85"/>
      <c r="K21" s="85"/>
      <c r="L21" s="85"/>
      <c r="M21" s="85"/>
      <c r="N21" s="85"/>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275">
        <v>0</v>
      </c>
      <c r="D22" s="276">
        <v>0</v>
      </c>
      <c r="E22" s="277">
        <v>0</v>
      </c>
      <c r="F22" s="179" t="s">
        <v>300</v>
      </c>
      <c r="G22" s="180" t="s">
        <v>300</v>
      </c>
      <c r="H22" s="181" t="s">
        <v>300</v>
      </c>
      <c r="I22" s="85"/>
      <c r="J22" s="85"/>
      <c r="K22" s="85"/>
      <c r="L22" s="85"/>
      <c r="M22" s="85"/>
      <c r="N22" s="85"/>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67</v>
      </c>
      <c r="C23" s="275">
        <v>21824.768167000002</v>
      </c>
      <c r="D23" s="276">
        <v>13498.803986000001</v>
      </c>
      <c r="E23" s="277">
        <v>16998.704181000001</v>
      </c>
      <c r="F23" s="179">
        <v>0</v>
      </c>
      <c r="G23" s="180">
        <v>0</v>
      </c>
      <c r="H23" s="181">
        <v>0</v>
      </c>
      <c r="I23" s="85"/>
      <c r="J23" s="85"/>
      <c r="K23" s="85"/>
      <c r="L23" s="85"/>
      <c r="M23" s="85"/>
      <c r="N23" s="85"/>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226</v>
      </c>
      <c r="C24" s="275">
        <v>0</v>
      </c>
      <c r="D24" s="276">
        <v>0</v>
      </c>
      <c r="E24" s="277">
        <v>0</v>
      </c>
      <c r="F24" s="179" t="s">
        <v>300</v>
      </c>
      <c r="G24" s="180" t="s">
        <v>300</v>
      </c>
      <c r="H24" s="181" t="s">
        <v>300</v>
      </c>
      <c r="I24" s="85"/>
      <c r="J24" s="85"/>
      <c r="K24" s="85"/>
      <c r="L24" s="85"/>
      <c r="M24" s="85"/>
      <c r="N24" s="85"/>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34</v>
      </c>
      <c r="C25" s="275">
        <v>3418.8211919999999</v>
      </c>
      <c r="D25" s="276">
        <v>3345.1091540000002</v>
      </c>
      <c r="E25" s="277">
        <v>3292.0729030000002</v>
      </c>
      <c r="F25" s="179">
        <v>0</v>
      </c>
      <c r="G25" s="180">
        <v>0</v>
      </c>
      <c r="H25" s="181">
        <v>0</v>
      </c>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46</v>
      </c>
      <c r="C26" s="275">
        <v>0</v>
      </c>
      <c r="D26" s="276">
        <v>0</v>
      </c>
      <c r="E26" s="277">
        <v>0</v>
      </c>
      <c r="F26" s="179" t="s">
        <v>300</v>
      </c>
      <c r="G26" s="180" t="s">
        <v>300</v>
      </c>
      <c r="H26" s="181" t="s">
        <v>300</v>
      </c>
      <c r="I26" s="85"/>
      <c r="J26" s="85"/>
      <c r="K26" s="85"/>
      <c r="L26" s="85"/>
      <c r="M26" s="85"/>
      <c r="N26" s="85"/>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36</v>
      </c>
      <c r="C27" s="275">
        <v>0</v>
      </c>
      <c r="D27" s="276">
        <v>0</v>
      </c>
      <c r="E27" s="277">
        <v>0</v>
      </c>
      <c r="F27" s="179" t="s">
        <v>300</v>
      </c>
      <c r="G27" s="180" t="s">
        <v>300</v>
      </c>
      <c r="H27" s="181" t="s">
        <v>300</v>
      </c>
      <c r="I27" s="85"/>
      <c r="J27" s="85"/>
      <c r="K27" s="85"/>
      <c r="L27" s="85"/>
      <c r="M27" s="85"/>
      <c r="N27" s="85"/>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69</v>
      </c>
      <c r="C28" s="275">
        <v>1068.9981540000001</v>
      </c>
      <c r="D28" s="276">
        <v>540.49320699999998</v>
      </c>
      <c r="E28" s="277">
        <v>534.27721299999996</v>
      </c>
      <c r="F28" s="179">
        <v>0</v>
      </c>
      <c r="G28" s="180">
        <v>0</v>
      </c>
      <c r="H28" s="181">
        <v>0</v>
      </c>
      <c r="I28" s="85"/>
      <c r="J28" s="85"/>
      <c r="K28" s="85"/>
      <c r="L28" s="85"/>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40</v>
      </c>
      <c r="C29" s="275">
        <v>0</v>
      </c>
      <c r="D29" s="276">
        <v>0</v>
      </c>
      <c r="E29" s="277">
        <v>0</v>
      </c>
      <c r="F29" s="179" t="s">
        <v>300</v>
      </c>
      <c r="G29" s="180" t="s">
        <v>300</v>
      </c>
      <c r="H29" s="181" t="s">
        <v>300</v>
      </c>
      <c r="I29" s="85"/>
      <c r="J29" s="85"/>
      <c r="K29" s="85"/>
      <c r="L29" s="85"/>
      <c r="M29" s="85"/>
      <c r="N29" s="85"/>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73</v>
      </c>
      <c r="C30" s="275">
        <v>2275.2666060000001</v>
      </c>
      <c r="D30" s="276">
        <v>1565.2935640000001</v>
      </c>
      <c r="E30" s="277">
        <v>2205.5629669999998</v>
      </c>
      <c r="F30" s="179">
        <v>0</v>
      </c>
      <c r="G30" s="180">
        <v>0</v>
      </c>
      <c r="H30" s="181">
        <v>0</v>
      </c>
      <c r="I30" s="85"/>
      <c r="J30" s="85"/>
      <c r="K30" s="85"/>
      <c r="L30" s="85"/>
      <c r="M30" s="85"/>
      <c r="N30" s="85"/>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31</v>
      </c>
      <c r="C31" s="275">
        <v>0</v>
      </c>
      <c r="D31" s="276">
        <v>0</v>
      </c>
      <c r="E31" s="277">
        <v>0</v>
      </c>
      <c r="F31" s="179" t="s">
        <v>300</v>
      </c>
      <c r="G31" s="180" t="s">
        <v>300</v>
      </c>
      <c r="H31" s="181" t="s">
        <v>300</v>
      </c>
      <c r="I31" s="85"/>
      <c r="J31" s="85"/>
      <c r="K31" s="85"/>
      <c r="L31" s="85"/>
      <c r="M31" s="85"/>
      <c r="N31" s="85"/>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45</v>
      </c>
      <c r="C32" s="275">
        <v>134.465373</v>
      </c>
      <c r="D32" s="276">
        <v>3838.7574850000001</v>
      </c>
      <c r="E32" s="277">
        <v>3614.2128910000001</v>
      </c>
      <c r="F32" s="179">
        <v>0</v>
      </c>
      <c r="G32" s="180">
        <v>0</v>
      </c>
      <c r="H32" s="181">
        <v>0</v>
      </c>
      <c r="I32" s="85"/>
      <c r="J32" s="85"/>
      <c r="K32" s="85"/>
      <c r="L32" s="85"/>
      <c r="M32" s="85"/>
      <c r="N32" s="85"/>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51</v>
      </c>
      <c r="C33" s="275">
        <v>0</v>
      </c>
      <c r="D33" s="276">
        <v>0</v>
      </c>
      <c r="E33" s="277">
        <v>0</v>
      </c>
      <c r="F33" s="179" t="s">
        <v>300</v>
      </c>
      <c r="G33" s="180" t="s">
        <v>300</v>
      </c>
      <c r="H33" s="181" t="s">
        <v>300</v>
      </c>
      <c r="I33" s="85"/>
      <c r="J33" s="85"/>
      <c r="K33" s="85"/>
      <c r="L33" s="85"/>
      <c r="M33" s="85"/>
      <c r="N33" s="85"/>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v>
      </c>
      <c r="C34" s="275">
        <v>0</v>
      </c>
      <c r="D34" s="276">
        <v>0</v>
      </c>
      <c r="E34" s="277">
        <v>0</v>
      </c>
      <c r="F34" s="179" t="s">
        <v>300</v>
      </c>
      <c r="G34" s="180" t="s">
        <v>300</v>
      </c>
      <c r="H34" s="181" t="s">
        <v>300</v>
      </c>
      <c r="I34" s="85"/>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275">
        <v>581.11880371000007</v>
      </c>
      <c r="D35" s="276">
        <v>751.66798828000015</v>
      </c>
      <c r="E35" s="277">
        <v>629.81882551999979</v>
      </c>
      <c r="F35" s="179">
        <v>0</v>
      </c>
      <c r="G35" s="180">
        <v>0</v>
      </c>
      <c r="H35" s="181">
        <v>0</v>
      </c>
      <c r="I35" s="85"/>
      <c r="J35" s="85"/>
      <c r="K35" s="85"/>
      <c r="L35" s="85"/>
      <c r="M35" s="85"/>
      <c r="N35" s="85"/>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297</v>
      </c>
      <c r="C36" s="275">
        <v>0</v>
      </c>
      <c r="D36" s="276">
        <v>0</v>
      </c>
      <c r="E36" s="277">
        <v>475.42949199999998</v>
      </c>
      <c r="F36" s="179" t="s">
        <v>300</v>
      </c>
      <c r="G36" s="180" t="s">
        <v>300</v>
      </c>
      <c r="H36" s="181">
        <v>0</v>
      </c>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66</v>
      </c>
      <c r="C37" s="275">
        <v>3374.0494319999998</v>
      </c>
      <c r="D37" s="276">
        <v>0</v>
      </c>
      <c r="E37" s="277">
        <v>0</v>
      </c>
      <c r="F37" s="179">
        <v>0</v>
      </c>
      <c r="G37" s="180" t="s">
        <v>300</v>
      </c>
      <c r="H37" s="181" t="s">
        <v>300</v>
      </c>
      <c r="I37" s="85"/>
      <c r="J37" s="85"/>
      <c r="K37" s="85"/>
      <c r="L37" s="85"/>
      <c r="M37" s="85"/>
      <c r="N37" s="85"/>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275">
        <v>0</v>
      </c>
      <c r="D38" s="276">
        <v>0</v>
      </c>
      <c r="E38" s="277">
        <v>0</v>
      </c>
      <c r="F38" s="179" t="s">
        <v>300</v>
      </c>
      <c r="G38" s="180" t="s">
        <v>300</v>
      </c>
      <c r="H38" s="181" t="s">
        <v>300</v>
      </c>
      <c r="I38" s="85"/>
      <c r="J38" s="85"/>
      <c r="K38" s="85"/>
      <c r="L38" s="85"/>
      <c r="M38" s="85"/>
      <c r="N38" s="85"/>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42</v>
      </c>
      <c r="C39" s="275">
        <v>0</v>
      </c>
      <c r="D39" s="276">
        <v>0</v>
      </c>
      <c r="E39" s="277">
        <v>0</v>
      </c>
      <c r="F39" s="179" t="s">
        <v>300</v>
      </c>
      <c r="G39" s="180" t="s">
        <v>300</v>
      </c>
      <c r="H39" s="181" t="s">
        <v>300</v>
      </c>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49</v>
      </c>
      <c r="C40" s="275">
        <v>0</v>
      </c>
      <c r="D40" s="276">
        <v>0</v>
      </c>
      <c r="E40" s="277">
        <v>0</v>
      </c>
      <c r="F40" s="179" t="s">
        <v>300</v>
      </c>
      <c r="G40" s="180" t="s">
        <v>300</v>
      </c>
      <c r="H40" s="181" t="s">
        <v>300</v>
      </c>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59</v>
      </c>
      <c r="C41" s="275">
        <v>0</v>
      </c>
      <c r="D41" s="276">
        <v>0</v>
      </c>
      <c r="E41" s="277">
        <v>0</v>
      </c>
      <c r="F41" s="179" t="s">
        <v>300</v>
      </c>
      <c r="G41" s="180" t="s">
        <v>300</v>
      </c>
      <c r="H41" s="181" t="s">
        <v>300</v>
      </c>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64</v>
      </c>
      <c r="C42" s="275">
        <v>3138.44475319</v>
      </c>
      <c r="D42" s="276">
        <v>3550.26122209</v>
      </c>
      <c r="E42" s="277">
        <v>3533.0091523800002</v>
      </c>
      <c r="F42" s="179">
        <v>0</v>
      </c>
      <c r="G42" s="180">
        <v>0</v>
      </c>
      <c r="H42" s="181">
        <v>0</v>
      </c>
      <c r="I42" s="85"/>
      <c r="J42" s="85"/>
      <c r="K42" s="85"/>
      <c r="L42" s="85"/>
      <c r="M42" s="85"/>
      <c r="N42" s="85"/>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57</v>
      </c>
      <c r="C43" s="275">
        <v>989.78065700000002</v>
      </c>
      <c r="D43" s="276">
        <v>1402.106491</v>
      </c>
      <c r="E43" s="277">
        <v>1375.6620579999999</v>
      </c>
      <c r="F43" s="179">
        <v>0</v>
      </c>
      <c r="G43" s="180">
        <v>0</v>
      </c>
      <c r="H43" s="181">
        <v>0</v>
      </c>
      <c r="I43" s="85"/>
      <c r="J43" s="85"/>
      <c r="K43" s="85"/>
      <c r="L43" s="85"/>
      <c r="M43" s="85"/>
      <c r="N43" s="85"/>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233</v>
      </c>
      <c r="C44" s="275">
        <v>0</v>
      </c>
      <c r="D44" s="276">
        <v>0</v>
      </c>
      <c r="E44" s="277">
        <v>0</v>
      </c>
      <c r="F44" s="179" t="s">
        <v>300</v>
      </c>
      <c r="G44" s="180" t="s">
        <v>300</v>
      </c>
      <c r="H44" s="181" t="s">
        <v>300</v>
      </c>
      <c r="I44" s="85"/>
      <c r="J44" s="85"/>
      <c r="K44" s="85"/>
      <c r="L44" s="85"/>
      <c r="M44" s="85"/>
      <c r="N44" s="85"/>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225</v>
      </c>
      <c r="C45" s="275">
        <v>0</v>
      </c>
      <c r="D45" s="276">
        <v>0</v>
      </c>
      <c r="E45" s="277">
        <v>0</v>
      </c>
      <c r="F45" s="179" t="s">
        <v>300</v>
      </c>
      <c r="G45" s="180" t="s">
        <v>300</v>
      </c>
      <c r="H45" s="181" t="s">
        <v>300</v>
      </c>
      <c r="I45" s="85"/>
      <c r="J45" s="85"/>
      <c r="K45" s="85"/>
      <c r="L45" s="85"/>
      <c r="M45" s="85"/>
      <c r="N45" s="85"/>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74</v>
      </c>
      <c r="C46" s="275">
        <v>0</v>
      </c>
      <c r="D46" s="276">
        <v>0</v>
      </c>
      <c r="E46" s="277">
        <v>0</v>
      </c>
      <c r="F46" s="179" t="s">
        <v>300</v>
      </c>
      <c r="G46" s="180" t="s">
        <v>300</v>
      </c>
      <c r="H46" s="181" t="s">
        <v>300</v>
      </c>
      <c r="I46" s="85"/>
      <c r="J46" s="85"/>
      <c r="K46" s="85"/>
      <c r="L46" s="85"/>
      <c r="M46" s="85"/>
      <c r="N46" s="85"/>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38</v>
      </c>
      <c r="C47" s="275">
        <v>0</v>
      </c>
      <c r="D47" s="276">
        <v>0</v>
      </c>
      <c r="E47" s="277">
        <v>0</v>
      </c>
      <c r="F47" s="179" t="s">
        <v>300</v>
      </c>
      <c r="G47" s="180" t="s">
        <v>300</v>
      </c>
      <c r="H47" s="181" t="s">
        <v>300</v>
      </c>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41</v>
      </c>
      <c r="C48" s="275">
        <v>1800.4891123699999</v>
      </c>
      <c r="D48" s="276">
        <v>335.90334681999997</v>
      </c>
      <c r="E48" s="277">
        <v>329.57726379000002</v>
      </c>
      <c r="F48" s="179">
        <v>0</v>
      </c>
      <c r="G48" s="180">
        <v>0</v>
      </c>
      <c r="H48" s="181">
        <v>0</v>
      </c>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72</v>
      </c>
      <c r="C49" s="275">
        <v>0</v>
      </c>
      <c r="D49" s="276">
        <v>0</v>
      </c>
      <c r="E49" s="277">
        <v>0</v>
      </c>
      <c r="F49" s="179" t="s">
        <v>300</v>
      </c>
      <c r="G49" s="180" t="s">
        <v>300</v>
      </c>
      <c r="H49" s="181" t="s">
        <v>300</v>
      </c>
      <c r="I49" s="85"/>
      <c r="J49" s="85"/>
      <c r="K49" s="85"/>
      <c r="L49" s="85"/>
      <c r="M49" s="85"/>
      <c r="N49" s="85"/>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231</v>
      </c>
      <c r="C50" s="275">
        <v>0</v>
      </c>
      <c r="D50" s="276">
        <v>0</v>
      </c>
      <c r="E50" s="277">
        <v>0</v>
      </c>
      <c r="F50" s="278" t="s">
        <v>300</v>
      </c>
      <c r="G50" s="180" t="s">
        <v>300</v>
      </c>
      <c r="H50" s="181" t="s">
        <v>300</v>
      </c>
      <c r="I50" s="85"/>
      <c r="J50" s="85"/>
      <c r="K50" s="85"/>
      <c r="L50" s="85"/>
      <c r="M50" s="85"/>
      <c r="N50" s="85"/>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63</v>
      </c>
      <c r="C51" s="275">
        <v>0</v>
      </c>
      <c r="D51" s="276">
        <v>0</v>
      </c>
      <c r="E51" s="277">
        <v>0</v>
      </c>
      <c r="F51" s="179" t="s">
        <v>300</v>
      </c>
      <c r="G51" s="180" t="s">
        <v>300</v>
      </c>
      <c r="H51" s="181" t="s">
        <v>300</v>
      </c>
      <c r="I51" s="85"/>
      <c r="J51" s="85"/>
      <c r="K51" s="85"/>
      <c r="L51" s="85"/>
      <c r="M51" s="85"/>
      <c r="N51" s="85"/>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185</v>
      </c>
      <c r="C52" s="275">
        <v>0</v>
      </c>
      <c r="D52" s="276">
        <v>0</v>
      </c>
      <c r="E52" s="277">
        <v>0</v>
      </c>
      <c r="F52" s="179" t="s">
        <v>300</v>
      </c>
      <c r="G52" s="180" t="s">
        <v>300</v>
      </c>
      <c r="H52" s="181" t="s">
        <v>300</v>
      </c>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54</v>
      </c>
      <c r="C53" s="275">
        <v>0</v>
      </c>
      <c r="D53" s="276">
        <v>0</v>
      </c>
      <c r="E53" s="277">
        <v>0</v>
      </c>
      <c r="F53" s="179" t="s">
        <v>300</v>
      </c>
      <c r="G53" s="180" t="s">
        <v>300</v>
      </c>
      <c r="H53" s="181" t="s">
        <v>300</v>
      </c>
      <c r="I53" s="85"/>
      <c r="J53" s="85"/>
      <c r="K53" s="85"/>
      <c r="L53" s="85"/>
      <c r="M53" s="85"/>
      <c r="N53" s="85"/>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20.25" customHeight="1">
      <c r="A54" s="93"/>
      <c r="B54" s="104" t="s">
        <v>53</v>
      </c>
      <c r="C54" s="275">
        <v>0</v>
      </c>
      <c r="D54" s="276">
        <v>0</v>
      </c>
      <c r="E54" s="277">
        <v>0</v>
      </c>
      <c r="F54" s="278" t="s">
        <v>300</v>
      </c>
      <c r="G54" s="180" t="s">
        <v>300</v>
      </c>
      <c r="H54" s="181" t="s">
        <v>300</v>
      </c>
      <c r="I54" s="85"/>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20.25" customHeight="1">
      <c r="A55" s="93"/>
      <c r="B55" s="104" t="s">
        <v>234</v>
      </c>
      <c r="C55" s="275">
        <v>0</v>
      </c>
      <c r="D55" s="276">
        <v>0</v>
      </c>
      <c r="E55" s="277">
        <v>0</v>
      </c>
      <c r="F55" s="278" t="s">
        <v>300</v>
      </c>
      <c r="G55" s="180" t="s">
        <v>300</v>
      </c>
      <c r="H55" s="181" t="s">
        <v>300</v>
      </c>
      <c r="I55" s="85"/>
      <c r="J55" s="85"/>
      <c r="K55" s="85"/>
      <c r="L55" s="85"/>
      <c r="M55" s="85"/>
      <c r="N55" s="85"/>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20.25" customHeight="1">
      <c r="A56" s="93"/>
      <c r="B56" s="104" t="s">
        <v>55</v>
      </c>
      <c r="C56" s="275">
        <v>0</v>
      </c>
      <c r="D56" s="276">
        <v>0</v>
      </c>
      <c r="E56" s="277">
        <v>0</v>
      </c>
      <c r="F56" s="278" t="s">
        <v>300</v>
      </c>
      <c r="G56" s="180" t="s">
        <v>300</v>
      </c>
      <c r="H56" s="181" t="s">
        <v>300</v>
      </c>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20.25" customHeight="1">
      <c r="A57" s="93"/>
      <c r="B57" s="104" t="s">
        <v>68</v>
      </c>
      <c r="C57" s="275">
        <v>0</v>
      </c>
      <c r="D57" s="276">
        <v>0</v>
      </c>
      <c r="E57" s="277">
        <v>0</v>
      </c>
      <c r="F57" s="278" t="s">
        <v>300</v>
      </c>
      <c r="G57" s="180" t="s">
        <v>300</v>
      </c>
      <c r="H57" s="181" t="s">
        <v>300</v>
      </c>
      <c r="I57" s="85"/>
      <c r="J57" s="85"/>
      <c r="K57" s="85"/>
      <c r="L57" s="85"/>
      <c r="M57" s="85"/>
      <c r="N57" s="85"/>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20.25" customHeight="1">
      <c r="A58" s="93"/>
      <c r="B58" s="104" t="s">
        <v>50</v>
      </c>
      <c r="C58" s="275">
        <v>0</v>
      </c>
      <c r="D58" s="276">
        <v>0</v>
      </c>
      <c r="E58" s="277">
        <v>0</v>
      </c>
      <c r="F58" s="278" t="s">
        <v>300</v>
      </c>
      <c r="G58" s="180" t="s">
        <v>300</v>
      </c>
      <c r="H58" s="181" t="s">
        <v>300</v>
      </c>
      <c r="I58" s="85"/>
      <c r="J58" s="85"/>
      <c r="K58" s="85"/>
      <c r="L58" s="85"/>
      <c r="M58" s="85"/>
      <c r="N58" s="85"/>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20.25" customHeight="1">
      <c r="A59" s="93"/>
      <c r="B59" s="104" t="s">
        <v>60</v>
      </c>
      <c r="C59" s="275">
        <v>1857.8861139999999</v>
      </c>
      <c r="D59" s="276">
        <v>477.34242999999998</v>
      </c>
      <c r="E59" s="178" t="s">
        <v>475</v>
      </c>
      <c r="F59" s="278">
        <v>0</v>
      </c>
      <c r="G59" s="180">
        <v>0</v>
      </c>
      <c r="H59" s="178" t="s">
        <v>475</v>
      </c>
      <c r="I59" s="85"/>
      <c r="J59" s="85"/>
      <c r="K59" s="85"/>
      <c r="L59" s="85"/>
      <c r="M59" s="85"/>
      <c r="N59" s="85"/>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3.5" customHeight="1">
      <c r="A60" s="85"/>
      <c r="B60" s="147"/>
      <c r="C60" s="290"/>
      <c r="D60" s="281"/>
      <c r="E60" s="282"/>
      <c r="F60" s="188"/>
      <c r="G60" s="189"/>
      <c r="H60" s="190"/>
      <c r="I60" s="85"/>
      <c r="J60" s="85"/>
      <c r="K60" s="85"/>
      <c r="L60" s="85"/>
      <c r="M60" s="85"/>
      <c r="N60" s="85"/>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ht="20.100000000000001" customHeight="1">
      <c r="B61" s="85" t="s">
        <v>482</v>
      </c>
      <c r="C61" s="249"/>
      <c r="D61" s="291"/>
      <c r="E61" s="291"/>
      <c r="F61" s="284"/>
      <c r="G61" s="284"/>
      <c r="H61" s="284"/>
    </row>
    <row r="62" spans="1:102" ht="16.5" customHeight="1">
      <c r="B62" s="85" t="s">
        <v>483</v>
      </c>
      <c r="C62" s="116"/>
      <c r="D62" s="116"/>
      <c r="E62" s="116"/>
      <c r="F62" s="116"/>
      <c r="G62" s="116"/>
      <c r="H62" s="116"/>
    </row>
    <row r="63" spans="1:102" ht="20.100000000000001" customHeight="1">
      <c r="B63" s="117"/>
      <c r="C63" s="116"/>
      <c r="D63" s="116"/>
      <c r="E63" s="116"/>
      <c r="F63" s="116"/>
      <c r="G63" s="285"/>
      <c r="H63" s="285"/>
    </row>
    <row r="64" spans="1:102" ht="20.100000000000001" customHeight="1">
      <c r="B64" s="63"/>
      <c r="C64" s="63"/>
      <c r="D64" s="63"/>
      <c r="E64" s="63"/>
      <c r="F64" s="63"/>
      <c r="G64" s="63"/>
      <c r="H64" s="63"/>
    </row>
    <row r="65" spans="2:8" ht="20.100000000000001" customHeight="1">
      <c r="B65" s="63"/>
      <c r="C65" s="63"/>
      <c r="D65" s="63"/>
      <c r="E65" s="63"/>
      <c r="F65" s="63"/>
      <c r="G65" s="63"/>
      <c r="H65" s="63"/>
    </row>
    <row r="66" spans="2:8" ht="20.100000000000001" customHeight="1">
      <c r="B66" s="84"/>
      <c r="C66" s="194"/>
      <c r="D66" s="194"/>
      <c r="E66" s="194"/>
      <c r="F66" s="194"/>
      <c r="G66" s="194"/>
      <c r="H66" s="194"/>
    </row>
    <row r="67" spans="2:8" ht="20.100000000000001" customHeight="1"/>
    <row r="68" spans="2:8" ht="13.7" customHeight="1"/>
    <row r="69" spans="2:8" ht="13.7" hidden="1" customHeight="1"/>
    <row r="70" spans="2:8" ht="13.7" hidden="1" customHeight="1"/>
    <row r="71" spans="2:8" ht="13.7" hidden="1" customHeight="1"/>
    <row r="72" spans="2:8" ht="13.7" hidden="1" customHeight="1"/>
    <row r="73" spans="2:8" ht="13.7" hidden="1" customHeight="1"/>
    <row r="74" spans="2:8" ht="13.7" hidden="1" customHeight="1"/>
    <row r="75" spans="2:8" ht="13.7" hidden="1" customHeight="1"/>
    <row r="76" spans="2:8"/>
    <row r="77" spans="2:8"/>
    <row r="78" spans="2:8"/>
    <row r="79" spans="2:8"/>
    <row r="80" spans="2:8"/>
    <row r="81"/>
    <row r="82"/>
    <row r="83"/>
    <row r="84"/>
    <row r="85"/>
    <row r="86"/>
    <row r="87"/>
    <row r="88"/>
    <row r="89"/>
    <row r="90"/>
    <row r="92"/>
    <row r="93"/>
    <row r="94"/>
    <row r="95"/>
    <row r="96"/>
    <row r="97"/>
    <row r="98"/>
    <row r="99"/>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A1:CX95"/>
  <sheetViews>
    <sheetView showGridLines="0" zoomScale="70" zoomScaleNormal="70" zoomScaleSheetLayoutView="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14" width="16.7109375" style="44" customWidth="1"/>
    <col min="15" max="15" width="11.42578125" style="44" customWidth="1"/>
    <col min="16" max="16" width="11.42578125" style="44" hidden="1" customWidth="1"/>
    <col min="17" max="102" width="0" style="44" hidden="1" customWidth="1"/>
    <col min="103" max="16384" width="11.42578125" style="52" hidden="1"/>
  </cols>
  <sheetData>
    <row r="1" spans="1:102" ht="89.1" customHeight="1"/>
    <row r="2" spans="1:102" s="230" customFormat="1" ht="20.100000000000001" customHeight="1">
      <c r="A2" s="72"/>
      <c r="B2" s="87" t="s">
        <v>17</v>
      </c>
      <c r="C2" s="292"/>
      <c r="D2" s="292"/>
      <c r="E2" s="292"/>
      <c r="F2" s="292"/>
      <c r="G2" s="292"/>
      <c r="H2" s="292"/>
      <c r="I2" s="292"/>
      <c r="J2" s="292"/>
      <c r="K2" s="292"/>
      <c r="L2" s="292"/>
      <c r="M2" s="292"/>
      <c r="N2" s="29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2</v>
      </c>
      <c r="C3" s="74"/>
      <c r="D3" s="74"/>
      <c r="E3" s="74"/>
      <c r="F3" s="74"/>
      <c r="G3" s="47"/>
      <c r="H3" s="47"/>
      <c r="I3" s="47"/>
      <c r="J3" s="47"/>
      <c r="K3" s="47"/>
      <c r="L3" s="47"/>
      <c r="M3" s="47"/>
      <c r="N3" s="47"/>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31"/>
      <c r="C4" s="51"/>
      <c r="D4" s="51"/>
      <c r="E4" s="51"/>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167"/>
      <c r="C5" s="697" t="s">
        <v>203</v>
      </c>
      <c r="D5" s="698"/>
      <c r="E5" s="699"/>
      <c r="F5" s="697" t="s">
        <v>201</v>
      </c>
      <c r="G5" s="698"/>
      <c r="H5" s="699"/>
      <c r="I5" s="697" t="s">
        <v>196</v>
      </c>
      <c r="J5" s="698"/>
      <c r="K5" s="699"/>
      <c r="L5" s="697" t="s">
        <v>197</v>
      </c>
      <c r="M5" s="698"/>
      <c r="N5" s="699"/>
      <c r="O5" s="85"/>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86" customFormat="1" ht="20.100000000000001" customHeight="1">
      <c r="A6" s="93"/>
      <c r="B6" s="168"/>
      <c r="C6" s="134">
        <v>45536</v>
      </c>
      <c r="D6" s="135">
        <v>45870</v>
      </c>
      <c r="E6" s="136">
        <v>45901</v>
      </c>
      <c r="F6" s="134">
        <f>C6</f>
        <v>45536</v>
      </c>
      <c r="G6" s="135">
        <f t="shared" ref="G6:H6" si="0">D6</f>
        <v>45870</v>
      </c>
      <c r="H6" s="136">
        <f t="shared" si="0"/>
        <v>45901</v>
      </c>
      <c r="I6" s="134">
        <f>C6</f>
        <v>45536</v>
      </c>
      <c r="J6" s="135">
        <f t="shared" ref="J6:K6" si="1">D6</f>
        <v>45870</v>
      </c>
      <c r="K6" s="136">
        <f t="shared" si="1"/>
        <v>45901</v>
      </c>
      <c r="L6" s="134">
        <f>C6</f>
        <v>45536</v>
      </c>
      <c r="M6" s="135">
        <f t="shared" ref="M6:N6" si="2">D6</f>
        <v>45870</v>
      </c>
      <c r="N6" s="136">
        <f t="shared" si="2"/>
        <v>45901</v>
      </c>
      <c r="O6" s="85"/>
      <c r="P6" s="85"/>
      <c r="Q6" s="85"/>
      <c r="R6" s="85"/>
      <c r="S6" s="85"/>
      <c r="T6" s="85"/>
      <c r="U6" s="85"/>
      <c r="V6" s="85"/>
      <c r="W6" s="85"/>
      <c r="X6" s="85"/>
      <c r="Y6" s="85"/>
      <c r="Z6" s="85"/>
      <c r="AA6" s="85"/>
      <c r="AB6" s="85"/>
      <c r="AC6" s="85"/>
      <c r="AD6" s="85"/>
      <c r="AE6" s="85"/>
      <c r="AF6" s="85"/>
      <c r="AG6" s="85"/>
      <c r="AH6" s="85"/>
      <c r="AI6" s="85"/>
      <c r="AJ6" s="85"/>
      <c r="AK6" s="85"/>
      <c r="AL6" s="85"/>
      <c r="AM6" s="85"/>
      <c r="AN6" s="85"/>
      <c r="AO6" s="85"/>
      <c r="AP6" s="85"/>
      <c r="AQ6" s="85"/>
      <c r="AR6" s="85"/>
      <c r="AS6" s="85"/>
      <c r="AT6" s="85"/>
      <c r="AU6" s="85"/>
      <c r="AV6" s="85"/>
      <c r="AW6" s="85"/>
      <c r="AX6" s="85"/>
      <c r="AY6" s="85"/>
      <c r="AZ6" s="85"/>
      <c r="BA6" s="85"/>
      <c r="BB6" s="85"/>
      <c r="BC6" s="85"/>
      <c r="BD6" s="85"/>
      <c r="BE6" s="85"/>
      <c r="BF6" s="85"/>
      <c r="BG6" s="85"/>
      <c r="BH6" s="85"/>
      <c r="BI6" s="85"/>
      <c r="BJ6" s="85"/>
      <c r="BK6" s="85"/>
      <c r="BL6" s="85"/>
      <c r="BM6" s="85"/>
      <c r="BN6" s="85"/>
      <c r="BO6" s="85"/>
      <c r="BP6" s="85"/>
      <c r="BQ6" s="85"/>
      <c r="BR6" s="85"/>
      <c r="BS6" s="85"/>
      <c r="BT6" s="85"/>
      <c r="BU6" s="85"/>
      <c r="BV6" s="85"/>
      <c r="BW6" s="85"/>
      <c r="BX6" s="85"/>
      <c r="BY6" s="85"/>
      <c r="BZ6" s="85"/>
      <c r="CA6" s="85"/>
      <c r="CB6" s="85"/>
      <c r="CC6" s="85"/>
      <c r="CD6" s="85"/>
      <c r="CE6" s="85"/>
      <c r="CF6" s="85"/>
      <c r="CG6" s="85"/>
      <c r="CH6" s="85"/>
      <c r="CI6" s="85"/>
      <c r="CJ6" s="85"/>
      <c r="CK6" s="85"/>
      <c r="CL6" s="85"/>
      <c r="CM6" s="85"/>
      <c r="CN6" s="85"/>
      <c r="CO6" s="85"/>
      <c r="CP6" s="85"/>
      <c r="CQ6" s="85"/>
      <c r="CR6" s="85"/>
      <c r="CS6" s="85"/>
      <c r="CT6" s="85"/>
      <c r="CU6" s="85"/>
      <c r="CV6" s="85"/>
      <c r="CW6" s="85"/>
      <c r="CX6" s="85"/>
    </row>
    <row r="7" spans="1:102" s="86" customFormat="1" ht="20.100000000000001" customHeight="1">
      <c r="A7" s="93"/>
      <c r="B7" s="293" t="s">
        <v>296</v>
      </c>
      <c r="C7" s="294">
        <v>1618451.4725077301</v>
      </c>
      <c r="D7" s="295">
        <v>1822653.2866468702</v>
      </c>
      <c r="E7" s="296">
        <v>1838223.1543975801</v>
      </c>
      <c r="F7" s="297">
        <v>3.0716375160186797</v>
      </c>
      <c r="G7" s="298">
        <v>2.9869845370976518</v>
      </c>
      <c r="H7" s="299">
        <v>3.0556077884841635</v>
      </c>
      <c r="I7" s="297">
        <v>261.68177309544109</v>
      </c>
      <c r="J7" s="298">
        <v>267.64790145622442</v>
      </c>
      <c r="K7" s="299">
        <v>264.27357384352155</v>
      </c>
      <c r="L7" s="297">
        <v>8.0379155149824459</v>
      </c>
      <c r="M7" s="298">
        <v>7.9946014303637858</v>
      </c>
      <c r="N7" s="299">
        <v>8.0751639052680915</v>
      </c>
      <c r="O7" s="85"/>
      <c r="P7" s="85"/>
      <c r="Q7" s="85"/>
      <c r="R7" s="85"/>
      <c r="S7" s="85"/>
      <c r="T7" s="85"/>
      <c r="U7" s="85"/>
      <c r="V7" s="85"/>
      <c r="W7" s="85"/>
      <c r="X7" s="85"/>
      <c r="Y7" s="85"/>
      <c r="Z7" s="85"/>
      <c r="AA7" s="85"/>
      <c r="AB7" s="85"/>
      <c r="AC7" s="85"/>
      <c r="AD7" s="85"/>
      <c r="AE7" s="85"/>
      <c r="AF7" s="85"/>
      <c r="AG7" s="85"/>
      <c r="AH7" s="85"/>
      <c r="AI7" s="85"/>
      <c r="AJ7" s="85"/>
      <c r="AK7" s="85"/>
      <c r="AL7" s="85"/>
      <c r="AM7" s="85"/>
      <c r="AN7" s="85"/>
      <c r="AO7" s="85"/>
      <c r="AP7" s="85"/>
      <c r="AQ7" s="85"/>
      <c r="AR7" s="85"/>
      <c r="AS7" s="85"/>
      <c r="AT7" s="85"/>
      <c r="AU7" s="85"/>
      <c r="AV7" s="85"/>
      <c r="AW7" s="85"/>
      <c r="AX7" s="85"/>
      <c r="AY7" s="85"/>
      <c r="AZ7" s="85"/>
      <c r="BA7" s="85"/>
      <c r="BB7" s="85"/>
      <c r="BC7" s="85"/>
      <c r="BD7" s="85"/>
      <c r="BE7" s="85"/>
      <c r="BF7" s="85"/>
      <c r="BG7" s="85"/>
      <c r="BH7" s="85"/>
      <c r="BI7" s="85"/>
      <c r="BJ7" s="85"/>
      <c r="BK7" s="85"/>
      <c r="BL7" s="85"/>
      <c r="BM7" s="85"/>
      <c r="BN7" s="85"/>
      <c r="BO7" s="85"/>
      <c r="BP7" s="85"/>
      <c r="BQ7" s="85"/>
      <c r="BR7" s="85"/>
      <c r="BS7" s="85"/>
      <c r="BT7" s="85"/>
      <c r="BU7" s="85"/>
      <c r="BV7" s="85"/>
      <c r="BW7" s="85"/>
      <c r="BX7" s="85"/>
      <c r="BY7" s="85"/>
      <c r="BZ7" s="85"/>
      <c r="CA7" s="85"/>
      <c r="CB7" s="85"/>
      <c r="CC7" s="85"/>
      <c r="CD7" s="85"/>
      <c r="CE7" s="85"/>
      <c r="CF7" s="85"/>
      <c r="CG7" s="85"/>
      <c r="CH7" s="85"/>
      <c r="CI7" s="85"/>
      <c r="CJ7" s="85"/>
      <c r="CK7" s="85"/>
      <c r="CL7" s="85"/>
      <c r="CM7" s="85"/>
      <c r="CN7" s="85"/>
      <c r="CO7" s="85"/>
      <c r="CP7" s="85"/>
      <c r="CQ7" s="85"/>
      <c r="CR7" s="85"/>
      <c r="CS7" s="85"/>
      <c r="CT7" s="85"/>
      <c r="CU7" s="85"/>
      <c r="CV7" s="85"/>
      <c r="CW7" s="85"/>
      <c r="CX7" s="85"/>
    </row>
    <row r="8" spans="1:102" s="86" customFormat="1" ht="20.100000000000001" customHeight="1">
      <c r="A8" s="93"/>
      <c r="B8" s="104" t="s">
        <v>47</v>
      </c>
      <c r="C8" s="105">
        <v>480561.98406453</v>
      </c>
      <c r="D8" s="177">
        <v>541506.77467348997</v>
      </c>
      <c r="E8" s="178">
        <v>549421.99243091</v>
      </c>
      <c r="F8" s="179">
        <v>2.8199470162610729</v>
      </c>
      <c r="G8" s="180">
        <v>2.6941315329187279</v>
      </c>
      <c r="H8" s="181">
        <v>2.7839411399961369</v>
      </c>
      <c r="I8" s="179">
        <v>280.65807701028234</v>
      </c>
      <c r="J8" s="180">
        <v>298.18759221065471</v>
      </c>
      <c r="K8" s="181">
        <v>291.64189595112748</v>
      </c>
      <c r="L8" s="179">
        <v>7.9144090685471609</v>
      </c>
      <c r="M8" s="180">
        <v>8.0335659489983566</v>
      </c>
      <c r="N8" s="181">
        <v>8.1191387228481648</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70</v>
      </c>
      <c r="C9" s="105">
        <v>196208.81661000001</v>
      </c>
      <c r="D9" s="177">
        <v>212286.10583700001</v>
      </c>
      <c r="E9" s="178">
        <v>212045.47133199999</v>
      </c>
      <c r="F9" s="179">
        <v>3.2973420663657707</v>
      </c>
      <c r="G9" s="180">
        <v>2.8271694288877698</v>
      </c>
      <c r="H9" s="181">
        <v>2.8015973874295561</v>
      </c>
      <c r="I9" s="179">
        <v>252.96531354131608</v>
      </c>
      <c r="J9" s="180">
        <v>274.8199275486283</v>
      </c>
      <c r="K9" s="181">
        <v>280.28732319125828</v>
      </c>
      <c r="L9" s="179">
        <v>8.3411316967118836</v>
      </c>
      <c r="M9" s="180">
        <v>7.7696249761463356</v>
      </c>
      <c r="N9" s="181">
        <v>7.8525223238225292</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195971.37598032999</v>
      </c>
      <c r="D10" s="177">
        <v>225836.76039369</v>
      </c>
      <c r="E10" s="178">
        <v>229954.73478083001</v>
      </c>
      <c r="F10" s="179">
        <v>2.1729411461230019</v>
      </c>
      <c r="G10" s="180">
        <v>2.0258503416513904</v>
      </c>
      <c r="H10" s="181">
        <v>2.0443137854676148</v>
      </c>
      <c r="I10" s="179">
        <v>288.76533595163392</v>
      </c>
      <c r="J10" s="180">
        <v>300.47461429657199</v>
      </c>
      <c r="K10" s="181">
        <v>297.22284507705206</v>
      </c>
      <c r="L10" s="179">
        <v>6.2747008006333722</v>
      </c>
      <c r="M10" s="180">
        <v>6.0871660003028012</v>
      </c>
      <c r="N10" s="181">
        <v>6.0761675954692285</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215811.25280901001</v>
      </c>
      <c r="D11" s="177">
        <v>248744.95323387001</v>
      </c>
      <c r="E11" s="178">
        <v>251357.64236216998</v>
      </c>
      <c r="F11" s="179">
        <v>3.013685048344461</v>
      </c>
      <c r="G11" s="180">
        <v>3.3091709452335465</v>
      </c>
      <c r="H11" s="181">
        <v>3.3150238233791112</v>
      </c>
      <c r="I11" s="179">
        <v>272.26703040327106</v>
      </c>
      <c r="J11" s="180">
        <v>250.76127131248961</v>
      </c>
      <c r="K11" s="181">
        <v>253.78647688734483</v>
      </c>
      <c r="L11" s="179">
        <v>8.2052707868348485</v>
      </c>
      <c r="M11" s="180">
        <v>8.2981191321711716</v>
      </c>
      <c r="N11" s="181">
        <v>8.4130821693300017</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56</v>
      </c>
      <c r="C12" s="105">
        <v>106311.81628199999</v>
      </c>
      <c r="D12" s="177">
        <v>99132.472492999994</v>
      </c>
      <c r="E12" s="178">
        <v>97179.157786999989</v>
      </c>
      <c r="F12" s="179">
        <v>2.8325039721006546</v>
      </c>
      <c r="G12" s="180">
        <v>3.1700013456457476</v>
      </c>
      <c r="H12" s="181">
        <v>3.2815308617817633</v>
      </c>
      <c r="I12" s="179">
        <v>351.13082921256319</v>
      </c>
      <c r="J12" s="180">
        <v>333.48215343220585</v>
      </c>
      <c r="K12" s="181">
        <v>324.89496483988898</v>
      </c>
      <c r="L12" s="179">
        <v>9.9457946847158176</v>
      </c>
      <c r="M12" s="180">
        <v>10.571388751289341</v>
      </c>
      <c r="N12" s="181">
        <v>10.661528539595965</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71</v>
      </c>
      <c r="C13" s="105">
        <v>45657.784911999996</v>
      </c>
      <c r="D13" s="177">
        <v>55377.446620000002</v>
      </c>
      <c r="E13" s="178">
        <v>56073.571421000001</v>
      </c>
      <c r="F13" s="179">
        <v>2.3710867885653157</v>
      </c>
      <c r="G13" s="180">
        <v>2.7042194384223484</v>
      </c>
      <c r="H13" s="181">
        <v>2.6534140314144197</v>
      </c>
      <c r="I13" s="179">
        <v>280.33543794083681</v>
      </c>
      <c r="J13" s="180">
        <v>257.66244596604037</v>
      </c>
      <c r="K13" s="181">
        <v>262.94512854982611</v>
      </c>
      <c r="L13" s="179">
        <v>6.6469965326819009</v>
      </c>
      <c r="M13" s="180">
        <v>6.9677579493281447</v>
      </c>
      <c r="N13" s="181">
        <v>6.9770229358617684</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58</v>
      </c>
      <c r="C14" s="105">
        <v>83469.046980999992</v>
      </c>
      <c r="D14" s="177">
        <v>95775.571553999995</v>
      </c>
      <c r="E14" s="178">
        <v>96438.414302999998</v>
      </c>
      <c r="F14" s="179">
        <v>1.4178059374146001</v>
      </c>
      <c r="G14" s="180">
        <v>1.6220662782723092</v>
      </c>
      <c r="H14" s="181">
        <v>1.7231695523101367</v>
      </c>
      <c r="I14" s="179">
        <v>297.95982886356325</v>
      </c>
      <c r="J14" s="180">
        <v>266.81960619172946</v>
      </c>
      <c r="K14" s="181">
        <v>256.37617837830862</v>
      </c>
      <c r="L14" s="179">
        <v>4.2244921447379822</v>
      </c>
      <c r="M14" s="180">
        <v>4.3279908558550186</v>
      </c>
      <c r="N14" s="181">
        <v>4.4177962451913375</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227</v>
      </c>
      <c r="C15" s="105">
        <v>0</v>
      </c>
      <c r="D15" s="177">
        <v>0</v>
      </c>
      <c r="E15" s="178">
        <v>0</v>
      </c>
      <c r="F15" s="179" t="s">
        <v>298</v>
      </c>
      <c r="G15" s="180" t="s">
        <v>298</v>
      </c>
      <c r="H15" s="181" t="s">
        <v>298</v>
      </c>
      <c r="I15" s="179" t="s">
        <v>299</v>
      </c>
      <c r="J15" s="180" t="s">
        <v>299</v>
      </c>
      <c r="K15" s="181" t="s">
        <v>299</v>
      </c>
      <c r="L15" s="179" t="s">
        <v>299</v>
      </c>
      <c r="M15" s="180" t="s">
        <v>299</v>
      </c>
      <c r="N15" s="181" t="s">
        <v>299</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6725.1463911799992</v>
      </c>
      <c r="D16" s="177">
        <v>7559.2715478299997</v>
      </c>
      <c r="E16" s="178">
        <v>7603.6581265099994</v>
      </c>
      <c r="F16" s="179">
        <v>2.3820579987685853</v>
      </c>
      <c r="G16" s="180">
        <v>2.3746220892346339</v>
      </c>
      <c r="H16" s="181">
        <v>2.5428242050480589</v>
      </c>
      <c r="I16" s="179">
        <v>382.67096955734024</v>
      </c>
      <c r="J16" s="180">
        <v>367.48918977920562</v>
      </c>
      <c r="K16" s="181">
        <v>347.78568607436011</v>
      </c>
      <c r="L16" s="179">
        <v>9.1154444393059197</v>
      </c>
      <c r="M16" s="180">
        <v>8.7264794760464</v>
      </c>
      <c r="N16" s="181">
        <v>8.8435786071912847</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121655.70403534999</v>
      </c>
      <c r="D17" s="177">
        <v>140020.54208236001</v>
      </c>
      <c r="E17" s="178">
        <v>141990.02181956999</v>
      </c>
      <c r="F17" s="179">
        <v>4.8464432568955278</v>
      </c>
      <c r="G17" s="180">
        <v>5.4400519172462376</v>
      </c>
      <c r="H17" s="181">
        <v>5.8272076747083199</v>
      </c>
      <c r="I17" s="179">
        <v>216.7184559736414</v>
      </c>
      <c r="J17" s="180">
        <v>209.15741631785622</v>
      </c>
      <c r="K17" s="181">
        <v>198.11109354493169</v>
      </c>
      <c r="L17" s="179">
        <v>10.503136995982647</v>
      </c>
      <c r="M17" s="180">
        <v>11.378272036462231</v>
      </c>
      <c r="N17" s="181">
        <v>11.544344847498838</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12150.600084</v>
      </c>
      <c r="D18" s="177">
        <v>13324.259619</v>
      </c>
      <c r="E18" s="178">
        <v>13422.301537000001</v>
      </c>
      <c r="F18" s="179">
        <v>2.7220896639955616</v>
      </c>
      <c r="G18" s="180">
        <v>2.6214627603166938</v>
      </c>
      <c r="H18" s="181">
        <v>2.6970969323113034</v>
      </c>
      <c r="I18" s="179">
        <v>280.34474497672988</v>
      </c>
      <c r="J18" s="180">
        <v>296.60492917379736</v>
      </c>
      <c r="K18" s="181">
        <v>287.63599320413493</v>
      </c>
      <c r="L18" s="179">
        <v>7.63123532656628</v>
      </c>
      <c r="M18" s="180">
        <v>7.7753877635548028</v>
      </c>
      <c r="N18" s="181">
        <v>7.7578215489318731</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65</v>
      </c>
      <c r="C19" s="105">
        <v>0</v>
      </c>
      <c r="D19" s="177">
        <v>0</v>
      </c>
      <c r="E19" s="178">
        <v>0</v>
      </c>
      <c r="F19" s="179" t="s">
        <v>298</v>
      </c>
      <c r="G19" s="180" t="s">
        <v>298</v>
      </c>
      <c r="H19" s="181" t="s">
        <v>298</v>
      </c>
      <c r="I19" s="179" t="s">
        <v>299</v>
      </c>
      <c r="J19" s="180" t="s">
        <v>299</v>
      </c>
      <c r="K19" s="181" t="s">
        <v>299</v>
      </c>
      <c r="L19" s="179" t="s">
        <v>299</v>
      </c>
      <c r="M19" s="180" t="s">
        <v>299</v>
      </c>
      <c r="N19" s="181" t="s">
        <v>299</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105">
        <v>12237.092799210001</v>
      </c>
      <c r="D20" s="177">
        <v>13480.46329405</v>
      </c>
      <c r="E20" s="178">
        <v>13571.787821100001</v>
      </c>
      <c r="F20" s="179">
        <v>1.8570434823757376</v>
      </c>
      <c r="G20" s="180">
        <v>2.2083474104439471</v>
      </c>
      <c r="H20" s="181">
        <v>2.1882617636290829</v>
      </c>
      <c r="I20" s="179">
        <v>421.47238812274333</v>
      </c>
      <c r="J20" s="180">
        <v>362.81425468824585</v>
      </c>
      <c r="K20" s="181">
        <v>355.30352237793437</v>
      </c>
      <c r="L20" s="179">
        <v>7.8269255136467777</v>
      </c>
      <c r="M20" s="180">
        <v>8.0121991981293856</v>
      </c>
      <c r="N20" s="181">
        <v>7.7749711250236402</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62</v>
      </c>
      <c r="C21" s="105">
        <v>0</v>
      </c>
      <c r="D21" s="177">
        <v>0</v>
      </c>
      <c r="E21" s="178">
        <v>0</v>
      </c>
      <c r="F21" s="179" t="s">
        <v>298</v>
      </c>
      <c r="G21" s="180" t="s">
        <v>298</v>
      </c>
      <c r="H21" s="181" t="s">
        <v>298</v>
      </c>
      <c r="I21" s="179" t="s">
        <v>299</v>
      </c>
      <c r="J21" s="180" t="s">
        <v>299</v>
      </c>
      <c r="K21" s="181" t="s">
        <v>299</v>
      </c>
      <c r="L21" s="179" t="s">
        <v>299</v>
      </c>
      <c r="M21" s="180" t="s">
        <v>299</v>
      </c>
      <c r="N21" s="181" t="s">
        <v>299</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105">
        <v>26219.759628</v>
      </c>
      <c r="D22" s="177">
        <v>33080.121934999996</v>
      </c>
      <c r="E22" s="178">
        <v>33743.568100000004</v>
      </c>
      <c r="F22" s="179">
        <v>2.153093266336179</v>
      </c>
      <c r="G22" s="180">
        <v>2.6903855788341735</v>
      </c>
      <c r="H22" s="181">
        <v>2.5233591553704122</v>
      </c>
      <c r="I22" s="179">
        <v>330.21964278022449</v>
      </c>
      <c r="J22" s="180">
        <v>275.80714854914675</v>
      </c>
      <c r="K22" s="181">
        <v>295.15973921449847</v>
      </c>
      <c r="L22" s="179">
        <v>7.1099368928203965</v>
      </c>
      <c r="M22" s="180">
        <v>7.4202757499599894</v>
      </c>
      <c r="N22" s="181">
        <v>7.4479403024364785</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67</v>
      </c>
      <c r="C23" s="105">
        <v>5254.4659229999997</v>
      </c>
      <c r="D23" s="177">
        <v>6416.8215179999997</v>
      </c>
      <c r="E23" s="178">
        <v>6641.4572170000001</v>
      </c>
      <c r="F23" s="179">
        <v>1.9781498352672826</v>
      </c>
      <c r="G23" s="180">
        <v>1.2338864152275459</v>
      </c>
      <c r="H23" s="181">
        <v>1.1864146892087102</v>
      </c>
      <c r="I23" s="179">
        <v>187.48471359420111</v>
      </c>
      <c r="J23" s="180">
        <v>255.46400261320662</v>
      </c>
      <c r="K23" s="181">
        <v>258.27876319001263</v>
      </c>
      <c r="L23" s="179">
        <v>3.708728553115026</v>
      </c>
      <c r="M23" s="180">
        <v>3.1521356240408998</v>
      </c>
      <c r="N23" s="181">
        <v>3.0642571855928891</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226</v>
      </c>
      <c r="C24" s="105">
        <v>22827.775080769999</v>
      </c>
      <c r="D24" s="177">
        <v>31042.911084349998</v>
      </c>
      <c r="E24" s="178">
        <v>30870.396836949996</v>
      </c>
      <c r="F24" s="179">
        <v>16.248142216735424</v>
      </c>
      <c r="G24" s="180">
        <v>7.8862728093957726</v>
      </c>
      <c r="H24" s="181">
        <v>7.9357135193602506</v>
      </c>
      <c r="I24" s="179">
        <v>148.85981906783869</v>
      </c>
      <c r="J24" s="180">
        <v>194.79657134876828</v>
      </c>
      <c r="K24" s="181">
        <v>195.89663493238433</v>
      </c>
      <c r="L24" s="179">
        <v>24.186955105717473</v>
      </c>
      <c r="M24" s="180">
        <v>15.362189039913149</v>
      </c>
      <c r="N24" s="181">
        <v>15.545795742301017</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34</v>
      </c>
      <c r="C25" s="105">
        <v>301.55909000000003</v>
      </c>
      <c r="D25" s="177">
        <v>432.43563899999998</v>
      </c>
      <c r="E25" s="178">
        <v>440.510649</v>
      </c>
      <c r="F25" s="179">
        <v>6.7130395571892709</v>
      </c>
      <c r="G25" s="180">
        <v>5.8188749332013314</v>
      </c>
      <c r="H25" s="181">
        <v>5.9547829455537178</v>
      </c>
      <c r="I25" s="179">
        <v>287.73799222585944</v>
      </c>
      <c r="J25" s="180">
        <v>329.44361833810103</v>
      </c>
      <c r="K25" s="181">
        <v>327.7308847512183</v>
      </c>
      <c r="L25" s="179">
        <v>19.315965239184134</v>
      </c>
      <c r="M25" s="180">
        <v>19.169912126507224</v>
      </c>
      <c r="N25" s="181">
        <v>19.515662832477858</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46</v>
      </c>
      <c r="C26" s="105">
        <v>0</v>
      </c>
      <c r="D26" s="177">
        <v>0</v>
      </c>
      <c r="E26" s="178">
        <v>0</v>
      </c>
      <c r="F26" s="179" t="s">
        <v>298</v>
      </c>
      <c r="G26" s="180" t="s">
        <v>298</v>
      </c>
      <c r="H26" s="181" t="s">
        <v>298</v>
      </c>
      <c r="I26" s="179" t="s">
        <v>299</v>
      </c>
      <c r="J26" s="180" t="s">
        <v>299</v>
      </c>
      <c r="K26" s="181" t="s">
        <v>299</v>
      </c>
      <c r="L26" s="179" t="s">
        <v>299</v>
      </c>
      <c r="M26" s="180" t="s">
        <v>299</v>
      </c>
      <c r="N26" s="181" t="s">
        <v>299</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36</v>
      </c>
      <c r="C27" s="105">
        <v>0</v>
      </c>
      <c r="D27" s="177">
        <v>0</v>
      </c>
      <c r="E27" s="178">
        <v>0</v>
      </c>
      <c r="F27" s="179" t="s">
        <v>298</v>
      </c>
      <c r="G27" s="180" t="s">
        <v>298</v>
      </c>
      <c r="H27" s="181" t="s">
        <v>298</v>
      </c>
      <c r="I27" s="179" t="s">
        <v>299</v>
      </c>
      <c r="J27" s="180" t="s">
        <v>299</v>
      </c>
      <c r="K27" s="181" t="s">
        <v>299</v>
      </c>
      <c r="L27" s="179" t="s">
        <v>299</v>
      </c>
      <c r="M27" s="180" t="s">
        <v>299</v>
      </c>
      <c r="N27" s="181" t="s">
        <v>299</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69</v>
      </c>
      <c r="C28" s="105">
        <v>14.055723</v>
      </c>
      <c r="D28" s="177">
        <v>10.144499</v>
      </c>
      <c r="E28" s="178">
        <v>10.757736</v>
      </c>
      <c r="F28" s="179">
        <v>8.4428670086910511</v>
      </c>
      <c r="G28" s="180">
        <v>1.5322590105238316</v>
      </c>
      <c r="H28" s="181">
        <v>1.4449136881589213</v>
      </c>
      <c r="I28" s="179">
        <v>187.15098769198102</v>
      </c>
      <c r="J28" s="180">
        <v>691.1001029336079</v>
      </c>
      <c r="K28" s="181">
        <v>699.9601132269687</v>
      </c>
      <c r="L28" s="179">
        <v>15.800908996285715</v>
      </c>
      <c r="M28" s="180">
        <v>10.589443598939683</v>
      </c>
      <c r="N28" s="181">
        <v>10.113819487669154</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40</v>
      </c>
      <c r="C29" s="105">
        <v>0</v>
      </c>
      <c r="D29" s="177">
        <v>0</v>
      </c>
      <c r="E29" s="178">
        <v>0</v>
      </c>
      <c r="F29" s="179" t="s">
        <v>298</v>
      </c>
      <c r="G29" s="180" t="s">
        <v>298</v>
      </c>
      <c r="H29" s="181" t="s">
        <v>298</v>
      </c>
      <c r="I29" s="179" t="s">
        <v>299</v>
      </c>
      <c r="J29" s="180" t="s">
        <v>299</v>
      </c>
      <c r="K29" s="181" t="s">
        <v>299</v>
      </c>
      <c r="L29" s="179" t="s">
        <v>299</v>
      </c>
      <c r="M29" s="180" t="s">
        <v>299</v>
      </c>
      <c r="N29" s="181" t="s">
        <v>299</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73</v>
      </c>
      <c r="C30" s="105">
        <v>146.67389500000002</v>
      </c>
      <c r="D30" s="177">
        <v>157.21550500000001</v>
      </c>
      <c r="E30" s="178">
        <v>157.83827300000002</v>
      </c>
      <c r="F30" s="179">
        <v>0.19197349330635829</v>
      </c>
      <c r="G30" s="180">
        <v>1.2495001685743401</v>
      </c>
      <c r="H30" s="181">
        <v>1.2175342288495514</v>
      </c>
      <c r="I30" s="179">
        <v>2003.2595223297519</v>
      </c>
      <c r="J30" s="180">
        <v>345.4547120557441</v>
      </c>
      <c r="K30" s="181">
        <v>302.39637619130633</v>
      </c>
      <c r="L30" s="179">
        <v>3.845727285008691</v>
      </c>
      <c r="M30" s="180">
        <v>4.3164572094845228</v>
      </c>
      <c r="N30" s="181">
        <v>3.6817793869298101</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31</v>
      </c>
      <c r="C31" s="105">
        <v>3395.5128679999998</v>
      </c>
      <c r="D31" s="177">
        <v>3646.6492970000004</v>
      </c>
      <c r="E31" s="178">
        <v>3576.6554430000001</v>
      </c>
      <c r="F31" s="179">
        <v>6.8516400627582614</v>
      </c>
      <c r="G31" s="180">
        <v>6.0540435347490442</v>
      </c>
      <c r="H31" s="181">
        <v>5.9872792169318281</v>
      </c>
      <c r="I31" s="179">
        <v>150.4263787505536</v>
      </c>
      <c r="J31" s="180">
        <v>167.33983320974755</v>
      </c>
      <c r="K31" s="181">
        <v>170.16077211619893</v>
      </c>
      <c r="L31" s="179">
        <v>10.306674031429409</v>
      </c>
      <c r="M31" s="180">
        <v>10.130826353494555</v>
      </c>
      <c r="N31" s="181">
        <v>10.188000544283907</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45</v>
      </c>
      <c r="C32" s="105">
        <v>613.67997500000001</v>
      </c>
      <c r="D32" s="177">
        <v>866.55584799999997</v>
      </c>
      <c r="E32" s="178">
        <v>870.31213400000001</v>
      </c>
      <c r="F32" s="179">
        <v>7.958871397099115E-3</v>
      </c>
      <c r="G32" s="180">
        <v>4.8348261796047574</v>
      </c>
      <c r="H32" s="181">
        <v>4.7978009691865342</v>
      </c>
      <c r="I32" s="179">
        <v>59468.909954547329</v>
      </c>
      <c r="J32" s="180">
        <v>160.29971881401269</v>
      </c>
      <c r="K32" s="181">
        <v>167.92883410523328</v>
      </c>
      <c r="L32" s="179">
        <v>4.7330540645390951</v>
      </c>
      <c r="M32" s="180">
        <v>7.7502127710526976</v>
      </c>
      <c r="N32" s="181">
        <v>8.0568912302445277</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51</v>
      </c>
      <c r="C33" s="105">
        <v>48565.198903999997</v>
      </c>
      <c r="D33" s="177">
        <v>59110.491326000003</v>
      </c>
      <c r="E33" s="178">
        <v>58108.318913999996</v>
      </c>
      <c r="F33" s="179">
        <v>3.3606932965028422</v>
      </c>
      <c r="G33" s="180">
        <v>3.2626805051639001</v>
      </c>
      <c r="H33" s="181">
        <v>3.5065948801851792</v>
      </c>
      <c r="I33" s="179">
        <v>234.63478601863835</v>
      </c>
      <c r="J33" s="180">
        <v>236.79986075107169</v>
      </c>
      <c r="K33" s="181">
        <v>236.53731878932507</v>
      </c>
      <c r="L33" s="179">
        <v>7.8853555249921685</v>
      </c>
      <c r="M33" s="180">
        <v>7.7260228929804775</v>
      </c>
      <c r="N33" s="181">
        <v>8.2944055103937675</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v>
      </c>
      <c r="C34" s="105">
        <v>0</v>
      </c>
      <c r="D34" s="177">
        <v>0</v>
      </c>
      <c r="E34" s="178">
        <v>0</v>
      </c>
      <c r="F34" s="179" t="s">
        <v>298</v>
      </c>
      <c r="G34" s="180" t="s">
        <v>298</v>
      </c>
      <c r="H34" s="181" t="s">
        <v>298</v>
      </c>
      <c r="I34" s="179" t="s">
        <v>299</v>
      </c>
      <c r="J34" s="180" t="s">
        <v>299</v>
      </c>
      <c r="K34" s="181" t="s">
        <v>299</v>
      </c>
      <c r="L34" s="179" t="s">
        <v>299</v>
      </c>
      <c r="M34" s="180" t="s">
        <v>299</v>
      </c>
      <c r="N34" s="181" t="s">
        <v>299</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105">
        <v>1936.06769652</v>
      </c>
      <c r="D35" s="177">
        <v>2384.6900126600003</v>
      </c>
      <c r="E35" s="178">
        <v>2432.2741130099998</v>
      </c>
      <c r="F35" s="179">
        <v>1.4454580730984739</v>
      </c>
      <c r="G35" s="180">
        <v>1.6293415678232959</v>
      </c>
      <c r="H35" s="181">
        <v>1.5799635577440365</v>
      </c>
      <c r="I35" s="179">
        <v>156.84054642578582</v>
      </c>
      <c r="J35" s="180">
        <v>150.54594757089757</v>
      </c>
      <c r="K35" s="181">
        <v>153.88228258115942</v>
      </c>
      <c r="L35" s="179">
        <v>2.2670643402032811</v>
      </c>
      <c r="M35" s="180">
        <v>2.4529077024460992</v>
      </c>
      <c r="N35" s="181">
        <v>2.4312839866070175</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297</v>
      </c>
      <c r="C36" s="105">
        <v>703.30292029000009</v>
      </c>
      <c r="D36" s="177">
        <v>559.64682599000002</v>
      </c>
      <c r="E36" s="178">
        <v>937.71896500000003</v>
      </c>
      <c r="F36" s="179">
        <v>1.32074278550839</v>
      </c>
      <c r="G36" s="180">
        <v>2.726169509317045</v>
      </c>
      <c r="H36" s="181">
        <v>2.5992861304666053</v>
      </c>
      <c r="I36" s="179">
        <v>378.87447259219806</v>
      </c>
      <c r="J36" s="180">
        <v>224.31894442125886</v>
      </c>
      <c r="K36" s="181">
        <v>235.45772279714953</v>
      </c>
      <c r="L36" s="179">
        <v>5.0039572628944189</v>
      </c>
      <c r="M36" s="180">
        <v>6.115314666434208</v>
      </c>
      <c r="N36" s="181">
        <v>6.1202199317788146</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66</v>
      </c>
      <c r="C37" s="105">
        <v>0</v>
      </c>
      <c r="D37" s="177">
        <v>0</v>
      </c>
      <c r="E37" s="178">
        <v>0</v>
      </c>
      <c r="F37" s="179" t="s">
        <v>298</v>
      </c>
      <c r="G37" s="180" t="s">
        <v>298</v>
      </c>
      <c r="H37" s="181" t="s">
        <v>298</v>
      </c>
      <c r="I37" s="179" t="s">
        <v>299</v>
      </c>
      <c r="J37" s="180" t="s">
        <v>299</v>
      </c>
      <c r="K37" s="181" t="s">
        <v>299</v>
      </c>
      <c r="L37" s="179" t="s">
        <v>299</v>
      </c>
      <c r="M37" s="180" t="s">
        <v>299</v>
      </c>
      <c r="N37" s="181" t="s">
        <v>299</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17774.801253000001</v>
      </c>
      <c r="D38" s="177">
        <v>22082.053326000001</v>
      </c>
      <c r="E38" s="178">
        <v>22517.762508</v>
      </c>
      <c r="F38" s="179">
        <v>2.2535059621687457</v>
      </c>
      <c r="G38" s="180">
        <v>2.1519427608685957</v>
      </c>
      <c r="H38" s="181">
        <v>2.0744573171248408</v>
      </c>
      <c r="I38" s="179">
        <v>195.32800697637927</v>
      </c>
      <c r="J38" s="180">
        <v>203.41336192835846</v>
      </c>
      <c r="K38" s="181">
        <v>207.17188123004573</v>
      </c>
      <c r="L38" s="179">
        <v>4.4017282829980902</v>
      </c>
      <c r="M38" s="180">
        <v>4.3773391166567457</v>
      </c>
      <c r="N38" s="181">
        <v>4.2976922492018677</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42</v>
      </c>
      <c r="C39" s="105">
        <v>13.854782</v>
      </c>
      <c r="D39" s="177">
        <v>24.838977000000003</v>
      </c>
      <c r="E39" s="178">
        <v>35.567713999999995</v>
      </c>
      <c r="F39" s="179">
        <v>10.875934388574283</v>
      </c>
      <c r="G39" s="180">
        <v>4.4296872612748901</v>
      </c>
      <c r="H39" s="181">
        <v>3.0575060292039016</v>
      </c>
      <c r="I39" s="179">
        <v>99.49138493413686</v>
      </c>
      <c r="J39" s="180">
        <v>153.8689380699071</v>
      </c>
      <c r="K39" s="181">
        <v>140.87210398304347</v>
      </c>
      <c r="L39" s="179">
        <v>10.820617747720606</v>
      </c>
      <c r="M39" s="180">
        <v>6.8159127487416242</v>
      </c>
      <c r="N39" s="181">
        <v>4.3071730727479434</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49</v>
      </c>
      <c r="C40" s="105">
        <v>0</v>
      </c>
      <c r="D40" s="177">
        <v>0</v>
      </c>
      <c r="E40" s="178">
        <v>0</v>
      </c>
      <c r="F40" s="179" t="s">
        <v>298</v>
      </c>
      <c r="G40" s="180" t="s">
        <v>298</v>
      </c>
      <c r="H40" s="181" t="s">
        <v>298</v>
      </c>
      <c r="I40" s="179" t="s">
        <v>299</v>
      </c>
      <c r="J40" s="180" t="s">
        <v>299</v>
      </c>
      <c r="K40" s="181" t="s">
        <v>299</v>
      </c>
      <c r="L40" s="179" t="s">
        <v>299</v>
      </c>
      <c r="M40" s="180" t="s">
        <v>299</v>
      </c>
      <c r="N40" s="181" t="s">
        <v>299</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59</v>
      </c>
      <c r="C41" s="105">
        <v>0</v>
      </c>
      <c r="D41" s="177">
        <v>0</v>
      </c>
      <c r="E41" s="178">
        <v>0</v>
      </c>
      <c r="F41" s="179" t="s">
        <v>298</v>
      </c>
      <c r="G41" s="180" t="s">
        <v>298</v>
      </c>
      <c r="H41" s="181" t="s">
        <v>298</v>
      </c>
      <c r="I41" s="179" t="s">
        <v>299</v>
      </c>
      <c r="J41" s="180" t="s">
        <v>299</v>
      </c>
      <c r="K41" s="181" t="s">
        <v>299</v>
      </c>
      <c r="L41" s="179" t="s">
        <v>299</v>
      </c>
      <c r="M41" s="180" t="s">
        <v>299</v>
      </c>
      <c r="N41" s="181" t="s">
        <v>299</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64</v>
      </c>
      <c r="C42" s="105">
        <v>0</v>
      </c>
      <c r="D42" s="177">
        <v>0</v>
      </c>
      <c r="E42" s="178">
        <v>0</v>
      </c>
      <c r="F42" s="179" t="s">
        <v>298</v>
      </c>
      <c r="G42" s="180" t="s">
        <v>298</v>
      </c>
      <c r="H42" s="181" t="s">
        <v>298</v>
      </c>
      <c r="I42" s="179" t="s">
        <v>299</v>
      </c>
      <c r="J42" s="180" t="s">
        <v>299</v>
      </c>
      <c r="K42" s="181" t="s">
        <v>299</v>
      </c>
      <c r="L42" s="179" t="s">
        <v>299</v>
      </c>
      <c r="M42" s="180" t="s">
        <v>299</v>
      </c>
      <c r="N42" s="181" t="s">
        <v>299</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57</v>
      </c>
      <c r="C43" s="105">
        <v>0</v>
      </c>
      <c r="D43" s="177">
        <v>0</v>
      </c>
      <c r="E43" s="178">
        <v>0</v>
      </c>
      <c r="F43" s="179" t="s">
        <v>298</v>
      </c>
      <c r="G43" s="180" t="s">
        <v>298</v>
      </c>
      <c r="H43" s="181" t="s">
        <v>298</v>
      </c>
      <c r="I43" s="179" t="s">
        <v>299</v>
      </c>
      <c r="J43" s="180" t="s">
        <v>299</v>
      </c>
      <c r="K43" s="181" t="s">
        <v>299</v>
      </c>
      <c r="L43" s="179" t="s">
        <v>299</v>
      </c>
      <c r="M43" s="180" t="s">
        <v>299</v>
      </c>
      <c r="N43" s="181" t="s">
        <v>299</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233</v>
      </c>
      <c r="C44" s="105">
        <v>0</v>
      </c>
      <c r="D44" s="177">
        <v>181.248346</v>
      </c>
      <c r="E44" s="178">
        <v>227.56700799999999</v>
      </c>
      <c r="F44" s="179" t="s">
        <v>298</v>
      </c>
      <c r="G44" s="180">
        <v>2.3362166295299596</v>
      </c>
      <c r="H44" s="181">
        <v>4.4823285631984051</v>
      </c>
      <c r="I44" s="179" t="s">
        <v>299</v>
      </c>
      <c r="J44" s="180">
        <v>749.53558441264011</v>
      </c>
      <c r="K44" s="181">
        <v>465.47878342021482</v>
      </c>
      <c r="L44" s="179" t="s">
        <v>299</v>
      </c>
      <c r="M44" s="180">
        <v>17.510774967292665</v>
      </c>
      <c r="N44" s="181">
        <v>20.864288464872732</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225</v>
      </c>
      <c r="C45" s="105">
        <v>0</v>
      </c>
      <c r="D45" s="177">
        <v>0</v>
      </c>
      <c r="E45" s="178">
        <v>0</v>
      </c>
      <c r="F45" s="179" t="s">
        <v>298</v>
      </c>
      <c r="G45" s="180" t="s">
        <v>298</v>
      </c>
      <c r="H45" s="181" t="s">
        <v>298</v>
      </c>
      <c r="I45" s="179" t="s">
        <v>299</v>
      </c>
      <c r="J45" s="180" t="s">
        <v>299</v>
      </c>
      <c r="K45" s="181" t="s">
        <v>299</v>
      </c>
      <c r="L45" s="179" t="s">
        <v>299</v>
      </c>
      <c r="M45" s="180" t="s">
        <v>299</v>
      </c>
      <c r="N45" s="181" t="s">
        <v>299</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74</v>
      </c>
      <c r="C46" s="105">
        <v>5196.7481809999999</v>
      </c>
      <c r="D46" s="177">
        <v>7404.2091300000002</v>
      </c>
      <c r="E46" s="178">
        <v>7533.6040760000005</v>
      </c>
      <c r="F46" s="179">
        <v>1.0802438379686423</v>
      </c>
      <c r="G46" s="180">
        <v>1.1170978499900908</v>
      </c>
      <c r="H46" s="181">
        <v>1.1617911841004478</v>
      </c>
      <c r="I46" s="179">
        <v>251.20796503559683</v>
      </c>
      <c r="J46" s="180">
        <v>249.9195312772311</v>
      </c>
      <c r="K46" s="181">
        <v>197.1717919142138</v>
      </c>
      <c r="L46" s="179">
        <v>2.713658562783456</v>
      </c>
      <c r="M46" s="180">
        <v>2.7918457106032606</v>
      </c>
      <c r="N46" s="181">
        <v>2.2907244959922153</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38</v>
      </c>
      <c r="C47" s="105">
        <v>0</v>
      </c>
      <c r="D47" s="177">
        <v>0</v>
      </c>
      <c r="E47" s="178">
        <v>0</v>
      </c>
      <c r="F47" s="179" t="s">
        <v>298</v>
      </c>
      <c r="G47" s="180" t="s">
        <v>298</v>
      </c>
      <c r="H47" s="181" t="s">
        <v>298</v>
      </c>
      <c r="I47" s="179" t="s">
        <v>299</v>
      </c>
      <c r="J47" s="180" t="s">
        <v>299</v>
      </c>
      <c r="K47" s="181" t="s">
        <v>299</v>
      </c>
      <c r="L47" s="179" t="s">
        <v>299</v>
      </c>
      <c r="M47" s="180" t="s">
        <v>299</v>
      </c>
      <c r="N47" s="181" t="s">
        <v>299</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41</v>
      </c>
      <c r="C48" s="105">
        <v>0</v>
      </c>
      <c r="D48" s="177">
        <v>0</v>
      </c>
      <c r="E48" s="178">
        <v>0</v>
      </c>
      <c r="F48" s="179" t="s">
        <v>298</v>
      </c>
      <c r="G48" s="180" t="s">
        <v>298</v>
      </c>
      <c r="H48" s="181" t="s">
        <v>298</v>
      </c>
      <c r="I48" s="179" t="s">
        <v>299</v>
      </c>
      <c r="J48" s="180" t="s">
        <v>299</v>
      </c>
      <c r="K48" s="181" t="s">
        <v>299</v>
      </c>
      <c r="L48" s="179" t="s">
        <v>299</v>
      </c>
      <c r="M48" s="180" t="s">
        <v>299</v>
      </c>
      <c r="N48" s="181" t="s">
        <v>299</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72</v>
      </c>
      <c r="C49" s="105">
        <v>0</v>
      </c>
      <c r="D49" s="177">
        <v>0</v>
      </c>
      <c r="E49" s="178">
        <v>0</v>
      </c>
      <c r="F49" s="179" t="s">
        <v>298</v>
      </c>
      <c r="G49" s="180" t="s">
        <v>298</v>
      </c>
      <c r="H49" s="181" t="s">
        <v>298</v>
      </c>
      <c r="I49" s="179" t="s">
        <v>299</v>
      </c>
      <c r="J49" s="180" t="s">
        <v>299</v>
      </c>
      <c r="K49" s="181" t="s">
        <v>299</v>
      </c>
      <c r="L49" s="179" t="s">
        <v>299</v>
      </c>
      <c r="M49" s="180" t="s">
        <v>299</v>
      </c>
      <c r="N49" s="181" t="s">
        <v>299</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231</v>
      </c>
      <c r="C50" s="105">
        <v>254.716598</v>
      </c>
      <c r="D50" s="177">
        <v>563.71402</v>
      </c>
      <c r="E50" s="178">
        <v>614.56735300000003</v>
      </c>
      <c r="F50" s="179">
        <v>18.058335562411994</v>
      </c>
      <c r="G50" s="180">
        <v>10.09867219552212</v>
      </c>
      <c r="H50" s="181">
        <v>10.036516534583964</v>
      </c>
      <c r="I50" s="179">
        <v>175.81905073349731</v>
      </c>
      <c r="J50" s="180">
        <v>232.4974457482694</v>
      </c>
      <c r="K50" s="181">
        <v>242.94781352501934</v>
      </c>
      <c r="L50" s="179">
        <v>31.749994164102329</v>
      </c>
      <c r="M50" s="180">
        <v>23.479154909079607</v>
      </c>
      <c r="N50" s="181">
        <v>24.383497474848781</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63</v>
      </c>
      <c r="C51" s="105">
        <v>0</v>
      </c>
      <c r="D51" s="177">
        <v>0</v>
      </c>
      <c r="E51" s="178">
        <v>0</v>
      </c>
      <c r="F51" s="179" t="s">
        <v>298</v>
      </c>
      <c r="G51" s="180" t="s">
        <v>298</v>
      </c>
      <c r="H51" s="181" t="s">
        <v>298</v>
      </c>
      <c r="I51" s="179" t="s">
        <v>299</v>
      </c>
      <c r="J51" s="180" t="s">
        <v>299</v>
      </c>
      <c r="K51" s="181" t="s">
        <v>299</v>
      </c>
      <c r="L51" s="179" t="s">
        <v>299</v>
      </c>
      <c r="M51" s="180" t="s">
        <v>299</v>
      </c>
      <c r="N51" s="181" t="s">
        <v>299</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19.5" customHeight="1">
      <c r="A52" s="93"/>
      <c r="B52" s="104" t="s">
        <v>185</v>
      </c>
      <c r="C52" s="105">
        <v>45.981922539999999</v>
      </c>
      <c r="D52" s="177">
        <v>9.8025795799999997</v>
      </c>
      <c r="E52" s="178">
        <v>6.5318605300000003</v>
      </c>
      <c r="F52" s="179">
        <v>5.5211529874409644</v>
      </c>
      <c r="G52" s="180">
        <v>42.710186087568594</v>
      </c>
      <c r="H52" s="181">
        <v>37.73361079404431</v>
      </c>
      <c r="I52" s="179">
        <v>293.77194355534033</v>
      </c>
      <c r="J52" s="180">
        <v>94.337196332850198</v>
      </c>
      <c r="K52" s="181">
        <v>95.978756629647521</v>
      </c>
      <c r="L52" s="179">
        <v>16.219598437869056</v>
      </c>
      <c r="M52" s="180">
        <v>40.29159210355526</v>
      </c>
      <c r="N52" s="181">
        <v>36.216250471594194</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19.5" customHeight="1">
      <c r="A53" s="93"/>
      <c r="B53" s="104" t="s">
        <v>54</v>
      </c>
      <c r="C53" s="105">
        <v>0</v>
      </c>
      <c r="D53" s="177">
        <v>0</v>
      </c>
      <c r="E53" s="178">
        <v>0</v>
      </c>
      <c r="F53" s="179" t="s">
        <v>298</v>
      </c>
      <c r="G53" s="180" t="s">
        <v>298</v>
      </c>
      <c r="H53" s="181" t="s">
        <v>298</v>
      </c>
      <c r="I53" s="179" t="s">
        <v>299</v>
      </c>
      <c r="J53" s="180" t="s">
        <v>299</v>
      </c>
      <c r="K53" s="181" t="s">
        <v>299</v>
      </c>
      <c r="L53" s="179" t="s">
        <v>299</v>
      </c>
      <c r="M53" s="180" t="s">
        <v>299</v>
      </c>
      <c r="N53" s="181" t="s">
        <v>299</v>
      </c>
      <c r="O53" s="93"/>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53</v>
      </c>
      <c r="C54" s="105">
        <v>0</v>
      </c>
      <c r="D54" s="177">
        <v>0</v>
      </c>
      <c r="E54" s="178">
        <v>0</v>
      </c>
      <c r="F54" s="179" t="s">
        <v>298</v>
      </c>
      <c r="G54" s="180" t="s">
        <v>298</v>
      </c>
      <c r="H54" s="181" t="s">
        <v>298</v>
      </c>
      <c r="I54" s="179" t="s">
        <v>299</v>
      </c>
      <c r="J54" s="180" t="s">
        <v>299</v>
      </c>
      <c r="K54" s="181" t="s">
        <v>299</v>
      </c>
      <c r="L54" s="179" t="s">
        <v>299</v>
      </c>
      <c r="M54" s="180" t="s">
        <v>299</v>
      </c>
      <c r="N54" s="181" t="s">
        <v>299</v>
      </c>
      <c r="O54" s="93"/>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234</v>
      </c>
      <c r="C55" s="105">
        <v>0</v>
      </c>
      <c r="D55" s="177">
        <v>0</v>
      </c>
      <c r="E55" s="178">
        <v>0</v>
      </c>
      <c r="F55" s="179" t="s">
        <v>298</v>
      </c>
      <c r="G55" s="180" t="s">
        <v>298</v>
      </c>
      <c r="H55" s="181" t="s">
        <v>298</v>
      </c>
      <c r="I55" s="179" t="s">
        <v>299</v>
      </c>
      <c r="J55" s="180" t="s">
        <v>299</v>
      </c>
      <c r="K55" s="181" t="s">
        <v>299</v>
      </c>
      <c r="L55" s="179" t="s">
        <v>299</v>
      </c>
      <c r="M55" s="180" t="s">
        <v>299</v>
      </c>
      <c r="N55" s="181" t="s">
        <v>299</v>
      </c>
      <c r="O55" s="93"/>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55</v>
      </c>
      <c r="C56" s="105">
        <v>490.47067899999996</v>
      </c>
      <c r="D56" s="177">
        <v>404.25030299999997</v>
      </c>
      <c r="E56" s="178">
        <v>438.99177600000002</v>
      </c>
      <c r="F56" s="179">
        <v>7.0316193152088511</v>
      </c>
      <c r="G56" s="180">
        <v>8.4306326419747926</v>
      </c>
      <c r="H56" s="181">
        <v>7.2775887264001957</v>
      </c>
      <c r="I56" s="179">
        <v>136.06036250663308</v>
      </c>
      <c r="J56" s="180">
        <v>126.121293659919</v>
      </c>
      <c r="K56" s="181">
        <v>146.86279423423349</v>
      </c>
      <c r="L56" s="179">
        <v>9.5672467303595958</v>
      </c>
      <c r="M56" s="180">
        <v>10.632822951774015</v>
      </c>
      <c r="N56" s="181">
        <v>10.688070156466893</v>
      </c>
      <c r="O56" s="93"/>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68</v>
      </c>
      <c r="C57" s="105">
        <v>0</v>
      </c>
      <c r="D57" s="177">
        <v>0</v>
      </c>
      <c r="E57" s="178">
        <v>0</v>
      </c>
      <c r="F57" s="179" t="s">
        <v>298</v>
      </c>
      <c r="G57" s="180" t="s">
        <v>298</v>
      </c>
      <c r="H57" s="181" t="s">
        <v>298</v>
      </c>
      <c r="I57" s="179" t="s">
        <v>299</v>
      </c>
      <c r="J57" s="180" t="s">
        <v>299</v>
      </c>
      <c r="K57" s="181" t="s">
        <v>299</v>
      </c>
      <c r="L57" s="179" t="s">
        <v>299</v>
      </c>
      <c r="M57" s="180" t="s">
        <v>299</v>
      </c>
      <c r="N57" s="181" t="s">
        <v>299</v>
      </c>
      <c r="O57" s="93"/>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50</v>
      </c>
      <c r="C58" s="105">
        <v>7528.6969399999998</v>
      </c>
      <c r="D58" s="177">
        <v>762.24429499999997</v>
      </c>
      <c r="E58" s="178">
        <v>0</v>
      </c>
      <c r="F58" s="179">
        <v>2.5202025199330178</v>
      </c>
      <c r="G58" s="180">
        <v>5.973036767694011</v>
      </c>
      <c r="H58" s="181" t="s">
        <v>298</v>
      </c>
      <c r="I58" s="179">
        <v>137.42046114964285</v>
      </c>
      <c r="J58" s="180">
        <v>173.21259715647554</v>
      </c>
      <c r="K58" s="181" t="s">
        <v>299</v>
      </c>
      <c r="L58" s="179">
        <v>3.4632739247968725</v>
      </c>
      <c r="M58" s="180">
        <v>10.346052114433995</v>
      </c>
      <c r="N58" s="181" t="s">
        <v>299</v>
      </c>
      <c r="O58" s="93"/>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60</v>
      </c>
      <c r="C59" s="105">
        <v>407.52949999999998</v>
      </c>
      <c r="D59" s="177">
        <v>468.62083200000001</v>
      </c>
      <c r="E59" s="178" t="s">
        <v>475</v>
      </c>
      <c r="F59" s="179">
        <v>0.26492585199353669</v>
      </c>
      <c r="G59" s="180">
        <v>1.3193005043360941</v>
      </c>
      <c r="H59" s="178" t="s">
        <v>475</v>
      </c>
      <c r="I59" s="179">
        <v>1661.9138036272836</v>
      </c>
      <c r="J59" s="180">
        <v>1000.5673740969901</v>
      </c>
      <c r="K59" s="178" t="s">
        <v>475</v>
      </c>
      <c r="L59" s="179">
        <v>4.4028393036577729</v>
      </c>
      <c r="M59" s="180">
        <v>13.200490412684001</v>
      </c>
      <c r="N59" s="178" t="s">
        <v>475</v>
      </c>
      <c r="O59" s="93"/>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8">
      <c r="A60" s="85"/>
      <c r="B60" s="111"/>
      <c r="C60" s="185"/>
      <c r="D60" s="186"/>
      <c r="E60" s="187"/>
      <c r="F60" s="188"/>
      <c r="G60" s="189"/>
      <c r="H60" s="190"/>
      <c r="I60" s="188"/>
      <c r="J60" s="189"/>
      <c r="K60" s="190"/>
      <c r="L60" s="188"/>
      <c r="M60" s="189"/>
      <c r="N60" s="190"/>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20.100000000000001" customHeight="1">
      <c r="A61" s="85"/>
      <c r="B61" s="85" t="s">
        <v>482</v>
      </c>
      <c r="C61" s="85"/>
      <c r="D61" s="85"/>
      <c r="E61" s="85"/>
      <c r="F61" s="85"/>
      <c r="G61" s="85"/>
      <c r="H61" s="85"/>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ht="20.100000000000001" customHeight="1">
      <c r="B62" s="85" t="s">
        <v>483</v>
      </c>
      <c r="C62" s="116"/>
      <c r="D62" s="116"/>
      <c r="E62" s="116"/>
      <c r="F62" s="116"/>
      <c r="G62" s="116"/>
      <c r="H62" s="116"/>
    </row>
    <row r="63" spans="1:102" ht="27.75" customHeight="1">
      <c r="B63" s="117"/>
      <c r="C63" s="116"/>
      <c r="D63" s="116"/>
      <c r="E63" s="116"/>
      <c r="F63" s="116"/>
      <c r="G63" s="116"/>
      <c r="H63" s="116"/>
    </row>
    <row r="64" spans="1:102" ht="20.100000000000001" customHeight="1">
      <c r="B64" s="117"/>
      <c r="C64" s="63"/>
      <c r="D64" s="63"/>
      <c r="E64" s="63"/>
      <c r="F64" s="63"/>
      <c r="G64" s="191"/>
      <c r="H64" s="63"/>
      <c r="I64" s="63"/>
      <c r="J64" s="63"/>
      <c r="K64" s="63"/>
      <c r="L64" s="63"/>
      <c r="M64" s="63"/>
      <c r="N64" s="63"/>
    </row>
    <row r="65" spans="2:14" ht="20.100000000000001" customHeight="1">
      <c r="B65" s="63"/>
      <c r="C65" s="63"/>
      <c r="D65" s="63"/>
      <c r="E65" s="63"/>
      <c r="F65" s="63"/>
      <c r="G65" s="63"/>
      <c r="H65" s="63"/>
      <c r="I65" s="63"/>
      <c r="J65" s="191"/>
      <c r="K65" s="63"/>
      <c r="L65" s="63"/>
      <c r="M65" s="63"/>
      <c r="N65" s="63"/>
    </row>
    <row r="66" spans="2:14" ht="34.5" customHeight="1">
      <c r="B66" s="63"/>
      <c r="C66" s="193"/>
      <c r="D66" s="193"/>
      <c r="E66" s="193"/>
      <c r="F66" s="193"/>
      <c r="G66" s="193"/>
      <c r="H66" s="193"/>
      <c r="I66" s="193"/>
      <c r="J66" s="193"/>
      <c r="K66" s="193"/>
      <c r="L66" s="193"/>
      <c r="M66" s="193"/>
      <c r="N66" s="193"/>
    </row>
    <row r="67" spans="2:14" ht="20.100000000000001" customHeight="1">
      <c r="B67" s="63"/>
    </row>
    <row r="68" spans="2:14" ht="20.100000000000001" customHeight="1">
      <c r="B68" s="84"/>
    </row>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row r="93"/>
    <row r="94"/>
    <row r="95"/>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A1:CX70"/>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cols>
    <col min="1" max="1" width="5.7109375" style="44" customWidth="1"/>
    <col min="2" max="2" width="35.7109375" style="44" customWidth="1"/>
    <col min="3" max="14" width="16.7109375" style="44" customWidth="1"/>
    <col min="15" max="15" width="11.42578125" style="44" customWidth="1"/>
    <col min="16" max="16" width="11.42578125" style="44" hidden="1" customWidth="1"/>
    <col min="17" max="102" width="0" style="44" hidden="1" customWidth="1"/>
    <col min="103" max="16384" width="11.42578125" style="52" hidden="1"/>
  </cols>
  <sheetData>
    <row r="1" spans="1:102" ht="89.1" customHeight="1"/>
    <row r="2" spans="1:102" s="230" customFormat="1" ht="20.100000000000001" customHeight="1">
      <c r="A2" s="72"/>
      <c r="B2" s="87" t="s">
        <v>17</v>
      </c>
      <c r="C2" s="292"/>
      <c r="D2" s="292"/>
      <c r="E2" s="292"/>
      <c r="F2" s="292"/>
      <c r="G2" s="292"/>
      <c r="H2" s="292"/>
      <c r="I2" s="292"/>
      <c r="J2" s="292"/>
      <c r="K2" s="292"/>
      <c r="L2" s="292"/>
      <c r="M2" s="292"/>
      <c r="N2" s="29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2</v>
      </c>
      <c r="C3" s="74"/>
      <c r="D3" s="74"/>
      <c r="E3" s="74"/>
      <c r="F3" s="74"/>
      <c r="G3" s="74"/>
      <c r="H3" s="47"/>
      <c r="I3" s="47"/>
      <c r="J3" s="47"/>
      <c r="K3" s="47"/>
      <c r="L3" s="47"/>
      <c r="M3" s="47"/>
      <c r="N3" s="47"/>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31"/>
      <c r="C4" s="74"/>
      <c r="D4" s="74"/>
      <c r="E4" s="74"/>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233"/>
      <c r="C5" s="697" t="s">
        <v>204</v>
      </c>
      <c r="D5" s="698"/>
      <c r="E5" s="699"/>
      <c r="F5" s="697" t="s">
        <v>201</v>
      </c>
      <c r="G5" s="698"/>
      <c r="H5" s="699"/>
      <c r="I5" s="697" t="s">
        <v>196</v>
      </c>
      <c r="J5" s="698"/>
      <c r="K5" s="699"/>
      <c r="L5" s="697" t="s">
        <v>197</v>
      </c>
      <c r="M5" s="698"/>
      <c r="N5" s="699"/>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34"/>
      <c r="C6" s="134">
        <v>45536</v>
      </c>
      <c r="D6" s="135">
        <v>45870</v>
      </c>
      <c r="E6" s="136">
        <v>45901</v>
      </c>
      <c r="F6" s="134">
        <f>C6</f>
        <v>45536</v>
      </c>
      <c r="G6" s="135">
        <f t="shared" ref="G6:H6" si="0">D6</f>
        <v>45870</v>
      </c>
      <c r="H6" s="136">
        <f t="shared" si="0"/>
        <v>45901</v>
      </c>
      <c r="I6" s="134">
        <f>C6</f>
        <v>45536</v>
      </c>
      <c r="J6" s="135">
        <f t="shared" ref="J6:K6" si="1">D6</f>
        <v>45870</v>
      </c>
      <c r="K6" s="136">
        <f t="shared" si="1"/>
        <v>45901</v>
      </c>
      <c r="L6" s="134">
        <f>C6</f>
        <v>45536</v>
      </c>
      <c r="M6" s="135">
        <f t="shared" ref="M6:N6" si="2">D6</f>
        <v>45870</v>
      </c>
      <c r="N6" s="136">
        <f t="shared" si="2"/>
        <v>45901</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300" t="s">
        <v>296</v>
      </c>
      <c r="C7" s="170">
        <v>600391.98487873003</v>
      </c>
      <c r="D7" s="260">
        <v>666604.23361002002</v>
      </c>
      <c r="E7" s="301">
        <v>669663.99267890002</v>
      </c>
      <c r="F7" s="255">
        <v>3.4715587800293433</v>
      </c>
      <c r="G7" s="302">
        <v>3.231275127588122</v>
      </c>
      <c r="H7" s="303">
        <v>3.2488569093966619</v>
      </c>
      <c r="I7" s="255">
        <v>304.13338345103642</v>
      </c>
      <c r="J7" s="302">
        <v>326.84424628284609</v>
      </c>
      <c r="K7" s="303">
        <v>328.10892864734996</v>
      </c>
      <c r="L7" s="255">
        <v>10.558169176194765</v>
      </c>
      <c r="M7" s="302">
        <v>10.561236836090471</v>
      </c>
      <c r="N7" s="303">
        <v>10.659789598706791</v>
      </c>
      <c r="O7" s="85"/>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105">
        <v>192508.04512390998</v>
      </c>
      <c r="D8" s="177">
        <v>217244.66241352996</v>
      </c>
      <c r="E8" s="178">
        <v>219009.02917543997</v>
      </c>
      <c r="F8" s="179">
        <v>3.0933254654926556</v>
      </c>
      <c r="G8" s="180">
        <v>2.6449773576955491</v>
      </c>
      <c r="H8" s="181">
        <v>2.8446461169823976</v>
      </c>
      <c r="I8" s="179">
        <v>306.87601364605604</v>
      </c>
      <c r="J8" s="180">
        <v>376.43989138100824</v>
      </c>
      <c r="K8" s="181">
        <v>354.61077067019704</v>
      </c>
      <c r="L8" s="179">
        <v>9.4926738776021686</v>
      </c>
      <c r="M8" s="180">
        <v>9.9567498923613851</v>
      </c>
      <c r="N8" s="181">
        <v>10.087421518271116</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70</v>
      </c>
      <c r="C9" s="105">
        <v>82480.715477999998</v>
      </c>
      <c r="D9" s="177">
        <v>82812.448831999995</v>
      </c>
      <c r="E9" s="178">
        <v>81423.004383000007</v>
      </c>
      <c r="F9" s="179">
        <v>4.0559330682483052</v>
      </c>
      <c r="G9" s="180">
        <v>3.7593092704161419</v>
      </c>
      <c r="H9" s="181">
        <v>3.4887347937176889</v>
      </c>
      <c r="I9" s="179">
        <v>297.61299388993535</v>
      </c>
      <c r="J9" s="180">
        <v>306.96554169769854</v>
      </c>
      <c r="K9" s="181">
        <v>332.52339139811147</v>
      </c>
      <c r="L9" s="179">
        <v>12.070983834585695</v>
      </c>
      <c r="M9" s="180">
        <v>11.53978406602471</v>
      </c>
      <c r="N9" s="181">
        <v>11.600859252955969</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61539.628971410006</v>
      </c>
      <c r="D10" s="177">
        <v>70458.259551800002</v>
      </c>
      <c r="E10" s="178">
        <v>71993.82233458999</v>
      </c>
      <c r="F10" s="179">
        <v>2.8102280191897875</v>
      </c>
      <c r="G10" s="180">
        <v>2.8072347178911681</v>
      </c>
      <c r="H10" s="181">
        <v>2.8796403190332245</v>
      </c>
      <c r="I10" s="179">
        <v>335.14912352716311</v>
      </c>
      <c r="J10" s="180">
        <v>341.57204996936849</v>
      </c>
      <c r="K10" s="181">
        <v>336.33856127399542</v>
      </c>
      <c r="L10" s="179">
        <v>9.4184545754293314</v>
      </c>
      <c r="M10" s="180">
        <v>9.5887291733526823</v>
      </c>
      <c r="N10" s="181">
        <v>9.6853408189022385</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134726.24316671002</v>
      </c>
      <c r="D11" s="177">
        <v>156264.06407043</v>
      </c>
      <c r="E11" s="178">
        <v>157573.80725454999</v>
      </c>
      <c r="F11" s="179">
        <v>3.0476446096765804</v>
      </c>
      <c r="G11" s="180">
        <v>3.2361493387761753</v>
      </c>
      <c r="H11" s="181">
        <v>3.207374263868378</v>
      </c>
      <c r="I11" s="179">
        <v>300.35615122850641</v>
      </c>
      <c r="J11" s="180">
        <v>280.48967901624155</v>
      </c>
      <c r="K11" s="181">
        <v>288.23953608657973</v>
      </c>
      <c r="L11" s="179">
        <v>9.153788052747613</v>
      </c>
      <c r="M11" s="180">
        <v>9.0770648928195179</v>
      </c>
      <c r="N11" s="181">
        <v>9.244920698734564</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56</v>
      </c>
      <c r="C12" s="105">
        <v>43386.728021999996</v>
      </c>
      <c r="D12" s="177">
        <v>42449.456762000002</v>
      </c>
      <c r="E12" s="178">
        <v>41580.60307099999</v>
      </c>
      <c r="F12" s="179">
        <v>3.2456968898091292</v>
      </c>
      <c r="G12" s="180">
        <v>4.1714877434784166</v>
      </c>
      <c r="H12" s="181">
        <v>4.1710148865291341</v>
      </c>
      <c r="I12" s="179">
        <v>407.24128292867647</v>
      </c>
      <c r="J12" s="180">
        <v>343.04594776478422</v>
      </c>
      <c r="K12" s="181">
        <v>342.91003753082856</v>
      </c>
      <c r="L12" s="179">
        <v>13.21781765403485</v>
      </c>
      <c r="M12" s="180">
        <v>14.310119665507345</v>
      </c>
      <c r="N12" s="181">
        <v>14.302828712813501</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71</v>
      </c>
      <c r="C13" s="105">
        <v>11722.950826</v>
      </c>
      <c r="D13" s="177">
        <v>13630.178734000001</v>
      </c>
      <c r="E13" s="178">
        <v>13755.071729000001</v>
      </c>
      <c r="F13" s="179">
        <v>2.8501014544816963</v>
      </c>
      <c r="G13" s="180">
        <v>2.6924765710119263</v>
      </c>
      <c r="H13" s="181">
        <v>2.7327891079440256</v>
      </c>
      <c r="I13" s="179">
        <v>430.10316429271666</v>
      </c>
      <c r="J13" s="180">
        <v>467.10596404224447</v>
      </c>
      <c r="K13" s="181">
        <v>470.64796179248009</v>
      </c>
      <c r="L13" s="179">
        <v>12.258376541278517</v>
      </c>
      <c r="M13" s="180">
        <v>12.576718643636825</v>
      </c>
      <c r="N13" s="181">
        <v>12.861816236625456</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58</v>
      </c>
      <c r="C14" s="105">
        <v>14873.580087</v>
      </c>
      <c r="D14" s="177">
        <v>16697.374156999998</v>
      </c>
      <c r="E14" s="178">
        <v>16570.872206</v>
      </c>
      <c r="F14" s="179">
        <v>1.2254286455169305</v>
      </c>
      <c r="G14" s="180">
        <v>1.4417579419161364</v>
      </c>
      <c r="H14" s="181">
        <v>1.5695841520389311</v>
      </c>
      <c r="I14" s="179">
        <v>856.65723211284262</v>
      </c>
      <c r="J14" s="180">
        <v>729.06756279514775</v>
      </c>
      <c r="K14" s="181">
        <v>685.50220254398687</v>
      </c>
      <c r="L14" s="179">
        <v>10.497723116203234</v>
      </c>
      <c r="M14" s="180">
        <v>10.511389488533458</v>
      </c>
      <c r="N14" s="181">
        <v>10.759533933008232</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227</v>
      </c>
      <c r="C15" s="105">
        <v>0</v>
      </c>
      <c r="D15" s="177">
        <v>0</v>
      </c>
      <c r="E15" s="178">
        <v>0</v>
      </c>
      <c r="F15" s="179" t="s">
        <v>298</v>
      </c>
      <c r="G15" s="180" t="s">
        <v>298</v>
      </c>
      <c r="H15" s="181" t="s">
        <v>298</v>
      </c>
      <c r="I15" s="179" t="s">
        <v>299</v>
      </c>
      <c r="J15" s="180" t="s">
        <v>299</v>
      </c>
      <c r="K15" s="181" t="s">
        <v>299</v>
      </c>
      <c r="L15" s="179" t="s">
        <v>299</v>
      </c>
      <c r="M15" s="180" t="s">
        <v>299</v>
      </c>
      <c r="N15" s="181" t="s">
        <v>299</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2712.2736648499999</v>
      </c>
      <c r="D16" s="177">
        <v>3050.0896445399999</v>
      </c>
      <c r="E16" s="178">
        <v>3082.0095696999997</v>
      </c>
      <c r="F16" s="179">
        <v>2.8739863381120498</v>
      </c>
      <c r="G16" s="180">
        <v>3.1106177157723782</v>
      </c>
      <c r="H16" s="181">
        <v>2.9772424547965222</v>
      </c>
      <c r="I16" s="179">
        <v>421.24889705693568</v>
      </c>
      <c r="J16" s="180">
        <v>363.863728240775</v>
      </c>
      <c r="K16" s="181">
        <v>382.40164607156726</v>
      </c>
      <c r="L16" s="179">
        <v>12.106635750864024</v>
      </c>
      <c r="M16" s="180">
        <v>11.318409591927409</v>
      </c>
      <c r="N16" s="181">
        <v>11.385024154683437</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7804.9782576500002</v>
      </c>
      <c r="D17" s="177">
        <v>6580.2362521300001</v>
      </c>
      <c r="E17" s="178">
        <v>6415.5985631700005</v>
      </c>
      <c r="F17" s="179">
        <v>8.0341319780793601</v>
      </c>
      <c r="G17" s="180">
        <v>7.3829852791796409</v>
      </c>
      <c r="H17" s="181">
        <v>7.3805954271870009</v>
      </c>
      <c r="I17" s="179">
        <v>213.87265275082271</v>
      </c>
      <c r="J17" s="180">
        <v>285.34311617466</v>
      </c>
      <c r="K17" s="181">
        <v>291.1886176398823</v>
      </c>
      <c r="L17" s="179">
        <v>17.182811187020476</v>
      </c>
      <c r="M17" s="180">
        <v>21.066840262327606</v>
      </c>
      <c r="N17" s="181">
        <v>21.491453798018195</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1555.352564</v>
      </c>
      <c r="D18" s="177">
        <v>1769.0786269999999</v>
      </c>
      <c r="E18" s="178">
        <v>1810.7093539999998</v>
      </c>
      <c r="F18" s="179">
        <v>3.1255341152348528</v>
      </c>
      <c r="G18" s="180">
        <v>3.5003376930176437</v>
      </c>
      <c r="H18" s="181">
        <v>3.2187292163289944</v>
      </c>
      <c r="I18" s="179">
        <v>497.48577311762324</v>
      </c>
      <c r="J18" s="180">
        <v>444.18598131514244</v>
      </c>
      <c r="K18" s="181">
        <v>471.47780068886311</v>
      </c>
      <c r="L18" s="179">
        <v>15.549087557231173</v>
      </c>
      <c r="M18" s="180">
        <v>15.548009331074239</v>
      </c>
      <c r="N18" s="181">
        <v>15.175593719277822</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65</v>
      </c>
      <c r="C19" s="105">
        <v>0</v>
      </c>
      <c r="D19" s="177">
        <v>0</v>
      </c>
      <c r="E19" s="178">
        <v>0</v>
      </c>
      <c r="F19" s="179" t="s">
        <v>298</v>
      </c>
      <c r="G19" s="180" t="s">
        <v>298</v>
      </c>
      <c r="H19" s="181" t="s">
        <v>298</v>
      </c>
      <c r="I19" s="179" t="s">
        <v>299</v>
      </c>
      <c r="J19" s="180" t="s">
        <v>299</v>
      </c>
      <c r="K19" s="181" t="s">
        <v>299</v>
      </c>
      <c r="L19" s="179" t="s">
        <v>299</v>
      </c>
      <c r="M19" s="180" t="s">
        <v>299</v>
      </c>
      <c r="N19" s="181" t="s">
        <v>299</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105">
        <v>5906.0297758200013</v>
      </c>
      <c r="D20" s="177">
        <v>6366.2649342199993</v>
      </c>
      <c r="E20" s="178">
        <v>6368.29789334</v>
      </c>
      <c r="F20" s="179">
        <v>2.8843687847196495</v>
      </c>
      <c r="G20" s="180">
        <v>3.4412150793853429</v>
      </c>
      <c r="H20" s="181">
        <v>3.3685222975254279</v>
      </c>
      <c r="I20" s="179">
        <v>432.23739392845016</v>
      </c>
      <c r="J20" s="180">
        <v>383.53927630542557</v>
      </c>
      <c r="K20" s="181">
        <v>378.02235163307728</v>
      </c>
      <c r="L20" s="179">
        <v>12.467320466357922</v>
      </c>
      <c r="M20" s="180">
        <v>13.19841141158772</v>
      </c>
      <c r="N20" s="181">
        <v>12.733767204390187</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62</v>
      </c>
      <c r="C21" s="105">
        <v>0</v>
      </c>
      <c r="D21" s="177">
        <v>0</v>
      </c>
      <c r="E21" s="178">
        <v>0</v>
      </c>
      <c r="F21" s="179" t="s">
        <v>298</v>
      </c>
      <c r="G21" s="180" t="s">
        <v>298</v>
      </c>
      <c r="H21" s="181" t="s">
        <v>298</v>
      </c>
      <c r="I21" s="179" t="s">
        <v>299</v>
      </c>
      <c r="J21" s="180" t="s">
        <v>299</v>
      </c>
      <c r="K21" s="181" t="s">
        <v>299</v>
      </c>
      <c r="L21" s="179" t="s">
        <v>299</v>
      </c>
      <c r="M21" s="180" t="s">
        <v>299</v>
      </c>
      <c r="N21" s="181" t="s">
        <v>299</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105">
        <v>26028.85457</v>
      </c>
      <c r="D22" s="177">
        <v>32900.523158999997</v>
      </c>
      <c r="E22" s="178">
        <v>33563.736619000003</v>
      </c>
      <c r="F22" s="179">
        <v>2.1346397917962627</v>
      </c>
      <c r="G22" s="180">
        <v>2.7050719701292762</v>
      </c>
      <c r="H22" s="181">
        <v>2.536879086692609</v>
      </c>
      <c r="I22" s="179">
        <v>332.65088266698706</v>
      </c>
      <c r="J22" s="180">
        <v>274.89461600062549</v>
      </c>
      <c r="K22" s="181">
        <v>294.30965019536205</v>
      </c>
      <c r="L22" s="179">
        <v>7.1008981091710028</v>
      </c>
      <c r="M22" s="180">
        <v>7.4360972048274299</v>
      </c>
      <c r="N22" s="181">
        <v>7.4662799659243131</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67</v>
      </c>
      <c r="C23" s="105">
        <v>0</v>
      </c>
      <c r="D23" s="177">
        <v>0</v>
      </c>
      <c r="E23" s="178">
        <v>0</v>
      </c>
      <c r="F23" s="179" t="s">
        <v>298</v>
      </c>
      <c r="G23" s="180" t="s">
        <v>298</v>
      </c>
      <c r="H23" s="181" t="s">
        <v>298</v>
      </c>
      <c r="I23" s="179" t="s">
        <v>299</v>
      </c>
      <c r="J23" s="180" t="s">
        <v>299</v>
      </c>
      <c r="K23" s="181" t="s">
        <v>299</v>
      </c>
      <c r="L23" s="179" t="s">
        <v>299</v>
      </c>
      <c r="M23" s="180" t="s">
        <v>299</v>
      </c>
      <c r="N23" s="181" t="s">
        <v>299</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226</v>
      </c>
      <c r="C24" s="105">
        <v>14623.88143164</v>
      </c>
      <c r="D24" s="177">
        <v>15244.316777370001</v>
      </c>
      <c r="E24" s="178">
        <v>15280.74413311</v>
      </c>
      <c r="F24" s="179">
        <v>15.312618919250037</v>
      </c>
      <c r="G24" s="180">
        <v>9.4060601724610677</v>
      </c>
      <c r="H24" s="181">
        <v>9.1952678722330461</v>
      </c>
      <c r="I24" s="179">
        <v>163.83803963289992</v>
      </c>
      <c r="J24" s="180">
        <v>223.00318077967196</v>
      </c>
      <c r="K24" s="181">
        <v>228.42689798312779</v>
      </c>
      <c r="L24" s="179">
        <v>25.087894653755811</v>
      </c>
      <c r="M24" s="180">
        <v>20.975813370638079</v>
      </c>
      <c r="N24" s="181">
        <v>21.004465161781106</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34</v>
      </c>
      <c r="C25" s="105">
        <v>299.16091900000004</v>
      </c>
      <c r="D25" s="177">
        <v>430.31970799999999</v>
      </c>
      <c r="E25" s="178">
        <v>438.25721000000004</v>
      </c>
      <c r="F25" s="179">
        <v>6.766853460561804</v>
      </c>
      <c r="G25" s="180">
        <v>5.8291141524942658</v>
      </c>
      <c r="H25" s="181">
        <v>5.9673612671426444</v>
      </c>
      <c r="I25" s="179">
        <v>286.41635176748855</v>
      </c>
      <c r="J25" s="180">
        <v>329.71596000881368</v>
      </c>
      <c r="K25" s="181">
        <v>327.96678514021914</v>
      </c>
      <c r="L25" s="179">
        <v>19.381374811193169</v>
      </c>
      <c r="M25" s="180">
        <v>19.219519687906093</v>
      </c>
      <c r="N25" s="181">
        <v>19.57096290555037</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46</v>
      </c>
      <c r="C26" s="105">
        <v>0</v>
      </c>
      <c r="D26" s="177">
        <v>0</v>
      </c>
      <c r="E26" s="178">
        <v>0</v>
      </c>
      <c r="F26" s="179" t="s">
        <v>298</v>
      </c>
      <c r="G26" s="180" t="s">
        <v>298</v>
      </c>
      <c r="H26" s="181" t="s">
        <v>298</v>
      </c>
      <c r="I26" s="179" t="s">
        <v>299</v>
      </c>
      <c r="J26" s="180" t="s">
        <v>299</v>
      </c>
      <c r="K26" s="181" t="s">
        <v>299</v>
      </c>
      <c r="L26" s="179" t="s">
        <v>299</v>
      </c>
      <c r="M26" s="180" t="s">
        <v>299</v>
      </c>
      <c r="N26" s="181" t="s">
        <v>299</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36</v>
      </c>
      <c r="C27" s="105">
        <v>0</v>
      </c>
      <c r="D27" s="177">
        <v>0</v>
      </c>
      <c r="E27" s="178">
        <v>0</v>
      </c>
      <c r="F27" s="179" t="s">
        <v>298</v>
      </c>
      <c r="G27" s="180" t="s">
        <v>298</v>
      </c>
      <c r="H27" s="181" t="s">
        <v>298</v>
      </c>
      <c r="I27" s="179" t="s">
        <v>299</v>
      </c>
      <c r="J27" s="180" t="s">
        <v>299</v>
      </c>
      <c r="K27" s="181" t="s">
        <v>299</v>
      </c>
      <c r="L27" s="179" t="s">
        <v>299</v>
      </c>
      <c r="M27" s="180" t="s">
        <v>299</v>
      </c>
      <c r="N27" s="181" t="s">
        <v>299</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69</v>
      </c>
      <c r="C28" s="105">
        <v>0</v>
      </c>
      <c r="D28" s="177">
        <v>0</v>
      </c>
      <c r="E28" s="178">
        <v>0</v>
      </c>
      <c r="F28" s="179" t="s">
        <v>298</v>
      </c>
      <c r="G28" s="180" t="s">
        <v>298</v>
      </c>
      <c r="H28" s="181" t="s">
        <v>298</v>
      </c>
      <c r="I28" s="179" t="s">
        <v>299</v>
      </c>
      <c r="J28" s="180" t="s">
        <v>299</v>
      </c>
      <c r="K28" s="181" t="s">
        <v>299</v>
      </c>
      <c r="L28" s="179" t="s">
        <v>299</v>
      </c>
      <c r="M28" s="180" t="s">
        <v>299</v>
      </c>
      <c r="N28" s="181" t="s">
        <v>299</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40</v>
      </c>
      <c r="C29" s="105">
        <v>0</v>
      </c>
      <c r="D29" s="177">
        <v>0</v>
      </c>
      <c r="E29" s="178">
        <v>0</v>
      </c>
      <c r="F29" s="179" t="s">
        <v>298</v>
      </c>
      <c r="G29" s="180" t="s">
        <v>298</v>
      </c>
      <c r="H29" s="181" t="s">
        <v>298</v>
      </c>
      <c r="I29" s="179" t="s">
        <v>299</v>
      </c>
      <c r="J29" s="180" t="s">
        <v>299</v>
      </c>
      <c r="K29" s="181" t="s">
        <v>299</v>
      </c>
      <c r="L29" s="179" t="s">
        <v>299</v>
      </c>
      <c r="M29" s="180" t="s">
        <v>299</v>
      </c>
      <c r="N29" s="181" t="s">
        <v>299</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73</v>
      </c>
      <c r="C30" s="105">
        <v>0</v>
      </c>
      <c r="D30" s="177">
        <v>0</v>
      </c>
      <c r="E30" s="178">
        <v>0</v>
      </c>
      <c r="F30" s="179" t="s">
        <v>298</v>
      </c>
      <c r="G30" s="180" t="s">
        <v>298</v>
      </c>
      <c r="H30" s="181" t="s">
        <v>298</v>
      </c>
      <c r="I30" s="179" t="s">
        <v>299</v>
      </c>
      <c r="J30" s="180" t="s">
        <v>299</v>
      </c>
      <c r="K30" s="181" t="s">
        <v>299</v>
      </c>
      <c r="L30" s="179" t="s">
        <v>299</v>
      </c>
      <c r="M30" s="180" t="s">
        <v>299</v>
      </c>
      <c r="N30" s="181" t="s">
        <v>299</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31</v>
      </c>
      <c r="C31" s="105">
        <v>0</v>
      </c>
      <c r="D31" s="177">
        <v>0</v>
      </c>
      <c r="E31" s="178">
        <v>0</v>
      </c>
      <c r="F31" s="179" t="s">
        <v>298</v>
      </c>
      <c r="G31" s="180" t="s">
        <v>298</v>
      </c>
      <c r="H31" s="181" t="s">
        <v>298</v>
      </c>
      <c r="I31" s="179" t="s">
        <v>299</v>
      </c>
      <c r="J31" s="180" t="s">
        <v>299</v>
      </c>
      <c r="K31" s="181" t="s">
        <v>299</v>
      </c>
      <c r="L31" s="179" t="s">
        <v>299</v>
      </c>
      <c r="M31" s="180" t="s">
        <v>299</v>
      </c>
      <c r="N31" s="181" t="s">
        <v>299</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45</v>
      </c>
      <c r="C32" s="105">
        <v>0</v>
      </c>
      <c r="D32" s="177">
        <v>0</v>
      </c>
      <c r="E32" s="178">
        <v>0</v>
      </c>
      <c r="F32" s="179" t="s">
        <v>298</v>
      </c>
      <c r="G32" s="180" t="s">
        <v>298</v>
      </c>
      <c r="H32" s="181" t="s">
        <v>298</v>
      </c>
      <c r="I32" s="179" t="s">
        <v>299</v>
      </c>
      <c r="J32" s="180" t="s">
        <v>299</v>
      </c>
      <c r="K32" s="181" t="s">
        <v>299</v>
      </c>
      <c r="L32" s="179" t="s">
        <v>299</v>
      </c>
      <c r="M32" s="180" t="s">
        <v>299</v>
      </c>
      <c r="N32" s="181" t="s">
        <v>299</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51</v>
      </c>
      <c r="C33" s="105">
        <v>0</v>
      </c>
      <c r="D33" s="177">
        <v>0</v>
      </c>
      <c r="E33" s="178">
        <v>0</v>
      </c>
      <c r="F33" s="179" t="s">
        <v>298</v>
      </c>
      <c r="G33" s="180" t="s">
        <v>298</v>
      </c>
      <c r="H33" s="181" t="s">
        <v>298</v>
      </c>
      <c r="I33" s="179" t="s">
        <v>299</v>
      </c>
      <c r="J33" s="180" t="s">
        <v>299</v>
      </c>
      <c r="K33" s="181" t="s">
        <v>299</v>
      </c>
      <c r="L33" s="179" t="s">
        <v>299</v>
      </c>
      <c r="M33" s="180" t="s">
        <v>299</v>
      </c>
      <c r="N33" s="181" t="s">
        <v>299</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v>
      </c>
      <c r="C34" s="105">
        <v>0</v>
      </c>
      <c r="D34" s="177">
        <v>0</v>
      </c>
      <c r="E34" s="178">
        <v>0</v>
      </c>
      <c r="F34" s="179" t="s">
        <v>298</v>
      </c>
      <c r="G34" s="180" t="s">
        <v>298</v>
      </c>
      <c r="H34" s="181" t="s">
        <v>298</v>
      </c>
      <c r="I34" s="179" t="s">
        <v>299</v>
      </c>
      <c r="J34" s="180" t="s">
        <v>299</v>
      </c>
      <c r="K34" s="181" t="s">
        <v>299</v>
      </c>
      <c r="L34" s="179" t="s">
        <v>299</v>
      </c>
      <c r="M34" s="180" t="s">
        <v>299</v>
      </c>
      <c r="N34" s="181" t="s">
        <v>299</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105">
        <v>0</v>
      </c>
      <c r="D35" s="177">
        <v>0</v>
      </c>
      <c r="E35" s="178">
        <v>0</v>
      </c>
      <c r="F35" s="179" t="s">
        <v>298</v>
      </c>
      <c r="G35" s="180" t="s">
        <v>298</v>
      </c>
      <c r="H35" s="181" t="s">
        <v>298</v>
      </c>
      <c r="I35" s="179" t="s">
        <v>299</v>
      </c>
      <c r="J35" s="180" t="s">
        <v>299</v>
      </c>
      <c r="K35" s="181" t="s">
        <v>299</v>
      </c>
      <c r="L35" s="179" t="s">
        <v>299</v>
      </c>
      <c r="M35" s="180" t="s">
        <v>299</v>
      </c>
      <c r="N35" s="181" t="s">
        <v>299</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297</v>
      </c>
      <c r="C36" s="105">
        <v>0</v>
      </c>
      <c r="D36" s="177">
        <v>0</v>
      </c>
      <c r="E36" s="178">
        <v>0</v>
      </c>
      <c r="F36" s="179" t="s">
        <v>298</v>
      </c>
      <c r="G36" s="180" t="s">
        <v>298</v>
      </c>
      <c r="H36" s="181" t="s">
        <v>298</v>
      </c>
      <c r="I36" s="179" t="s">
        <v>299</v>
      </c>
      <c r="J36" s="180" t="s">
        <v>299</v>
      </c>
      <c r="K36" s="181" t="s">
        <v>299</v>
      </c>
      <c r="L36" s="179" t="s">
        <v>299</v>
      </c>
      <c r="M36" s="180" t="s">
        <v>299</v>
      </c>
      <c r="N36" s="181" t="s">
        <v>299</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66</v>
      </c>
      <c r="C37" s="105">
        <v>0</v>
      </c>
      <c r="D37" s="177">
        <v>0</v>
      </c>
      <c r="E37" s="178">
        <v>0</v>
      </c>
      <c r="F37" s="179" t="s">
        <v>298</v>
      </c>
      <c r="G37" s="180" t="s">
        <v>298</v>
      </c>
      <c r="H37" s="181" t="s">
        <v>298</v>
      </c>
      <c r="I37" s="179" t="s">
        <v>299</v>
      </c>
      <c r="J37" s="180" t="s">
        <v>299</v>
      </c>
      <c r="K37" s="181" t="s">
        <v>299</v>
      </c>
      <c r="L37" s="179" t="s">
        <v>299</v>
      </c>
      <c r="M37" s="180" t="s">
        <v>299</v>
      </c>
      <c r="N37" s="181" t="s">
        <v>299</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0</v>
      </c>
      <c r="D38" s="177">
        <v>0</v>
      </c>
      <c r="E38" s="178">
        <v>0</v>
      </c>
      <c r="F38" s="179" t="s">
        <v>298</v>
      </c>
      <c r="G38" s="180" t="s">
        <v>298</v>
      </c>
      <c r="H38" s="181" t="s">
        <v>298</v>
      </c>
      <c r="I38" s="179" t="s">
        <v>299</v>
      </c>
      <c r="J38" s="180" t="s">
        <v>299</v>
      </c>
      <c r="K38" s="181" t="s">
        <v>299</v>
      </c>
      <c r="L38" s="179" t="s">
        <v>299</v>
      </c>
      <c r="M38" s="180" t="s">
        <v>299</v>
      </c>
      <c r="N38" s="181" t="s">
        <v>299</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42</v>
      </c>
      <c r="C39" s="105">
        <v>0</v>
      </c>
      <c r="D39" s="177">
        <v>0</v>
      </c>
      <c r="E39" s="178">
        <v>0</v>
      </c>
      <c r="F39" s="179" t="s">
        <v>298</v>
      </c>
      <c r="G39" s="180" t="s">
        <v>298</v>
      </c>
      <c r="H39" s="181" t="s">
        <v>298</v>
      </c>
      <c r="I39" s="179" t="s">
        <v>299</v>
      </c>
      <c r="J39" s="180" t="s">
        <v>299</v>
      </c>
      <c r="K39" s="181" t="s">
        <v>299</v>
      </c>
      <c r="L39" s="179" t="s">
        <v>299</v>
      </c>
      <c r="M39" s="180" t="s">
        <v>299</v>
      </c>
      <c r="N39" s="181" t="s">
        <v>299</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49</v>
      </c>
      <c r="C40" s="105">
        <v>0</v>
      </c>
      <c r="D40" s="177">
        <v>0</v>
      </c>
      <c r="E40" s="178">
        <v>0</v>
      </c>
      <c r="F40" s="179" t="s">
        <v>298</v>
      </c>
      <c r="G40" s="180" t="s">
        <v>298</v>
      </c>
      <c r="H40" s="181" t="s">
        <v>298</v>
      </c>
      <c r="I40" s="179" t="s">
        <v>299</v>
      </c>
      <c r="J40" s="180" t="s">
        <v>299</v>
      </c>
      <c r="K40" s="181" t="s">
        <v>299</v>
      </c>
      <c r="L40" s="179" t="s">
        <v>299</v>
      </c>
      <c r="M40" s="180" t="s">
        <v>299</v>
      </c>
      <c r="N40" s="181" t="s">
        <v>299</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59</v>
      </c>
      <c r="C41" s="105">
        <v>0</v>
      </c>
      <c r="D41" s="177">
        <v>0</v>
      </c>
      <c r="E41" s="178">
        <v>0</v>
      </c>
      <c r="F41" s="179" t="s">
        <v>298</v>
      </c>
      <c r="G41" s="180" t="s">
        <v>298</v>
      </c>
      <c r="H41" s="181" t="s">
        <v>298</v>
      </c>
      <c r="I41" s="179" t="s">
        <v>299</v>
      </c>
      <c r="J41" s="180" t="s">
        <v>299</v>
      </c>
      <c r="K41" s="181" t="s">
        <v>299</v>
      </c>
      <c r="L41" s="179" t="s">
        <v>299</v>
      </c>
      <c r="M41" s="180" t="s">
        <v>299</v>
      </c>
      <c r="N41" s="181" t="s">
        <v>299</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64</v>
      </c>
      <c r="C42" s="105">
        <v>0</v>
      </c>
      <c r="D42" s="177">
        <v>0</v>
      </c>
      <c r="E42" s="178">
        <v>0</v>
      </c>
      <c r="F42" s="179" t="s">
        <v>298</v>
      </c>
      <c r="G42" s="180" t="s">
        <v>298</v>
      </c>
      <c r="H42" s="181" t="s">
        <v>298</v>
      </c>
      <c r="I42" s="179" t="s">
        <v>299</v>
      </c>
      <c r="J42" s="180" t="s">
        <v>299</v>
      </c>
      <c r="K42" s="181" t="s">
        <v>299</v>
      </c>
      <c r="L42" s="179" t="s">
        <v>299</v>
      </c>
      <c r="M42" s="180" t="s">
        <v>299</v>
      </c>
      <c r="N42" s="181" t="s">
        <v>299</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57</v>
      </c>
      <c r="C43" s="105">
        <v>0</v>
      </c>
      <c r="D43" s="177">
        <v>0</v>
      </c>
      <c r="E43" s="178">
        <v>0</v>
      </c>
      <c r="F43" s="179" t="s">
        <v>298</v>
      </c>
      <c r="G43" s="180" t="s">
        <v>298</v>
      </c>
      <c r="H43" s="181" t="s">
        <v>298</v>
      </c>
      <c r="I43" s="179" t="s">
        <v>299</v>
      </c>
      <c r="J43" s="180" t="s">
        <v>299</v>
      </c>
      <c r="K43" s="181" t="s">
        <v>299</v>
      </c>
      <c r="L43" s="179" t="s">
        <v>299</v>
      </c>
      <c r="M43" s="180" t="s">
        <v>299</v>
      </c>
      <c r="N43" s="181" t="s">
        <v>299</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233</v>
      </c>
      <c r="C44" s="105">
        <v>0</v>
      </c>
      <c r="D44" s="177">
        <v>181.248346</v>
      </c>
      <c r="E44" s="178">
        <v>227.56700799999999</v>
      </c>
      <c r="F44" s="179" t="s">
        <v>298</v>
      </c>
      <c r="G44" s="180">
        <v>2.3362166295299596</v>
      </c>
      <c r="H44" s="181">
        <v>4.4823285631984051</v>
      </c>
      <c r="I44" s="179" t="s">
        <v>299</v>
      </c>
      <c r="J44" s="180">
        <v>749.53558441264011</v>
      </c>
      <c r="K44" s="181">
        <v>465.47878342021482</v>
      </c>
      <c r="L44" s="179" t="s">
        <v>299</v>
      </c>
      <c r="M44" s="180">
        <v>17.510774967292665</v>
      </c>
      <c r="N44" s="181">
        <v>20.864288464872732</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225</v>
      </c>
      <c r="C45" s="105">
        <v>0</v>
      </c>
      <c r="D45" s="177">
        <v>0</v>
      </c>
      <c r="E45" s="178">
        <v>0</v>
      </c>
      <c r="F45" s="179" t="s">
        <v>298</v>
      </c>
      <c r="G45" s="180" t="s">
        <v>298</v>
      </c>
      <c r="H45" s="181" t="s">
        <v>298</v>
      </c>
      <c r="I45" s="179" t="s">
        <v>299</v>
      </c>
      <c r="J45" s="180" t="s">
        <v>299</v>
      </c>
      <c r="K45" s="181" t="s">
        <v>299</v>
      </c>
      <c r="L45" s="179" t="s">
        <v>299</v>
      </c>
      <c r="M45" s="180" t="s">
        <v>299</v>
      </c>
      <c r="N45" s="181" t="s">
        <v>299</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74</v>
      </c>
      <c r="C46" s="105">
        <v>0</v>
      </c>
      <c r="D46" s="177">
        <v>0</v>
      </c>
      <c r="E46" s="178">
        <v>0</v>
      </c>
      <c r="F46" s="179" t="s">
        <v>298</v>
      </c>
      <c r="G46" s="180" t="s">
        <v>298</v>
      </c>
      <c r="H46" s="181" t="s">
        <v>298</v>
      </c>
      <c r="I46" s="179" t="s">
        <v>299</v>
      </c>
      <c r="J46" s="180" t="s">
        <v>299</v>
      </c>
      <c r="K46" s="181" t="s">
        <v>299</v>
      </c>
      <c r="L46" s="179" t="s">
        <v>299</v>
      </c>
      <c r="M46" s="180" t="s">
        <v>299</v>
      </c>
      <c r="N46" s="181" t="s">
        <v>299</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38</v>
      </c>
      <c r="C47" s="105">
        <v>0</v>
      </c>
      <c r="D47" s="177">
        <v>0</v>
      </c>
      <c r="E47" s="178">
        <v>0</v>
      </c>
      <c r="F47" s="179" t="s">
        <v>298</v>
      </c>
      <c r="G47" s="180" t="s">
        <v>298</v>
      </c>
      <c r="H47" s="181" t="s">
        <v>298</v>
      </c>
      <c r="I47" s="179" t="s">
        <v>299</v>
      </c>
      <c r="J47" s="180" t="s">
        <v>299</v>
      </c>
      <c r="K47" s="181" t="s">
        <v>299</v>
      </c>
      <c r="L47" s="179" t="s">
        <v>299</v>
      </c>
      <c r="M47" s="180" t="s">
        <v>299</v>
      </c>
      <c r="N47" s="181" t="s">
        <v>299</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41</v>
      </c>
      <c r="C48" s="105">
        <v>0</v>
      </c>
      <c r="D48" s="177">
        <v>0</v>
      </c>
      <c r="E48" s="178">
        <v>0</v>
      </c>
      <c r="F48" s="179" t="s">
        <v>298</v>
      </c>
      <c r="G48" s="180" t="s">
        <v>298</v>
      </c>
      <c r="H48" s="181" t="s">
        <v>298</v>
      </c>
      <c r="I48" s="179" t="s">
        <v>299</v>
      </c>
      <c r="J48" s="180" t="s">
        <v>299</v>
      </c>
      <c r="K48" s="181" t="s">
        <v>299</v>
      </c>
      <c r="L48" s="179" t="s">
        <v>299</v>
      </c>
      <c r="M48" s="180" t="s">
        <v>299</v>
      </c>
      <c r="N48" s="181" t="s">
        <v>299</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72</v>
      </c>
      <c r="C49" s="105">
        <v>0</v>
      </c>
      <c r="D49" s="177">
        <v>0</v>
      </c>
      <c r="E49" s="178">
        <v>0</v>
      </c>
      <c r="F49" s="179" t="s">
        <v>298</v>
      </c>
      <c r="G49" s="180" t="s">
        <v>298</v>
      </c>
      <c r="H49" s="181" t="s">
        <v>298</v>
      </c>
      <c r="I49" s="179" t="s">
        <v>299</v>
      </c>
      <c r="J49" s="180" t="s">
        <v>299</v>
      </c>
      <c r="K49" s="181" t="s">
        <v>299</v>
      </c>
      <c r="L49" s="179" t="s">
        <v>299</v>
      </c>
      <c r="M49" s="180" t="s">
        <v>299</v>
      </c>
      <c r="N49" s="181" t="s">
        <v>299</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231</v>
      </c>
      <c r="C50" s="105">
        <v>223.42470200000002</v>
      </c>
      <c r="D50" s="177">
        <v>525.7116410000001</v>
      </c>
      <c r="E50" s="178">
        <v>570.86217499999998</v>
      </c>
      <c r="F50" s="179">
        <v>19.510472033660804</v>
      </c>
      <c r="G50" s="180">
        <v>9.9515985418325545</v>
      </c>
      <c r="H50" s="181">
        <v>10.036461427839392</v>
      </c>
      <c r="I50" s="179">
        <v>172.89632722777577</v>
      </c>
      <c r="J50" s="180">
        <v>239.40984097012824</v>
      </c>
      <c r="K50" s="181">
        <v>248.99710900000946</v>
      </c>
      <c r="L50" s="179">
        <v>33.73288957100187</v>
      </c>
      <c r="M50" s="180">
        <v>23.825106242986919</v>
      </c>
      <c r="N50" s="181">
        <v>24.990498801221154</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63</v>
      </c>
      <c r="C51" s="105">
        <v>0</v>
      </c>
      <c r="D51" s="177">
        <v>0</v>
      </c>
      <c r="E51" s="178">
        <v>0</v>
      </c>
      <c r="F51" s="179" t="s">
        <v>298</v>
      </c>
      <c r="G51" s="180" t="s">
        <v>298</v>
      </c>
      <c r="H51" s="181" t="s">
        <v>298</v>
      </c>
      <c r="I51" s="179" t="s">
        <v>299</v>
      </c>
      <c r="J51" s="180" t="s">
        <v>299</v>
      </c>
      <c r="K51" s="181" t="s">
        <v>299</v>
      </c>
      <c r="L51" s="179" t="s">
        <v>299</v>
      </c>
      <c r="M51" s="180" t="s">
        <v>299</v>
      </c>
      <c r="N51" s="181" t="s">
        <v>299</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185</v>
      </c>
      <c r="C52" s="105">
        <v>0.13731873999999999</v>
      </c>
      <c r="D52" s="177">
        <v>0</v>
      </c>
      <c r="E52" s="178">
        <v>0</v>
      </c>
      <c r="F52" s="179">
        <v>0</v>
      </c>
      <c r="G52" s="180" t="s">
        <v>298</v>
      </c>
      <c r="H52" s="181" t="s">
        <v>298</v>
      </c>
      <c r="I52" s="179" t="s">
        <v>299</v>
      </c>
      <c r="J52" s="180" t="s">
        <v>299</v>
      </c>
      <c r="K52" s="181" t="s">
        <v>299</v>
      </c>
      <c r="L52" s="179">
        <v>42.678340916906173</v>
      </c>
      <c r="M52" s="180" t="s">
        <v>299</v>
      </c>
      <c r="N52" s="181" t="s">
        <v>299</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54</v>
      </c>
      <c r="C53" s="105">
        <v>0</v>
      </c>
      <c r="D53" s="177">
        <v>0</v>
      </c>
      <c r="E53" s="178">
        <v>0</v>
      </c>
      <c r="F53" s="179" t="s">
        <v>298</v>
      </c>
      <c r="G53" s="180" t="s">
        <v>298</v>
      </c>
      <c r="H53" s="181" t="s">
        <v>298</v>
      </c>
      <c r="I53" s="179" t="s">
        <v>299</v>
      </c>
      <c r="J53" s="180" t="s">
        <v>299</v>
      </c>
      <c r="K53" s="181" t="s">
        <v>299</v>
      </c>
      <c r="L53" s="179" t="s">
        <v>299</v>
      </c>
      <c r="M53" s="180" t="s">
        <v>299</v>
      </c>
      <c r="N53" s="181" t="s">
        <v>299</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53</v>
      </c>
      <c r="C54" s="105">
        <v>0</v>
      </c>
      <c r="D54" s="177">
        <v>0</v>
      </c>
      <c r="E54" s="178">
        <v>0</v>
      </c>
      <c r="F54" s="179" t="s">
        <v>298</v>
      </c>
      <c r="G54" s="180" t="s">
        <v>298</v>
      </c>
      <c r="H54" s="181" t="s">
        <v>298</v>
      </c>
      <c r="I54" s="179" t="s">
        <v>299</v>
      </c>
      <c r="J54" s="180" t="s">
        <v>299</v>
      </c>
      <c r="K54" s="181" t="s">
        <v>299</v>
      </c>
      <c r="L54" s="179" t="s">
        <v>299</v>
      </c>
      <c r="M54" s="180" t="s">
        <v>299</v>
      </c>
      <c r="N54" s="181" t="s">
        <v>299</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234</v>
      </c>
      <c r="C55" s="105">
        <v>0</v>
      </c>
      <c r="D55" s="177">
        <v>0</v>
      </c>
      <c r="E55" s="178">
        <v>0</v>
      </c>
      <c r="F55" s="179" t="s">
        <v>298</v>
      </c>
      <c r="G55" s="180" t="s">
        <v>298</v>
      </c>
      <c r="H55" s="181" t="s">
        <v>298</v>
      </c>
      <c r="I55" s="179" t="s">
        <v>299</v>
      </c>
      <c r="J55" s="180" t="s">
        <v>299</v>
      </c>
      <c r="K55" s="181" t="s">
        <v>299</v>
      </c>
      <c r="L55" s="179" t="s">
        <v>299</v>
      </c>
      <c r="M55" s="180" t="s">
        <v>299</v>
      </c>
      <c r="N55" s="181" t="s">
        <v>299</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55</v>
      </c>
      <c r="C56" s="105">
        <v>0</v>
      </c>
      <c r="D56" s="177">
        <v>0</v>
      </c>
      <c r="E56" s="178">
        <v>0</v>
      </c>
      <c r="F56" s="179" t="s">
        <v>298</v>
      </c>
      <c r="G56" s="180" t="s">
        <v>298</v>
      </c>
      <c r="H56" s="181" t="s">
        <v>298</v>
      </c>
      <c r="I56" s="179" t="s">
        <v>299</v>
      </c>
      <c r="J56" s="180" t="s">
        <v>299</v>
      </c>
      <c r="K56" s="181" t="s">
        <v>299</v>
      </c>
      <c r="L56" s="179" t="s">
        <v>299</v>
      </c>
      <c r="M56" s="180" t="s">
        <v>299</v>
      </c>
      <c r="N56" s="181" t="s">
        <v>299</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68</v>
      </c>
      <c r="C57" s="105">
        <v>0</v>
      </c>
      <c r="D57" s="177">
        <v>0</v>
      </c>
      <c r="E57" s="178">
        <v>0</v>
      </c>
      <c r="F57" s="179" t="s">
        <v>298</v>
      </c>
      <c r="G57" s="180" t="s">
        <v>298</v>
      </c>
      <c r="H57" s="181" t="s">
        <v>298</v>
      </c>
      <c r="I57" s="179" t="s">
        <v>299</v>
      </c>
      <c r="J57" s="180" t="s">
        <v>299</v>
      </c>
      <c r="K57" s="181" t="s">
        <v>299</v>
      </c>
      <c r="L57" s="179" t="s">
        <v>299</v>
      </c>
      <c r="M57" s="180" t="s">
        <v>299</v>
      </c>
      <c r="N57" s="181" t="s">
        <v>299</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50</v>
      </c>
      <c r="C58" s="105">
        <v>0</v>
      </c>
      <c r="D58" s="177">
        <v>0</v>
      </c>
      <c r="E58" s="178">
        <v>0</v>
      </c>
      <c r="F58" s="179" t="s">
        <v>298</v>
      </c>
      <c r="G58" s="180" t="s">
        <v>298</v>
      </c>
      <c r="H58" s="181" t="s">
        <v>298</v>
      </c>
      <c r="I58" s="179" t="s">
        <v>299</v>
      </c>
      <c r="J58" s="180" t="s">
        <v>299</v>
      </c>
      <c r="K58" s="181" t="s">
        <v>299</v>
      </c>
      <c r="L58" s="179" t="s">
        <v>299</v>
      </c>
      <c r="M58" s="180" t="s">
        <v>299</v>
      </c>
      <c r="N58" s="181" t="s">
        <v>299</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60</v>
      </c>
      <c r="C59" s="105">
        <v>0</v>
      </c>
      <c r="D59" s="177">
        <v>0</v>
      </c>
      <c r="E59" s="178">
        <v>0</v>
      </c>
      <c r="F59" s="179" t="s">
        <v>298</v>
      </c>
      <c r="G59" s="180" t="s">
        <v>298</v>
      </c>
      <c r="H59" s="181" t="s">
        <v>298</v>
      </c>
      <c r="I59" s="179" t="s">
        <v>299</v>
      </c>
      <c r="J59" s="180" t="s">
        <v>299</v>
      </c>
      <c r="K59" s="181" t="s">
        <v>299</v>
      </c>
      <c r="L59" s="179" t="s">
        <v>299</v>
      </c>
      <c r="M59" s="180" t="s">
        <v>299</v>
      </c>
      <c r="N59" s="181" t="s">
        <v>299</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8">
      <c r="A60" s="85"/>
      <c r="B60" s="147"/>
      <c r="C60" s="185"/>
      <c r="D60" s="186"/>
      <c r="E60" s="187"/>
      <c r="F60" s="188"/>
      <c r="G60" s="189"/>
      <c r="H60" s="190"/>
      <c r="I60" s="188"/>
      <c r="J60" s="189"/>
      <c r="K60" s="190"/>
      <c r="L60" s="188"/>
      <c r="M60" s="189"/>
      <c r="N60" s="190"/>
      <c r="O60" s="93"/>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20.100000000000001" customHeight="1">
      <c r="A61" s="85"/>
      <c r="B61" s="85" t="s">
        <v>483</v>
      </c>
      <c r="C61" s="85"/>
      <c r="D61" s="85"/>
      <c r="E61" s="85"/>
      <c r="F61" s="85"/>
      <c r="G61" s="85"/>
      <c r="H61" s="85"/>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ht="20.100000000000001" customHeight="1">
      <c r="B62" s="85"/>
      <c r="C62" s="118"/>
      <c r="D62" s="118"/>
      <c r="E62" s="118"/>
      <c r="F62" s="118"/>
      <c r="G62" s="118"/>
      <c r="H62" s="118"/>
    </row>
    <row r="63" spans="1:102" ht="30.75" customHeight="1">
      <c r="B63" s="304"/>
      <c r="C63" s="118"/>
      <c r="D63" s="118"/>
      <c r="E63" s="118"/>
      <c r="F63" s="118"/>
      <c r="G63" s="118"/>
      <c r="H63" s="118"/>
    </row>
    <row r="64" spans="1:102" ht="20.100000000000001" customHeight="1">
      <c r="B64" s="304"/>
      <c r="C64" s="63"/>
      <c r="D64" s="63"/>
      <c r="E64" s="63"/>
      <c r="F64" s="63"/>
      <c r="G64" s="191"/>
      <c r="H64" s="63"/>
      <c r="I64" s="63"/>
      <c r="J64" s="63"/>
      <c r="K64" s="63"/>
      <c r="L64" s="63"/>
      <c r="M64" s="63"/>
      <c r="N64" s="63"/>
    </row>
    <row r="65" spans="2:14" ht="20.100000000000001" customHeight="1">
      <c r="B65" s="63"/>
      <c r="C65" s="63"/>
      <c r="D65" s="63"/>
      <c r="E65" s="63"/>
      <c r="F65" s="63"/>
      <c r="G65" s="63"/>
      <c r="H65" s="63"/>
      <c r="I65" s="63"/>
      <c r="J65" s="191"/>
      <c r="K65" s="63"/>
      <c r="L65" s="63"/>
      <c r="M65" s="63"/>
      <c r="N65" s="63"/>
    </row>
    <row r="66" spans="2:14" ht="28.5" customHeight="1">
      <c r="B66" s="63"/>
      <c r="C66" s="193"/>
      <c r="D66" s="193"/>
      <c r="E66" s="193"/>
      <c r="F66" s="193"/>
      <c r="G66" s="193"/>
      <c r="H66" s="193"/>
      <c r="I66" s="193"/>
      <c r="J66" s="193"/>
      <c r="K66" s="193"/>
      <c r="L66" s="193"/>
      <c r="M66" s="193"/>
      <c r="N66" s="193"/>
    </row>
    <row r="67" spans="2:14" ht="20.100000000000001" customHeight="1">
      <c r="B67" s="63"/>
    </row>
    <row r="68" spans="2:14" ht="20.100000000000001" customHeight="1">
      <c r="B68" s="84"/>
    </row>
    <row r="69" spans="2:14" ht="20.100000000000001" customHeight="1"/>
    <row r="70" spans="2:14" ht="20.100000000000001" customHeight="1"/>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A1:CX95"/>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14" width="16.7109375" style="44" customWidth="1"/>
    <col min="15" max="15" width="15.7109375" style="44" customWidth="1"/>
    <col min="16" max="16" width="15.7109375" style="44" hidden="1" customWidth="1"/>
    <col min="17" max="102" width="0" style="44" hidden="1" customWidth="1"/>
    <col min="103" max="16384" width="15.7109375" style="52" hidden="1"/>
  </cols>
  <sheetData>
    <row r="1" spans="1:102" ht="89.1" customHeight="1"/>
    <row r="2" spans="1:102" s="230" customFormat="1" ht="20.100000000000001" customHeight="1">
      <c r="A2" s="72"/>
      <c r="B2" s="87" t="s">
        <v>17</v>
      </c>
      <c r="C2" s="292"/>
      <c r="D2" s="292"/>
      <c r="E2" s="292"/>
      <c r="F2" s="292"/>
      <c r="G2" s="292"/>
      <c r="H2" s="292"/>
      <c r="I2" s="292"/>
      <c r="J2" s="292"/>
      <c r="K2" s="292"/>
      <c r="L2" s="292"/>
      <c r="M2" s="292"/>
      <c r="N2" s="29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2</v>
      </c>
      <c r="C3" s="74"/>
      <c r="D3" s="74"/>
      <c r="E3" s="74"/>
      <c r="F3" s="74"/>
      <c r="G3" s="163"/>
      <c r="H3" s="74"/>
      <c r="I3" s="47"/>
      <c r="J3" s="47"/>
      <c r="K3" s="47"/>
      <c r="L3" s="47"/>
      <c r="M3" s="47"/>
      <c r="N3" s="47"/>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31"/>
      <c r="C4" s="51"/>
      <c r="D4" s="51"/>
      <c r="E4" s="51"/>
      <c r="F4" s="74"/>
      <c r="G4" s="74"/>
      <c r="H4" s="74"/>
      <c r="I4" s="74"/>
      <c r="J4" s="47"/>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176" customFormat="1" ht="20.100000000000001" customHeight="1">
      <c r="A5" s="182"/>
      <c r="B5" s="305"/>
      <c r="C5" s="697" t="s">
        <v>205</v>
      </c>
      <c r="D5" s="698"/>
      <c r="E5" s="699"/>
      <c r="F5" s="697" t="s">
        <v>195</v>
      </c>
      <c r="G5" s="698"/>
      <c r="H5" s="699"/>
      <c r="I5" s="697" t="s">
        <v>196</v>
      </c>
      <c r="J5" s="698"/>
      <c r="K5" s="699"/>
      <c r="L5" s="697" t="s">
        <v>197</v>
      </c>
      <c r="M5" s="698"/>
      <c r="N5" s="699"/>
      <c r="O5" s="182"/>
      <c r="P5" s="182"/>
      <c r="Q5" s="182"/>
      <c r="R5" s="182"/>
      <c r="S5" s="182"/>
      <c r="T5" s="182"/>
      <c r="U5" s="182"/>
      <c r="V5" s="182"/>
      <c r="W5" s="182"/>
      <c r="X5" s="182"/>
      <c r="Y5" s="182"/>
      <c r="Z5" s="182"/>
      <c r="AA5" s="182"/>
      <c r="AB5" s="182"/>
      <c r="AC5" s="182"/>
      <c r="AD5" s="182"/>
      <c r="AE5" s="182"/>
      <c r="AF5" s="182"/>
      <c r="AG5" s="182"/>
      <c r="AH5" s="182"/>
      <c r="AI5" s="182"/>
      <c r="AJ5" s="182"/>
      <c r="AK5" s="182"/>
      <c r="AL5" s="182"/>
      <c r="AM5" s="182"/>
      <c r="AN5" s="182"/>
      <c r="AO5" s="182"/>
      <c r="AP5" s="182"/>
      <c r="AQ5" s="182"/>
      <c r="AR5" s="182"/>
      <c r="AS5" s="182"/>
      <c r="AT5" s="182"/>
      <c r="AU5" s="182"/>
      <c r="AV5" s="182"/>
      <c r="AW5" s="182"/>
      <c r="AX5" s="182"/>
      <c r="AY5" s="182"/>
      <c r="AZ5" s="182"/>
      <c r="BA5" s="182"/>
      <c r="BB5" s="182"/>
      <c r="BC5" s="182"/>
      <c r="BD5" s="182"/>
      <c r="BE5" s="182"/>
      <c r="BF5" s="182"/>
      <c r="BG5" s="182"/>
      <c r="BH5" s="182"/>
      <c r="BI5" s="182"/>
      <c r="BJ5" s="182"/>
      <c r="BK5" s="182"/>
      <c r="BL5" s="182"/>
      <c r="BM5" s="182"/>
      <c r="BN5" s="182"/>
      <c r="BO5" s="182"/>
      <c r="BP5" s="182"/>
      <c r="BQ5" s="182"/>
      <c r="BR5" s="182"/>
      <c r="BS5" s="182"/>
      <c r="BT5" s="182"/>
      <c r="BU5" s="182"/>
      <c r="BV5" s="182"/>
      <c r="BW5" s="182"/>
      <c r="BX5" s="182"/>
      <c r="BY5" s="182"/>
      <c r="BZ5" s="182"/>
      <c r="CA5" s="182"/>
      <c r="CB5" s="182"/>
      <c r="CC5" s="182"/>
      <c r="CD5" s="182"/>
      <c r="CE5" s="182"/>
      <c r="CF5" s="182"/>
      <c r="CG5" s="182"/>
      <c r="CH5" s="182"/>
      <c r="CI5" s="182"/>
      <c r="CJ5" s="182"/>
      <c r="CK5" s="182"/>
      <c r="CL5" s="182"/>
      <c r="CM5" s="182"/>
      <c r="CN5" s="182"/>
      <c r="CO5" s="182"/>
      <c r="CP5" s="182"/>
      <c r="CQ5" s="182"/>
      <c r="CR5" s="182"/>
      <c r="CS5" s="182"/>
      <c r="CT5" s="182"/>
      <c r="CU5" s="182"/>
      <c r="CV5" s="182"/>
      <c r="CW5" s="182"/>
      <c r="CX5" s="182"/>
    </row>
    <row r="6" spans="1:102" s="176" customFormat="1" ht="20.100000000000001" customHeight="1">
      <c r="A6" s="93"/>
      <c r="B6" s="306"/>
      <c r="C6" s="134">
        <v>45536</v>
      </c>
      <c r="D6" s="135">
        <v>45870</v>
      </c>
      <c r="E6" s="136">
        <v>45901</v>
      </c>
      <c r="F6" s="134">
        <f>C6</f>
        <v>45536</v>
      </c>
      <c r="G6" s="135">
        <f t="shared" ref="G6:H6" si="0">D6</f>
        <v>45870</v>
      </c>
      <c r="H6" s="136">
        <f t="shared" si="0"/>
        <v>45901</v>
      </c>
      <c r="I6" s="134">
        <f>C6</f>
        <v>45536</v>
      </c>
      <c r="J6" s="135">
        <f t="shared" ref="J6:K6" si="1">D6</f>
        <v>45870</v>
      </c>
      <c r="K6" s="136">
        <f t="shared" si="1"/>
        <v>45901</v>
      </c>
      <c r="L6" s="134">
        <f>C6</f>
        <v>45536</v>
      </c>
      <c r="M6" s="135">
        <f t="shared" ref="M6:N6" si="2">D6</f>
        <v>45870</v>
      </c>
      <c r="N6" s="136">
        <f t="shared" si="2"/>
        <v>45901</v>
      </c>
      <c r="O6" s="182"/>
      <c r="P6" s="182"/>
      <c r="Q6" s="182"/>
      <c r="R6" s="182"/>
      <c r="S6" s="182"/>
      <c r="T6" s="182"/>
      <c r="U6" s="182"/>
      <c r="V6" s="182"/>
      <c r="W6" s="182"/>
      <c r="X6" s="182"/>
      <c r="Y6" s="182"/>
      <c r="Z6" s="182"/>
      <c r="AA6" s="182"/>
      <c r="AB6" s="182"/>
      <c r="AC6" s="182"/>
      <c r="AD6" s="182"/>
      <c r="AE6" s="182"/>
      <c r="AF6" s="182"/>
      <c r="AG6" s="182"/>
      <c r="AH6" s="182"/>
      <c r="AI6" s="182"/>
      <c r="AJ6" s="182"/>
      <c r="AK6" s="182"/>
      <c r="AL6" s="182"/>
      <c r="AM6" s="182"/>
      <c r="AN6" s="182"/>
      <c r="AO6" s="182"/>
      <c r="AP6" s="182"/>
      <c r="AQ6" s="182"/>
      <c r="AR6" s="182"/>
      <c r="AS6" s="182"/>
      <c r="AT6" s="182"/>
      <c r="AU6" s="182"/>
      <c r="AV6" s="182"/>
      <c r="AW6" s="182"/>
      <c r="AX6" s="182"/>
      <c r="AY6" s="182"/>
      <c r="AZ6" s="182"/>
      <c r="BA6" s="182"/>
      <c r="BB6" s="182"/>
      <c r="BC6" s="182"/>
      <c r="BD6" s="182"/>
      <c r="BE6" s="182"/>
      <c r="BF6" s="182"/>
      <c r="BG6" s="182"/>
      <c r="BH6" s="182"/>
      <c r="BI6" s="182"/>
      <c r="BJ6" s="182"/>
      <c r="BK6" s="182"/>
      <c r="BL6" s="182"/>
      <c r="BM6" s="182"/>
      <c r="BN6" s="182"/>
      <c r="BO6" s="182"/>
      <c r="BP6" s="182"/>
      <c r="BQ6" s="182"/>
      <c r="BR6" s="182"/>
      <c r="BS6" s="182"/>
      <c r="BT6" s="182"/>
      <c r="BU6" s="182"/>
      <c r="BV6" s="182"/>
      <c r="BW6" s="182"/>
      <c r="BX6" s="182"/>
      <c r="BY6" s="182"/>
      <c r="BZ6" s="182"/>
      <c r="CA6" s="182"/>
      <c r="CB6" s="182"/>
      <c r="CC6" s="182"/>
      <c r="CD6" s="182"/>
      <c r="CE6" s="182"/>
      <c r="CF6" s="182"/>
      <c r="CG6" s="182"/>
      <c r="CH6" s="182"/>
      <c r="CI6" s="182"/>
      <c r="CJ6" s="182"/>
      <c r="CK6" s="182"/>
      <c r="CL6" s="182"/>
      <c r="CM6" s="182"/>
      <c r="CN6" s="182"/>
      <c r="CO6" s="182"/>
      <c r="CP6" s="182"/>
      <c r="CQ6" s="182"/>
      <c r="CR6" s="182"/>
      <c r="CS6" s="182"/>
      <c r="CT6" s="182"/>
      <c r="CU6" s="182"/>
      <c r="CV6" s="182"/>
      <c r="CW6" s="182"/>
      <c r="CX6" s="182"/>
    </row>
    <row r="7" spans="1:102" s="95" customFormat="1" ht="20.100000000000001" customHeight="1">
      <c r="A7" s="93"/>
      <c r="B7" s="169" t="s">
        <v>296</v>
      </c>
      <c r="C7" s="235">
        <v>398295.58532671997</v>
      </c>
      <c r="D7" s="236">
        <v>428009.68998013996</v>
      </c>
      <c r="E7" s="237">
        <v>432566.21826622001</v>
      </c>
      <c r="F7" s="238">
        <v>2.7437106202007606</v>
      </c>
      <c r="G7" s="239">
        <v>2.6887650916674315</v>
      </c>
      <c r="H7" s="240">
        <v>2.7314581589421092</v>
      </c>
      <c r="I7" s="238">
        <v>262.78310860101072</v>
      </c>
      <c r="J7" s="239">
        <v>262.84806134494903</v>
      </c>
      <c r="K7" s="240">
        <v>259.21731692683181</v>
      </c>
      <c r="L7" s="238">
        <v>7.2100080587796285</v>
      </c>
      <c r="M7" s="239">
        <v>7.0673669175675862</v>
      </c>
      <c r="N7" s="240">
        <v>7.0804125525887747</v>
      </c>
      <c r="O7" s="307"/>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308">
        <v>156191.80812236</v>
      </c>
      <c r="D8" s="309">
        <v>171956.41792780999</v>
      </c>
      <c r="E8" s="310">
        <v>174689.82727691001</v>
      </c>
      <c r="F8" s="179">
        <v>2.4768546550913353</v>
      </c>
      <c r="G8" s="180">
        <v>2.5402339519853196</v>
      </c>
      <c r="H8" s="181">
        <v>2.5492915367251219</v>
      </c>
      <c r="I8" s="179">
        <v>292.81210325805853</v>
      </c>
      <c r="J8" s="180">
        <v>270.51332664583708</v>
      </c>
      <c r="K8" s="181">
        <v>269.68272841858283</v>
      </c>
      <c r="L8" s="179">
        <v>7.2525302102180706</v>
      </c>
      <c r="M8" s="180">
        <v>6.8716713681025041</v>
      </c>
      <c r="N8" s="181">
        <v>6.8749989715843256</v>
      </c>
      <c r="O8" s="307"/>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70</v>
      </c>
      <c r="C9" s="308">
        <v>54355.656889999998</v>
      </c>
      <c r="D9" s="309">
        <v>55919.909267000003</v>
      </c>
      <c r="E9" s="310">
        <v>56190.954009000001</v>
      </c>
      <c r="F9" s="179">
        <v>3.5235664870648575</v>
      </c>
      <c r="G9" s="180">
        <v>3.0760876878158832</v>
      </c>
      <c r="H9" s="181">
        <v>3.1393883768505786</v>
      </c>
      <c r="I9" s="179">
        <v>209.40999041846959</v>
      </c>
      <c r="J9" s="180">
        <v>233.13437523484208</v>
      </c>
      <c r="K9" s="181">
        <v>228.9443533549609</v>
      </c>
      <c r="L9" s="179">
        <v>7.3787002429509236</v>
      </c>
      <c r="M9" s="180">
        <v>7.1714178126654575</v>
      </c>
      <c r="N9" s="181">
        <v>7.1874524186813584</v>
      </c>
      <c r="O9" s="307"/>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308">
        <v>83249.895233370014</v>
      </c>
      <c r="D10" s="309">
        <v>89913.965126359995</v>
      </c>
      <c r="E10" s="310">
        <v>91268.699773620014</v>
      </c>
      <c r="F10" s="179">
        <v>2.6204228321065379</v>
      </c>
      <c r="G10" s="180">
        <v>2.4766463154867093</v>
      </c>
      <c r="H10" s="181">
        <v>2.4597217052377407</v>
      </c>
      <c r="I10" s="179">
        <v>261.55288018812945</v>
      </c>
      <c r="J10" s="180">
        <v>273.51985209462276</v>
      </c>
      <c r="K10" s="181">
        <v>268.33087094417232</v>
      </c>
      <c r="L10" s="179">
        <v>6.8537913904820016</v>
      </c>
      <c r="M10" s="180">
        <v>6.7741193390261714</v>
      </c>
      <c r="N10" s="181">
        <v>6.6001926744672756</v>
      </c>
      <c r="O10" s="307"/>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308">
        <v>60794.002677949997</v>
      </c>
      <c r="D11" s="309">
        <v>67890.42465606</v>
      </c>
      <c r="E11" s="310">
        <v>68722.002878810003</v>
      </c>
      <c r="F11" s="179">
        <v>2.812868462204805</v>
      </c>
      <c r="G11" s="180">
        <v>3.199281654362319</v>
      </c>
      <c r="H11" s="181">
        <v>3.2089724562727802</v>
      </c>
      <c r="I11" s="179">
        <v>233.75394379280522</v>
      </c>
      <c r="J11" s="180">
        <v>196.09916893745637</v>
      </c>
      <c r="K11" s="181">
        <v>195.81755264269333</v>
      </c>
      <c r="L11" s="179">
        <v>6.5751909641077635</v>
      </c>
      <c r="M11" s="180">
        <v>6.2737647361730122</v>
      </c>
      <c r="N11" s="181">
        <v>6.2837313288514798</v>
      </c>
      <c r="O11" s="307"/>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56</v>
      </c>
      <c r="C12" s="308">
        <v>32923.573339000002</v>
      </c>
      <c r="D12" s="309">
        <v>30601.228601999999</v>
      </c>
      <c r="E12" s="310">
        <v>29941.892431</v>
      </c>
      <c r="F12" s="179">
        <v>2.9404130378923323</v>
      </c>
      <c r="G12" s="180">
        <v>2.3170599005088928</v>
      </c>
      <c r="H12" s="181">
        <v>2.650747967347141</v>
      </c>
      <c r="I12" s="179">
        <v>299.07586961502261</v>
      </c>
      <c r="J12" s="180">
        <v>389.28748157794269</v>
      </c>
      <c r="K12" s="181">
        <v>340.26782317884516</v>
      </c>
      <c r="L12" s="179">
        <v>8.7940658633499975</v>
      </c>
      <c r="M12" s="180">
        <v>9.0200241333434548</v>
      </c>
      <c r="N12" s="181">
        <v>9.0196424064496039</v>
      </c>
      <c r="O12" s="307"/>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71</v>
      </c>
      <c r="C13" s="308">
        <v>1910.492013</v>
      </c>
      <c r="D13" s="309">
        <v>1610.0103430000001</v>
      </c>
      <c r="E13" s="310">
        <v>1581.2978439999999</v>
      </c>
      <c r="F13" s="179">
        <v>3.1217409229755311</v>
      </c>
      <c r="G13" s="180">
        <v>3.0702256799104299</v>
      </c>
      <c r="H13" s="181">
        <v>3.8059722416215478</v>
      </c>
      <c r="I13" s="179">
        <v>204.70891889420787</v>
      </c>
      <c r="J13" s="180">
        <v>227.03451325466105</v>
      </c>
      <c r="K13" s="181">
        <v>166.4611798828046</v>
      </c>
      <c r="L13" s="179">
        <v>6.3904820941012757</v>
      </c>
      <c r="M13" s="180">
        <v>6.9704719282042529</v>
      </c>
      <c r="N13" s="181">
        <v>6.3354662994152546</v>
      </c>
      <c r="O13" s="307"/>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58</v>
      </c>
      <c r="C14" s="308">
        <v>1889.5524110000001</v>
      </c>
      <c r="D14" s="309">
        <v>2532.7328959999995</v>
      </c>
      <c r="E14" s="310">
        <v>2568.1052149999996</v>
      </c>
      <c r="F14" s="179">
        <v>1.8758089901958268</v>
      </c>
      <c r="G14" s="180">
        <v>2.9888911744130486</v>
      </c>
      <c r="H14" s="181">
        <v>3.6133186233181651</v>
      </c>
      <c r="I14" s="179">
        <v>379.49823884702329</v>
      </c>
      <c r="J14" s="180">
        <v>291.42300533033875</v>
      </c>
      <c r="K14" s="181">
        <v>241.4030690232143</v>
      </c>
      <c r="L14" s="179">
        <v>7.1186620819272948</v>
      </c>
      <c r="M14" s="180">
        <v>8.7103164865277627</v>
      </c>
      <c r="N14" s="181">
        <v>8.7226620502774068</v>
      </c>
      <c r="O14" s="307"/>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227</v>
      </c>
      <c r="C15" s="308">
        <v>0</v>
      </c>
      <c r="D15" s="309">
        <v>0</v>
      </c>
      <c r="E15" s="310">
        <v>0</v>
      </c>
      <c r="F15" s="179" t="s">
        <v>298</v>
      </c>
      <c r="G15" s="180" t="s">
        <v>298</v>
      </c>
      <c r="H15" s="181" t="s">
        <v>298</v>
      </c>
      <c r="I15" s="179" t="s">
        <v>299</v>
      </c>
      <c r="J15" s="180" t="s">
        <v>299</v>
      </c>
      <c r="K15" s="181" t="s">
        <v>299</v>
      </c>
      <c r="L15" s="179" t="s">
        <v>299</v>
      </c>
      <c r="M15" s="180" t="s">
        <v>299</v>
      </c>
      <c r="N15" s="181" t="s">
        <v>299</v>
      </c>
      <c r="O15" s="307"/>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308">
        <v>2432.5805006099999</v>
      </c>
      <c r="D16" s="309">
        <v>2719.8843230199996</v>
      </c>
      <c r="E16" s="310">
        <v>2718.8060847099996</v>
      </c>
      <c r="F16" s="179">
        <v>2.3264549093363458</v>
      </c>
      <c r="G16" s="180">
        <v>2.0608559112455991</v>
      </c>
      <c r="H16" s="181">
        <v>2.2639975828421615</v>
      </c>
      <c r="I16" s="179">
        <v>317.89918120821812</v>
      </c>
      <c r="J16" s="180">
        <v>339.25711536173708</v>
      </c>
      <c r="K16" s="181">
        <v>313.48268871781772</v>
      </c>
      <c r="L16" s="179">
        <v>7.3957811079586362</v>
      </c>
      <c r="M16" s="180">
        <v>6.9916003162536589</v>
      </c>
      <c r="N16" s="181">
        <v>7.0972404952000092</v>
      </c>
      <c r="O16" s="307"/>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308">
        <v>2058.4562848299997</v>
      </c>
      <c r="D17" s="309">
        <v>1987.99606664</v>
      </c>
      <c r="E17" s="310">
        <v>1981.32452917</v>
      </c>
      <c r="F17" s="179">
        <v>3.7505769988394966</v>
      </c>
      <c r="G17" s="180">
        <v>2.613852382405637</v>
      </c>
      <c r="H17" s="181">
        <v>2.5692787390728471</v>
      </c>
      <c r="I17" s="179">
        <v>215.56728470786203</v>
      </c>
      <c r="J17" s="180">
        <v>299.23783150223636</v>
      </c>
      <c r="K17" s="181">
        <v>306.80292106130156</v>
      </c>
      <c r="L17" s="179">
        <v>8.0850169972759254</v>
      </c>
      <c r="M17" s="180">
        <v>7.8216351877801706</v>
      </c>
      <c r="N17" s="181">
        <v>7.8826222216824711</v>
      </c>
      <c r="O17" s="307"/>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308">
        <v>2314.7920729999996</v>
      </c>
      <c r="D18" s="309">
        <v>2281.397426</v>
      </c>
      <c r="E18" s="310">
        <v>2263.7603989999998</v>
      </c>
      <c r="F18" s="179">
        <v>2.2202472783394578</v>
      </c>
      <c r="G18" s="180">
        <v>2.2978697355644337</v>
      </c>
      <c r="H18" s="181">
        <v>2.4171444568149285</v>
      </c>
      <c r="I18" s="179">
        <v>318.66197580469731</v>
      </c>
      <c r="J18" s="180">
        <v>308.85131738811771</v>
      </c>
      <c r="K18" s="181">
        <v>296.23142024416336</v>
      </c>
      <c r="L18" s="179">
        <v>7.0750838449065325</v>
      </c>
      <c r="M18" s="180">
        <v>7.0970009501536104</v>
      </c>
      <c r="N18" s="181">
        <v>7.1603413537759311</v>
      </c>
      <c r="O18" s="307"/>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65</v>
      </c>
      <c r="C19" s="308">
        <v>0</v>
      </c>
      <c r="D19" s="309">
        <v>0</v>
      </c>
      <c r="E19" s="310">
        <v>0</v>
      </c>
      <c r="F19" s="179" t="s">
        <v>298</v>
      </c>
      <c r="G19" s="180" t="s">
        <v>298</v>
      </c>
      <c r="H19" s="181" t="s">
        <v>298</v>
      </c>
      <c r="I19" s="179" t="s">
        <v>299</v>
      </c>
      <c r="J19" s="180" t="s">
        <v>299</v>
      </c>
      <c r="K19" s="181" t="s">
        <v>299</v>
      </c>
      <c r="L19" s="179" t="s">
        <v>299</v>
      </c>
      <c r="M19" s="180" t="s">
        <v>299</v>
      </c>
      <c r="N19" s="181" t="s">
        <v>299</v>
      </c>
      <c r="O19" s="307"/>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308">
        <v>14.79279433</v>
      </c>
      <c r="D20" s="309">
        <v>39.12631992</v>
      </c>
      <c r="E20" s="310">
        <v>42.577086349999995</v>
      </c>
      <c r="F20" s="179">
        <v>2.7942356310716043</v>
      </c>
      <c r="G20" s="180">
        <v>0.72701097517376745</v>
      </c>
      <c r="H20" s="181">
        <v>0.7972803897606302</v>
      </c>
      <c r="I20" s="179">
        <v>303.78538991337348</v>
      </c>
      <c r="J20" s="180">
        <v>857.76676567318896</v>
      </c>
      <c r="K20" s="181">
        <v>763.77836294458859</v>
      </c>
      <c r="L20" s="179">
        <v>8.4884796069492854</v>
      </c>
      <c r="M20" s="180">
        <v>6.2360585278371357</v>
      </c>
      <c r="N20" s="181">
        <v>6.0894551089919773</v>
      </c>
      <c r="O20" s="307"/>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62</v>
      </c>
      <c r="C21" s="308">
        <v>0</v>
      </c>
      <c r="D21" s="309">
        <v>0</v>
      </c>
      <c r="E21" s="310">
        <v>0</v>
      </c>
      <c r="F21" s="179" t="s">
        <v>298</v>
      </c>
      <c r="G21" s="180" t="s">
        <v>298</v>
      </c>
      <c r="H21" s="181" t="s">
        <v>298</v>
      </c>
      <c r="I21" s="179" t="s">
        <v>299</v>
      </c>
      <c r="J21" s="180" t="s">
        <v>299</v>
      </c>
      <c r="K21" s="181" t="s">
        <v>299</v>
      </c>
      <c r="L21" s="179" t="s">
        <v>299</v>
      </c>
      <c r="M21" s="180" t="s">
        <v>299</v>
      </c>
      <c r="N21" s="181" t="s">
        <v>299</v>
      </c>
      <c r="O21" s="307"/>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308">
        <v>0</v>
      </c>
      <c r="D22" s="309">
        <v>0</v>
      </c>
      <c r="E22" s="310">
        <v>0</v>
      </c>
      <c r="F22" s="179" t="s">
        <v>298</v>
      </c>
      <c r="G22" s="180" t="s">
        <v>298</v>
      </c>
      <c r="H22" s="181" t="s">
        <v>298</v>
      </c>
      <c r="I22" s="179" t="s">
        <v>299</v>
      </c>
      <c r="J22" s="180" t="s">
        <v>299</v>
      </c>
      <c r="K22" s="181" t="s">
        <v>299</v>
      </c>
      <c r="L22" s="179" t="s">
        <v>299</v>
      </c>
      <c r="M22" s="180" t="s">
        <v>299</v>
      </c>
      <c r="N22" s="181" t="s">
        <v>299</v>
      </c>
      <c r="O22" s="307"/>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67</v>
      </c>
      <c r="C23" s="308">
        <v>43.430503000000002</v>
      </c>
      <c r="D23" s="309">
        <v>52.596559999999997</v>
      </c>
      <c r="E23" s="310">
        <v>56.452725000000001</v>
      </c>
      <c r="F23" s="179">
        <v>0.31102564020499601</v>
      </c>
      <c r="G23" s="180">
        <v>1.4484559446473306</v>
      </c>
      <c r="H23" s="181">
        <v>2.4137063356994726</v>
      </c>
      <c r="I23" s="179">
        <v>1719.6328101865561</v>
      </c>
      <c r="J23" s="180">
        <v>463.73559733171624</v>
      </c>
      <c r="K23" s="181">
        <v>266.21393024967654</v>
      </c>
      <c r="L23" s="179">
        <v>5.3484989570578998</v>
      </c>
      <c r="M23" s="180">
        <v>6.7170058269970525</v>
      </c>
      <c r="N23" s="181">
        <v>6.4256225009510173</v>
      </c>
      <c r="O23" s="307"/>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226</v>
      </c>
      <c r="C24" s="308">
        <v>113.97987553999999</v>
      </c>
      <c r="D24" s="309">
        <v>501.79691478000001</v>
      </c>
      <c r="E24" s="310">
        <v>538.45569064999995</v>
      </c>
      <c r="F24" s="179">
        <v>3.2222119146911288</v>
      </c>
      <c r="G24" s="180">
        <v>5.0126780514439568</v>
      </c>
      <c r="H24" s="181">
        <v>5.9409288536599849</v>
      </c>
      <c r="I24" s="179">
        <v>262.47961712835581</v>
      </c>
      <c r="J24" s="180">
        <v>134.53767650301202</v>
      </c>
      <c r="K24" s="181">
        <v>104.7416835838473</v>
      </c>
      <c r="L24" s="179">
        <v>8.4576494967455389</v>
      </c>
      <c r="M24" s="180">
        <v>6.7439405809891575</v>
      </c>
      <c r="N24" s="181">
        <v>6.222628901842028</v>
      </c>
      <c r="O24" s="307"/>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34</v>
      </c>
      <c r="C25" s="308">
        <v>0.146096</v>
      </c>
      <c r="D25" s="309">
        <v>8.0287999999999998E-2</v>
      </c>
      <c r="E25" s="310">
        <v>0.10209699999999999</v>
      </c>
      <c r="F25" s="179">
        <v>0</v>
      </c>
      <c r="G25" s="180">
        <v>0</v>
      </c>
      <c r="H25" s="181">
        <v>0</v>
      </c>
      <c r="I25" s="179" t="s">
        <v>299</v>
      </c>
      <c r="J25" s="180" t="s">
        <v>299</v>
      </c>
      <c r="K25" s="181" t="s">
        <v>299</v>
      </c>
      <c r="L25" s="179">
        <v>11.870961559522506</v>
      </c>
      <c r="M25" s="180">
        <v>15.957552809884417</v>
      </c>
      <c r="N25" s="181">
        <v>12.970018707699541</v>
      </c>
      <c r="O25" s="307"/>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46</v>
      </c>
      <c r="C26" s="308">
        <v>0</v>
      </c>
      <c r="D26" s="309">
        <v>0</v>
      </c>
      <c r="E26" s="310">
        <v>0</v>
      </c>
      <c r="F26" s="179" t="s">
        <v>298</v>
      </c>
      <c r="G26" s="180" t="s">
        <v>298</v>
      </c>
      <c r="H26" s="181" t="s">
        <v>298</v>
      </c>
      <c r="I26" s="179" t="s">
        <v>299</v>
      </c>
      <c r="J26" s="180" t="s">
        <v>299</v>
      </c>
      <c r="K26" s="181" t="s">
        <v>299</v>
      </c>
      <c r="L26" s="179" t="s">
        <v>299</v>
      </c>
      <c r="M26" s="180" t="s">
        <v>299</v>
      </c>
      <c r="N26" s="181" t="s">
        <v>299</v>
      </c>
      <c r="O26" s="307"/>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36</v>
      </c>
      <c r="C27" s="308">
        <v>0</v>
      </c>
      <c r="D27" s="309">
        <v>0</v>
      </c>
      <c r="E27" s="310">
        <v>0</v>
      </c>
      <c r="F27" s="179" t="s">
        <v>298</v>
      </c>
      <c r="G27" s="180" t="s">
        <v>298</v>
      </c>
      <c r="H27" s="181" t="s">
        <v>298</v>
      </c>
      <c r="I27" s="179" t="s">
        <v>299</v>
      </c>
      <c r="J27" s="180" t="s">
        <v>299</v>
      </c>
      <c r="K27" s="181" t="s">
        <v>299</v>
      </c>
      <c r="L27" s="179" t="s">
        <v>299</v>
      </c>
      <c r="M27" s="180" t="s">
        <v>299</v>
      </c>
      <c r="N27" s="181" t="s">
        <v>299</v>
      </c>
      <c r="O27" s="307"/>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69</v>
      </c>
      <c r="C28" s="308">
        <v>0</v>
      </c>
      <c r="D28" s="309">
        <v>0</v>
      </c>
      <c r="E28" s="310">
        <v>0</v>
      </c>
      <c r="F28" s="179" t="s">
        <v>298</v>
      </c>
      <c r="G28" s="180" t="s">
        <v>298</v>
      </c>
      <c r="H28" s="181" t="s">
        <v>298</v>
      </c>
      <c r="I28" s="179" t="s">
        <v>299</v>
      </c>
      <c r="J28" s="180" t="s">
        <v>299</v>
      </c>
      <c r="K28" s="181" t="s">
        <v>299</v>
      </c>
      <c r="L28" s="179" t="s">
        <v>299</v>
      </c>
      <c r="M28" s="180" t="s">
        <v>299</v>
      </c>
      <c r="N28" s="181" t="s">
        <v>299</v>
      </c>
      <c r="O28" s="307"/>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40</v>
      </c>
      <c r="C29" s="308">
        <v>0</v>
      </c>
      <c r="D29" s="309">
        <v>0</v>
      </c>
      <c r="E29" s="310">
        <v>0</v>
      </c>
      <c r="F29" s="179" t="s">
        <v>298</v>
      </c>
      <c r="G29" s="180" t="s">
        <v>298</v>
      </c>
      <c r="H29" s="181" t="s">
        <v>298</v>
      </c>
      <c r="I29" s="179" t="s">
        <v>299</v>
      </c>
      <c r="J29" s="180" t="s">
        <v>299</v>
      </c>
      <c r="K29" s="181" t="s">
        <v>299</v>
      </c>
      <c r="L29" s="179" t="s">
        <v>299</v>
      </c>
      <c r="M29" s="180" t="s">
        <v>299</v>
      </c>
      <c r="N29" s="181" t="s">
        <v>299</v>
      </c>
      <c r="O29" s="307"/>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73</v>
      </c>
      <c r="C30" s="308">
        <v>0</v>
      </c>
      <c r="D30" s="309">
        <v>0</v>
      </c>
      <c r="E30" s="310">
        <v>0</v>
      </c>
      <c r="F30" s="179" t="s">
        <v>298</v>
      </c>
      <c r="G30" s="180" t="s">
        <v>298</v>
      </c>
      <c r="H30" s="181" t="s">
        <v>298</v>
      </c>
      <c r="I30" s="179" t="s">
        <v>299</v>
      </c>
      <c r="J30" s="180" t="s">
        <v>299</v>
      </c>
      <c r="K30" s="181" t="s">
        <v>299</v>
      </c>
      <c r="L30" s="179" t="s">
        <v>299</v>
      </c>
      <c r="M30" s="180" t="s">
        <v>299</v>
      </c>
      <c r="N30" s="181" t="s">
        <v>299</v>
      </c>
      <c r="O30" s="307"/>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31</v>
      </c>
      <c r="C31" s="308">
        <v>0</v>
      </c>
      <c r="D31" s="309">
        <v>0</v>
      </c>
      <c r="E31" s="310">
        <v>0</v>
      </c>
      <c r="F31" s="179" t="s">
        <v>298</v>
      </c>
      <c r="G31" s="180" t="s">
        <v>298</v>
      </c>
      <c r="H31" s="181" t="s">
        <v>298</v>
      </c>
      <c r="I31" s="179" t="s">
        <v>299</v>
      </c>
      <c r="J31" s="180" t="s">
        <v>299</v>
      </c>
      <c r="K31" s="181" t="s">
        <v>299</v>
      </c>
      <c r="L31" s="179" t="s">
        <v>299</v>
      </c>
      <c r="M31" s="180" t="s">
        <v>299</v>
      </c>
      <c r="N31" s="181" t="s">
        <v>299</v>
      </c>
      <c r="O31" s="307"/>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45</v>
      </c>
      <c r="C32" s="308">
        <v>0</v>
      </c>
      <c r="D32" s="309">
        <v>0</v>
      </c>
      <c r="E32" s="310">
        <v>0</v>
      </c>
      <c r="F32" s="179" t="s">
        <v>298</v>
      </c>
      <c r="G32" s="180" t="s">
        <v>298</v>
      </c>
      <c r="H32" s="181" t="s">
        <v>298</v>
      </c>
      <c r="I32" s="179" t="s">
        <v>299</v>
      </c>
      <c r="J32" s="180" t="s">
        <v>299</v>
      </c>
      <c r="K32" s="181" t="s">
        <v>299</v>
      </c>
      <c r="L32" s="179" t="s">
        <v>299</v>
      </c>
      <c r="M32" s="180" t="s">
        <v>299</v>
      </c>
      <c r="N32" s="181" t="s">
        <v>299</v>
      </c>
      <c r="O32" s="307"/>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51</v>
      </c>
      <c r="C33" s="308">
        <v>0</v>
      </c>
      <c r="D33" s="309">
        <v>0</v>
      </c>
      <c r="E33" s="310">
        <v>0</v>
      </c>
      <c r="F33" s="179" t="s">
        <v>298</v>
      </c>
      <c r="G33" s="180" t="s">
        <v>298</v>
      </c>
      <c r="H33" s="181" t="s">
        <v>298</v>
      </c>
      <c r="I33" s="179" t="s">
        <v>299</v>
      </c>
      <c r="J33" s="180" t="s">
        <v>299</v>
      </c>
      <c r="K33" s="181" t="s">
        <v>299</v>
      </c>
      <c r="L33" s="179" t="s">
        <v>299</v>
      </c>
      <c r="M33" s="180" t="s">
        <v>299</v>
      </c>
      <c r="N33" s="181" t="s">
        <v>299</v>
      </c>
      <c r="O33" s="307"/>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v>
      </c>
      <c r="C34" s="308">
        <v>0</v>
      </c>
      <c r="D34" s="309">
        <v>0</v>
      </c>
      <c r="E34" s="310">
        <v>0</v>
      </c>
      <c r="F34" s="179" t="s">
        <v>298</v>
      </c>
      <c r="G34" s="180" t="s">
        <v>298</v>
      </c>
      <c r="H34" s="181" t="s">
        <v>298</v>
      </c>
      <c r="I34" s="179" t="s">
        <v>299</v>
      </c>
      <c r="J34" s="180" t="s">
        <v>299</v>
      </c>
      <c r="K34" s="181" t="s">
        <v>299</v>
      </c>
      <c r="L34" s="179" t="s">
        <v>299</v>
      </c>
      <c r="M34" s="180" t="s">
        <v>299</v>
      </c>
      <c r="N34" s="181" t="s">
        <v>299</v>
      </c>
      <c r="O34" s="307"/>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308">
        <v>0</v>
      </c>
      <c r="D35" s="309">
        <v>0</v>
      </c>
      <c r="E35" s="310">
        <v>0</v>
      </c>
      <c r="F35" s="179" t="s">
        <v>298</v>
      </c>
      <c r="G35" s="180" t="s">
        <v>298</v>
      </c>
      <c r="H35" s="181" t="s">
        <v>298</v>
      </c>
      <c r="I35" s="179" t="s">
        <v>299</v>
      </c>
      <c r="J35" s="180" t="s">
        <v>299</v>
      </c>
      <c r="K35" s="181" t="s">
        <v>299</v>
      </c>
      <c r="L35" s="179" t="s">
        <v>299</v>
      </c>
      <c r="M35" s="180" t="s">
        <v>299</v>
      </c>
      <c r="N35" s="181" t="s">
        <v>299</v>
      </c>
      <c r="O35" s="307"/>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297</v>
      </c>
      <c r="C36" s="308">
        <v>1.91066073</v>
      </c>
      <c r="D36" s="309">
        <v>1.37777555</v>
      </c>
      <c r="E36" s="310">
        <v>1.30274</v>
      </c>
      <c r="F36" s="179">
        <v>1.7403047792791555</v>
      </c>
      <c r="G36" s="180">
        <v>12.761437811840977</v>
      </c>
      <c r="H36" s="181">
        <v>13.72307597832261</v>
      </c>
      <c r="I36" s="179">
        <v>483.65195727568107</v>
      </c>
      <c r="J36" s="180">
        <v>86.709394629185113</v>
      </c>
      <c r="K36" s="181">
        <v>85.277397413523076</v>
      </c>
      <c r="L36" s="179">
        <v>8.4170181275458571</v>
      </c>
      <c r="M36" s="180">
        <v>11.065365472627239</v>
      </c>
      <c r="N36" s="181">
        <v>11.702682039393894</v>
      </c>
      <c r="O36" s="307"/>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66</v>
      </c>
      <c r="C37" s="308">
        <v>0</v>
      </c>
      <c r="D37" s="309">
        <v>0</v>
      </c>
      <c r="E37" s="310">
        <v>0</v>
      </c>
      <c r="F37" s="179" t="s">
        <v>298</v>
      </c>
      <c r="G37" s="180" t="s">
        <v>298</v>
      </c>
      <c r="H37" s="181" t="s">
        <v>298</v>
      </c>
      <c r="I37" s="179" t="s">
        <v>299</v>
      </c>
      <c r="J37" s="180" t="s">
        <v>299</v>
      </c>
      <c r="K37" s="181" t="s">
        <v>299</v>
      </c>
      <c r="L37" s="179" t="s">
        <v>299</v>
      </c>
      <c r="M37" s="180" t="s">
        <v>299</v>
      </c>
      <c r="N37" s="181" t="s">
        <v>299</v>
      </c>
      <c r="O37" s="307"/>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308">
        <v>0</v>
      </c>
      <c r="D38" s="309">
        <v>0</v>
      </c>
      <c r="E38" s="310">
        <v>0</v>
      </c>
      <c r="F38" s="179" t="s">
        <v>298</v>
      </c>
      <c r="G38" s="180" t="s">
        <v>298</v>
      </c>
      <c r="H38" s="181" t="s">
        <v>298</v>
      </c>
      <c r="I38" s="179" t="s">
        <v>299</v>
      </c>
      <c r="J38" s="180" t="s">
        <v>299</v>
      </c>
      <c r="K38" s="181" t="s">
        <v>299</v>
      </c>
      <c r="L38" s="179" t="s">
        <v>299</v>
      </c>
      <c r="M38" s="180" t="s">
        <v>299</v>
      </c>
      <c r="N38" s="181" t="s">
        <v>299</v>
      </c>
      <c r="O38" s="307"/>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42</v>
      </c>
      <c r="C39" s="308">
        <v>0.51585199999999998</v>
      </c>
      <c r="D39" s="309">
        <v>0.74548800000000004</v>
      </c>
      <c r="E39" s="310">
        <v>0.65748600000000001</v>
      </c>
      <c r="F39" s="179">
        <v>0.48870606297930408</v>
      </c>
      <c r="G39" s="180">
        <v>10.985555770180069</v>
      </c>
      <c r="H39" s="181">
        <v>3.6855537608405347</v>
      </c>
      <c r="I39" s="179">
        <v>892.5029750099169</v>
      </c>
      <c r="J39" s="180">
        <v>74.041467226726581</v>
      </c>
      <c r="K39" s="181">
        <v>223.40293826345331</v>
      </c>
      <c r="L39" s="179">
        <v>4.3617161511441269</v>
      </c>
      <c r="M39" s="180">
        <v>8.1338666752516477</v>
      </c>
      <c r="N39" s="181">
        <v>8.2336353929969608</v>
      </c>
      <c r="O39" s="307"/>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49</v>
      </c>
      <c r="C40" s="308">
        <v>0</v>
      </c>
      <c r="D40" s="309">
        <v>0</v>
      </c>
      <c r="E40" s="310">
        <v>0</v>
      </c>
      <c r="F40" s="179" t="s">
        <v>298</v>
      </c>
      <c r="G40" s="180" t="s">
        <v>298</v>
      </c>
      <c r="H40" s="181" t="s">
        <v>298</v>
      </c>
      <c r="I40" s="179" t="s">
        <v>299</v>
      </c>
      <c r="J40" s="180" t="s">
        <v>299</v>
      </c>
      <c r="K40" s="181" t="s">
        <v>299</v>
      </c>
      <c r="L40" s="179" t="s">
        <v>299</v>
      </c>
      <c r="M40" s="180" t="s">
        <v>299</v>
      </c>
      <c r="N40" s="181" t="s">
        <v>299</v>
      </c>
      <c r="O40" s="307"/>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59</v>
      </c>
      <c r="C41" s="308">
        <v>0</v>
      </c>
      <c r="D41" s="309">
        <v>0</v>
      </c>
      <c r="E41" s="310">
        <v>0</v>
      </c>
      <c r="F41" s="179" t="s">
        <v>298</v>
      </c>
      <c r="G41" s="180" t="s">
        <v>298</v>
      </c>
      <c r="H41" s="181" t="s">
        <v>298</v>
      </c>
      <c r="I41" s="179" t="s">
        <v>299</v>
      </c>
      <c r="J41" s="180" t="s">
        <v>299</v>
      </c>
      <c r="K41" s="181" t="s">
        <v>299</v>
      </c>
      <c r="L41" s="179" t="s">
        <v>299</v>
      </c>
      <c r="M41" s="180" t="s">
        <v>299</v>
      </c>
      <c r="N41" s="181" t="s">
        <v>299</v>
      </c>
      <c r="O41" s="307"/>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64</v>
      </c>
      <c r="C42" s="308">
        <v>0</v>
      </c>
      <c r="D42" s="309">
        <v>0</v>
      </c>
      <c r="E42" s="310">
        <v>0</v>
      </c>
      <c r="F42" s="179" t="s">
        <v>298</v>
      </c>
      <c r="G42" s="180" t="s">
        <v>298</v>
      </c>
      <c r="H42" s="181" t="s">
        <v>298</v>
      </c>
      <c r="I42" s="179" t="s">
        <v>299</v>
      </c>
      <c r="J42" s="180" t="s">
        <v>299</v>
      </c>
      <c r="K42" s="181" t="s">
        <v>299</v>
      </c>
      <c r="L42" s="179" t="s">
        <v>299</v>
      </c>
      <c r="M42" s="180" t="s">
        <v>299</v>
      </c>
      <c r="N42" s="181" t="s">
        <v>299</v>
      </c>
      <c r="O42" s="307"/>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57</v>
      </c>
      <c r="C43" s="308">
        <v>0</v>
      </c>
      <c r="D43" s="309">
        <v>0</v>
      </c>
      <c r="E43" s="310">
        <v>0</v>
      </c>
      <c r="F43" s="179" t="s">
        <v>298</v>
      </c>
      <c r="G43" s="180" t="s">
        <v>298</v>
      </c>
      <c r="H43" s="181" t="s">
        <v>298</v>
      </c>
      <c r="I43" s="179" t="s">
        <v>299</v>
      </c>
      <c r="J43" s="180" t="s">
        <v>299</v>
      </c>
      <c r="K43" s="181" t="s">
        <v>299</v>
      </c>
      <c r="L43" s="179" t="s">
        <v>299</v>
      </c>
      <c r="M43" s="180" t="s">
        <v>299</v>
      </c>
      <c r="N43" s="181" t="s">
        <v>299</v>
      </c>
      <c r="O43" s="307"/>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233</v>
      </c>
      <c r="C44" s="308">
        <v>0</v>
      </c>
      <c r="D44" s="309">
        <v>0</v>
      </c>
      <c r="E44" s="310">
        <v>0</v>
      </c>
      <c r="F44" s="179" t="s">
        <v>298</v>
      </c>
      <c r="G44" s="180" t="s">
        <v>298</v>
      </c>
      <c r="H44" s="181" t="s">
        <v>298</v>
      </c>
      <c r="I44" s="179" t="s">
        <v>299</v>
      </c>
      <c r="J44" s="180" t="s">
        <v>299</v>
      </c>
      <c r="K44" s="181" t="s">
        <v>299</v>
      </c>
      <c r="L44" s="179" t="s">
        <v>299</v>
      </c>
      <c r="M44" s="180" t="s">
        <v>299</v>
      </c>
      <c r="N44" s="181" t="s">
        <v>299</v>
      </c>
      <c r="O44" s="307"/>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225</v>
      </c>
      <c r="C45" s="308">
        <v>0</v>
      </c>
      <c r="D45" s="309">
        <v>0</v>
      </c>
      <c r="E45" s="310">
        <v>0</v>
      </c>
      <c r="F45" s="179" t="s">
        <v>298</v>
      </c>
      <c r="G45" s="180" t="s">
        <v>298</v>
      </c>
      <c r="H45" s="181" t="s">
        <v>298</v>
      </c>
      <c r="I45" s="179" t="s">
        <v>299</v>
      </c>
      <c r="J45" s="180" t="s">
        <v>299</v>
      </c>
      <c r="K45" s="181" t="s">
        <v>299</v>
      </c>
      <c r="L45" s="179" t="s">
        <v>299</v>
      </c>
      <c r="M45" s="180" t="s">
        <v>299</v>
      </c>
      <c r="N45" s="181" t="s">
        <v>299</v>
      </c>
      <c r="O45" s="307"/>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74</v>
      </c>
      <c r="C46" s="308">
        <v>0</v>
      </c>
      <c r="D46" s="309">
        <v>0</v>
      </c>
      <c r="E46" s="310">
        <v>0</v>
      </c>
      <c r="F46" s="179" t="s">
        <v>298</v>
      </c>
      <c r="G46" s="180" t="s">
        <v>298</v>
      </c>
      <c r="H46" s="181" t="s">
        <v>298</v>
      </c>
      <c r="I46" s="179" t="s">
        <v>299</v>
      </c>
      <c r="J46" s="180" t="s">
        <v>299</v>
      </c>
      <c r="K46" s="181" t="s">
        <v>299</v>
      </c>
      <c r="L46" s="179" t="s">
        <v>299</v>
      </c>
      <c r="M46" s="180" t="s">
        <v>299</v>
      </c>
      <c r="N46" s="181" t="s">
        <v>299</v>
      </c>
      <c r="O46" s="307"/>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38</v>
      </c>
      <c r="C47" s="308">
        <v>0</v>
      </c>
      <c r="D47" s="309">
        <v>0</v>
      </c>
      <c r="E47" s="310">
        <v>0</v>
      </c>
      <c r="F47" s="179" t="s">
        <v>298</v>
      </c>
      <c r="G47" s="180" t="s">
        <v>298</v>
      </c>
      <c r="H47" s="181" t="s">
        <v>298</v>
      </c>
      <c r="I47" s="179" t="s">
        <v>299</v>
      </c>
      <c r="J47" s="180" t="s">
        <v>299</v>
      </c>
      <c r="K47" s="181" t="s">
        <v>299</v>
      </c>
      <c r="L47" s="179" t="s">
        <v>299</v>
      </c>
      <c r="M47" s="180" t="s">
        <v>299</v>
      </c>
      <c r="N47" s="181" t="s">
        <v>299</v>
      </c>
      <c r="O47" s="307"/>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41</v>
      </c>
      <c r="C48" s="308">
        <v>0</v>
      </c>
      <c r="D48" s="309">
        <v>0</v>
      </c>
      <c r="E48" s="310">
        <v>0</v>
      </c>
      <c r="F48" s="179" t="s">
        <v>298</v>
      </c>
      <c r="G48" s="180" t="s">
        <v>298</v>
      </c>
      <c r="H48" s="181" t="s">
        <v>298</v>
      </c>
      <c r="I48" s="179" t="s">
        <v>299</v>
      </c>
      <c r="J48" s="180" t="s">
        <v>299</v>
      </c>
      <c r="K48" s="181" t="s">
        <v>299</v>
      </c>
      <c r="L48" s="179" t="s">
        <v>299</v>
      </c>
      <c r="M48" s="180" t="s">
        <v>299</v>
      </c>
      <c r="N48" s="181" t="s">
        <v>299</v>
      </c>
      <c r="O48" s="307"/>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72</v>
      </c>
      <c r="C49" s="308">
        <v>0</v>
      </c>
      <c r="D49" s="309">
        <v>0</v>
      </c>
      <c r="E49" s="310">
        <v>0</v>
      </c>
      <c r="F49" s="179" t="s">
        <v>298</v>
      </c>
      <c r="G49" s="180" t="s">
        <v>298</v>
      </c>
      <c r="H49" s="181" t="s">
        <v>298</v>
      </c>
      <c r="I49" s="179" t="s">
        <v>299</v>
      </c>
      <c r="J49" s="180" t="s">
        <v>299</v>
      </c>
      <c r="K49" s="181" t="s">
        <v>299</v>
      </c>
      <c r="L49" s="179" t="s">
        <v>299</v>
      </c>
      <c r="M49" s="180" t="s">
        <v>299</v>
      </c>
      <c r="N49" s="181" t="s">
        <v>299</v>
      </c>
      <c r="O49" s="307"/>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231</v>
      </c>
      <c r="C50" s="308">
        <v>0</v>
      </c>
      <c r="D50" s="309">
        <v>0</v>
      </c>
      <c r="E50" s="310">
        <v>0</v>
      </c>
      <c r="F50" s="179" t="s">
        <v>298</v>
      </c>
      <c r="G50" s="180" t="s">
        <v>298</v>
      </c>
      <c r="H50" s="181" t="s">
        <v>298</v>
      </c>
      <c r="I50" s="179" t="s">
        <v>299</v>
      </c>
      <c r="J50" s="180" t="s">
        <v>299</v>
      </c>
      <c r="K50" s="181" t="s">
        <v>299</v>
      </c>
      <c r="L50" s="179" t="s">
        <v>299</v>
      </c>
      <c r="M50" s="180" t="s">
        <v>299</v>
      </c>
      <c r="N50" s="181" t="s">
        <v>299</v>
      </c>
      <c r="O50" s="307"/>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63</v>
      </c>
      <c r="C51" s="308">
        <v>0</v>
      </c>
      <c r="D51" s="309">
        <v>0</v>
      </c>
      <c r="E51" s="310">
        <v>0</v>
      </c>
      <c r="F51" s="179" t="s">
        <v>298</v>
      </c>
      <c r="G51" s="180" t="s">
        <v>298</v>
      </c>
      <c r="H51" s="181" t="s">
        <v>298</v>
      </c>
      <c r="I51" s="179" t="s">
        <v>299</v>
      </c>
      <c r="J51" s="180" t="s">
        <v>299</v>
      </c>
      <c r="K51" s="181" t="s">
        <v>299</v>
      </c>
      <c r="L51" s="179" t="s">
        <v>299</v>
      </c>
      <c r="M51" s="180" t="s">
        <v>299</v>
      </c>
      <c r="N51" s="181" t="s">
        <v>299</v>
      </c>
      <c r="O51" s="307"/>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185</v>
      </c>
      <c r="C52" s="308">
        <v>0</v>
      </c>
      <c r="D52" s="309">
        <v>0</v>
      </c>
      <c r="E52" s="310">
        <v>0</v>
      </c>
      <c r="F52" s="179" t="s">
        <v>298</v>
      </c>
      <c r="G52" s="180" t="s">
        <v>298</v>
      </c>
      <c r="H52" s="181" t="s">
        <v>298</v>
      </c>
      <c r="I52" s="179" t="s">
        <v>299</v>
      </c>
      <c r="J52" s="180" t="s">
        <v>299</v>
      </c>
      <c r="K52" s="181" t="s">
        <v>299</v>
      </c>
      <c r="L52" s="179" t="s">
        <v>299</v>
      </c>
      <c r="M52" s="180" t="s">
        <v>299</v>
      </c>
      <c r="N52" s="181" t="s">
        <v>299</v>
      </c>
      <c r="O52" s="307"/>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54</v>
      </c>
      <c r="C53" s="308">
        <v>0</v>
      </c>
      <c r="D53" s="309">
        <v>0</v>
      </c>
      <c r="E53" s="310">
        <v>0</v>
      </c>
      <c r="F53" s="179" t="s">
        <v>298</v>
      </c>
      <c r="G53" s="180" t="s">
        <v>298</v>
      </c>
      <c r="H53" s="181" t="s">
        <v>298</v>
      </c>
      <c r="I53" s="179" t="s">
        <v>299</v>
      </c>
      <c r="J53" s="180" t="s">
        <v>299</v>
      </c>
      <c r="K53" s="181" t="s">
        <v>299</v>
      </c>
      <c r="L53" s="179" t="s">
        <v>299</v>
      </c>
      <c r="M53" s="180" t="s">
        <v>299</v>
      </c>
      <c r="N53" s="181" t="s">
        <v>299</v>
      </c>
      <c r="O53" s="307"/>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53</v>
      </c>
      <c r="C54" s="308">
        <v>0</v>
      </c>
      <c r="D54" s="309">
        <v>0</v>
      </c>
      <c r="E54" s="310">
        <v>0</v>
      </c>
      <c r="F54" s="179" t="s">
        <v>298</v>
      </c>
      <c r="G54" s="180" t="s">
        <v>298</v>
      </c>
      <c r="H54" s="181" t="s">
        <v>298</v>
      </c>
      <c r="I54" s="179" t="s">
        <v>299</v>
      </c>
      <c r="J54" s="180" t="s">
        <v>299</v>
      </c>
      <c r="K54" s="181" t="s">
        <v>299</v>
      </c>
      <c r="L54" s="179" t="s">
        <v>299</v>
      </c>
      <c r="M54" s="180" t="s">
        <v>299</v>
      </c>
      <c r="N54" s="181" t="s">
        <v>299</v>
      </c>
      <c r="O54" s="307"/>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234</v>
      </c>
      <c r="C55" s="308">
        <v>0</v>
      </c>
      <c r="D55" s="309">
        <v>0</v>
      </c>
      <c r="E55" s="310">
        <v>0</v>
      </c>
      <c r="F55" s="179" t="s">
        <v>298</v>
      </c>
      <c r="G55" s="180" t="s">
        <v>298</v>
      </c>
      <c r="H55" s="181" t="s">
        <v>298</v>
      </c>
      <c r="I55" s="179" t="s">
        <v>299</v>
      </c>
      <c r="J55" s="180" t="s">
        <v>299</v>
      </c>
      <c r="K55" s="181" t="s">
        <v>299</v>
      </c>
      <c r="L55" s="179" t="s">
        <v>299</v>
      </c>
      <c r="M55" s="180" t="s">
        <v>299</v>
      </c>
      <c r="N55" s="181" t="s">
        <v>299</v>
      </c>
      <c r="O55" s="307"/>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55</v>
      </c>
      <c r="C56" s="308">
        <v>0</v>
      </c>
      <c r="D56" s="309">
        <v>0</v>
      </c>
      <c r="E56" s="310">
        <v>0</v>
      </c>
      <c r="F56" s="179" t="s">
        <v>298</v>
      </c>
      <c r="G56" s="180" t="s">
        <v>298</v>
      </c>
      <c r="H56" s="181" t="s">
        <v>298</v>
      </c>
      <c r="I56" s="179" t="s">
        <v>299</v>
      </c>
      <c r="J56" s="180" t="s">
        <v>299</v>
      </c>
      <c r="K56" s="181" t="s">
        <v>299</v>
      </c>
      <c r="L56" s="179" t="s">
        <v>299</v>
      </c>
      <c r="M56" s="180" t="s">
        <v>299</v>
      </c>
      <c r="N56" s="181" t="s">
        <v>299</v>
      </c>
      <c r="O56" s="307"/>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68</v>
      </c>
      <c r="C57" s="308">
        <v>0</v>
      </c>
      <c r="D57" s="309">
        <v>0</v>
      </c>
      <c r="E57" s="310">
        <v>0</v>
      </c>
      <c r="F57" s="179" t="s">
        <v>298</v>
      </c>
      <c r="G57" s="180" t="s">
        <v>298</v>
      </c>
      <c r="H57" s="181" t="s">
        <v>298</v>
      </c>
      <c r="I57" s="179" t="s">
        <v>299</v>
      </c>
      <c r="J57" s="180" t="s">
        <v>299</v>
      </c>
      <c r="K57" s="181" t="s">
        <v>299</v>
      </c>
      <c r="L57" s="179" t="s">
        <v>299</v>
      </c>
      <c r="M57" s="180" t="s">
        <v>299</v>
      </c>
      <c r="N57" s="181" t="s">
        <v>299</v>
      </c>
      <c r="O57" s="307"/>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50</v>
      </c>
      <c r="C58" s="308">
        <v>0</v>
      </c>
      <c r="D58" s="309">
        <v>0</v>
      </c>
      <c r="E58" s="310">
        <v>0</v>
      </c>
      <c r="F58" s="179" t="s">
        <v>298</v>
      </c>
      <c r="G58" s="180" t="s">
        <v>298</v>
      </c>
      <c r="H58" s="181" t="s">
        <v>298</v>
      </c>
      <c r="I58" s="179" t="s">
        <v>299</v>
      </c>
      <c r="J58" s="180" t="s">
        <v>299</v>
      </c>
      <c r="K58" s="181" t="s">
        <v>299</v>
      </c>
      <c r="L58" s="179" t="s">
        <v>299</v>
      </c>
      <c r="M58" s="180" t="s">
        <v>299</v>
      </c>
      <c r="N58" s="181" t="s">
        <v>299</v>
      </c>
      <c r="O58" s="307"/>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60</v>
      </c>
      <c r="C59" s="308">
        <v>0</v>
      </c>
      <c r="D59" s="309">
        <v>0</v>
      </c>
      <c r="E59" s="310">
        <v>0</v>
      </c>
      <c r="F59" s="179" t="s">
        <v>298</v>
      </c>
      <c r="G59" s="180" t="s">
        <v>298</v>
      </c>
      <c r="H59" s="181" t="s">
        <v>298</v>
      </c>
      <c r="I59" s="179" t="s">
        <v>299</v>
      </c>
      <c r="J59" s="180" t="s">
        <v>299</v>
      </c>
      <c r="K59" s="181" t="s">
        <v>299</v>
      </c>
      <c r="L59" s="179" t="s">
        <v>299</v>
      </c>
      <c r="M59" s="180" t="s">
        <v>299</v>
      </c>
      <c r="N59" s="181" t="s">
        <v>299</v>
      </c>
      <c r="O59" s="307"/>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8">
      <c r="A60" s="85"/>
      <c r="B60" s="147"/>
      <c r="C60" s="311"/>
      <c r="D60" s="312"/>
      <c r="E60" s="313"/>
      <c r="F60" s="188"/>
      <c r="G60" s="189"/>
      <c r="H60" s="190"/>
      <c r="I60" s="188"/>
      <c r="J60" s="189"/>
      <c r="K60" s="190"/>
      <c r="L60" s="188"/>
      <c r="M60" s="189"/>
      <c r="N60" s="190"/>
      <c r="O60" s="307"/>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20.100000000000001" customHeight="1">
      <c r="A61" s="85"/>
      <c r="B61" s="85" t="s">
        <v>483</v>
      </c>
      <c r="C61" s="314"/>
      <c r="D61" s="314"/>
      <c r="E61" s="314"/>
      <c r="F61" s="85"/>
      <c r="G61" s="85"/>
      <c r="H61" s="85"/>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ht="20.100000000000001" customHeight="1">
      <c r="B62" s="315"/>
      <c r="C62" s="117"/>
      <c r="D62" s="117"/>
      <c r="E62" s="117"/>
      <c r="F62" s="117"/>
      <c r="G62" s="117"/>
      <c r="H62" s="117"/>
      <c r="I62" s="193"/>
      <c r="J62" s="193"/>
      <c r="K62" s="193"/>
      <c r="L62" s="193"/>
      <c r="M62" s="193"/>
      <c r="N62" s="193"/>
    </row>
    <row r="63" spans="1:102" ht="20.100000000000001" customHeight="1">
      <c r="B63" s="117"/>
      <c r="C63" s="117"/>
      <c r="D63" s="117"/>
      <c r="E63" s="117"/>
      <c r="F63" s="117"/>
      <c r="G63" s="117"/>
      <c r="H63" s="117"/>
      <c r="I63" s="316"/>
      <c r="J63" s="316"/>
      <c r="K63" s="316"/>
      <c r="L63" s="316"/>
      <c r="M63" s="316"/>
      <c r="N63" s="316"/>
    </row>
    <row r="64" spans="1:102" ht="20.100000000000001" customHeight="1">
      <c r="B64" s="63"/>
      <c r="C64" s="63"/>
      <c r="D64" s="63"/>
      <c r="E64" s="63"/>
      <c r="F64" s="63"/>
      <c r="G64" s="63"/>
      <c r="H64" s="63"/>
      <c r="I64" s="63"/>
      <c r="J64" s="63"/>
      <c r="K64" s="63"/>
      <c r="L64" s="63"/>
      <c r="M64" s="63"/>
      <c r="N64" s="63"/>
    </row>
    <row r="65" spans="2:14" ht="20.100000000000001" customHeight="1">
      <c r="B65" s="63"/>
      <c r="C65" s="63"/>
      <c r="D65" s="63"/>
      <c r="E65" s="63"/>
      <c r="F65" s="63"/>
      <c r="G65" s="63"/>
      <c r="H65" s="63"/>
      <c r="I65" s="63"/>
      <c r="J65" s="63"/>
      <c r="K65" s="63"/>
      <c r="L65" s="63"/>
      <c r="M65" s="63"/>
      <c r="N65" s="63"/>
    </row>
    <row r="66" spans="2:14" ht="20.100000000000001" customHeight="1">
      <c r="B66" s="191"/>
      <c r="C66" s="194"/>
      <c r="D66" s="194"/>
      <c r="E66" s="194"/>
      <c r="F66" s="194"/>
      <c r="G66" s="194"/>
      <c r="H66" s="194"/>
      <c r="I66" s="194"/>
      <c r="J66" s="194"/>
      <c r="K66" s="194"/>
      <c r="L66" s="194"/>
      <c r="M66" s="194"/>
      <c r="N66" s="194"/>
    </row>
    <row r="67" spans="2:14" ht="20.100000000000001" customHeight="1">
      <c r="B67" s="63"/>
    </row>
    <row r="68" spans="2:14" ht="20.100000000000001" customHeight="1">
      <c r="B68" s="84"/>
    </row>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row r="93"/>
    <row r="94"/>
    <row r="9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A1:CX68"/>
  <sheetViews>
    <sheetView showGridLines="0" zoomScale="70" zoomScaleNormal="70" zoomScaleSheetLayoutView="70" workbookViewId="0">
      <pane xSplit="2" ySplit="7" topLeftCell="C8" activePane="bottomRight" state="frozen"/>
      <selection pane="topRight"/>
      <selection pane="bottomLeft"/>
      <selection pane="bottomRight" activeCell="C8" sqref="C8"/>
    </sheetView>
  </sheetViews>
  <sheetFormatPr baseColWidth="10" defaultColWidth="0" defaultRowHeight="20.100000000000001" customHeight="1"/>
  <cols>
    <col min="1" max="1" width="5.7109375" style="199" customWidth="1"/>
    <col min="2" max="2" width="35.7109375" style="199" customWidth="1"/>
    <col min="3" max="14" width="16.7109375" style="199" customWidth="1"/>
    <col min="15" max="15" width="11.42578125" style="199" customWidth="1"/>
    <col min="16" max="16" width="11.42578125" style="199" hidden="1" customWidth="1"/>
    <col min="17" max="102" width="0" style="199" hidden="1" customWidth="1"/>
    <col min="103" max="16384" width="11.42578125" style="200" hidden="1"/>
  </cols>
  <sheetData>
    <row r="1" spans="1:102" ht="89.1" customHeight="1"/>
    <row r="2" spans="1:102" s="319" customFormat="1" ht="20.100000000000001" customHeight="1">
      <c r="A2" s="317"/>
      <c r="B2" s="87" t="s">
        <v>17</v>
      </c>
      <c r="C2" s="318"/>
      <c r="D2" s="318"/>
      <c r="E2" s="318"/>
      <c r="F2" s="318"/>
      <c r="G2" s="318"/>
      <c r="H2" s="318"/>
      <c r="I2" s="318"/>
      <c r="J2" s="318"/>
      <c r="K2" s="318"/>
      <c r="L2" s="318"/>
      <c r="M2" s="318"/>
      <c r="N2" s="318"/>
      <c r="O2" s="317"/>
      <c r="P2" s="317"/>
      <c r="Q2" s="317"/>
      <c r="R2" s="317"/>
      <c r="S2" s="317"/>
      <c r="T2" s="317"/>
      <c r="U2" s="317"/>
      <c r="V2" s="317"/>
      <c r="W2" s="317"/>
      <c r="X2" s="317"/>
      <c r="Y2" s="317"/>
      <c r="Z2" s="317"/>
      <c r="AA2" s="317"/>
      <c r="AB2" s="317"/>
      <c r="AC2" s="317"/>
      <c r="AD2" s="317"/>
      <c r="AE2" s="317"/>
      <c r="AF2" s="317"/>
      <c r="AG2" s="317"/>
      <c r="AH2" s="317"/>
      <c r="AI2" s="317"/>
      <c r="AJ2" s="317"/>
      <c r="AK2" s="317"/>
      <c r="AL2" s="317"/>
      <c r="AM2" s="317"/>
      <c r="AN2" s="317"/>
      <c r="AO2" s="317"/>
      <c r="AP2" s="317"/>
      <c r="AQ2" s="317"/>
      <c r="AR2" s="317"/>
      <c r="AS2" s="317"/>
      <c r="AT2" s="317"/>
      <c r="AU2" s="317"/>
      <c r="AV2" s="317"/>
      <c r="AW2" s="317"/>
      <c r="AX2" s="317"/>
      <c r="AY2" s="317"/>
      <c r="AZ2" s="317"/>
      <c r="BA2" s="317"/>
      <c r="BB2" s="317"/>
      <c r="BC2" s="317"/>
      <c r="BD2" s="317"/>
      <c r="BE2" s="317"/>
      <c r="BF2" s="317"/>
      <c r="BG2" s="317"/>
      <c r="BH2" s="317"/>
      <c r="BI2" s="317"/>
      <c r="BJ2" s="317"/>
      <c r="BK2" s="317"/>
      <c r="BL2" s="317"/>
      <c r="BM2" s="317"/>
      <c r="BN2" s="317"/>
      <c r="BO2" s="317"/>
      <c r="BP2" s="317"/>
      <c r="BQ2" s="317"/>
      <c r="BR2" s="317"/>
      <c r="BS2" s="317"/>
      <c r="BT2" s="317"/>
      <c r="BU2" s="317"/>
      <c r="BV2" s="317"/>
      <c r="BW2" s="317"/>
      <c r="BX2" s="317"/>
      <c r="BY2" s="317"/>
      <c r="BZ2" s="317"/>
      <c r="CA2" s="317"/>
      <c r="CB2" s="317"/>
      <c r="CC2" s="317"/>
      <c r="CD2" s="317"/>
      <c r="CE2" s="317"/>
      <c r="CF2" s="317"/>
      <c r="CG2" s="317"/>
      <c r="CH2" s="317"/>
      <c r="CI2" s="317"/>
      <c r="CJ2" s="317"/>
      <c r="CK2" s="317"/>
      <c r="CL2" s="317"/>
      <c r="CM2" s="317"/>
      <c r="CN2" s="317"/>
      <c r="CO2" s="317"/>
      <c r="CP2" s="317"/>
      <c r="CQ2" s="317"/>
      <c r="CR2" s="317"/>
      <c r="CS2" s="317"/>
      <c r="CT2" s="317"/>
      <c r="CU2" s="317"/>
      <c r="CV2" s="317"/>
      <c r="CW2" s="317"/>
      <c r="CX2" s="317"/>
    </row>
    <row r="3" spans="1:102" s="202" customFormat="1" ht="20.100000000000001" customHeight="1">
      <c r="A3" s="201"/>
      <c r="B3" s="91" t="s">
        <v>2</v>
      </c>
      <c r="C3" s="201"/>
      <c r="D3" s="201"/>
      <c r="E3" s="201"/>
      <c r="F3" s="201"/>
      <c r="G3" s="201"/>
      <c r="H3" s="201"/>
      <c r="I3" s="201"/>
      <c r="J3" s="201"/>
      <c r="K3" s="201"/>
      <c r="L3" s="201"/>
      <c r="M3" s="201"/>
      <c r="N3" s="320"/>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1"/>
      <c r="AV3" s="201"/>
      <c r="AW3" s="201"/>
      <c r="AX3" s="201"/>
      <c r="AY3" s="201"/>
      <c r="AZ3" s="201"/>
      <c r="BA3" s="201"/>
      <c r="BB3" s="201"/>
      <c r="BC3" s="201"/>
      <c r="BD3" s="201"/>
      <c r="BE3" s="201"/>
      <c r="BF3" s="201"/>
      <c r="BG3" s="201"/>
      <c r="BH3" s="201"/>
      <c r="BI3" s="201"/>
      <c r="BJ3" s="201"/>
      <c r="BK3" s="201"/>
      <c r="BL3" s="201"/>
      <c r="BM3" s="201"/>
      <c r="BN3" s="201"/>
      <c r="BO3" s="201"/>
      <c r="BP3" s="201"/>
      <c r="BQ3" s="201"/>
      <c r="BR3" s="201"/>
      <c r="BS3" s="201"/>
      <c r="BT3" s="201"/>
      <c r="BU3" s="201"/>
      <c r="BV3" s="201"/>
      <c r="BW3" s="201"/>
      <c r="BX3" s="201"/>
      <c r="BY3" s="201"/>
      <c r="BZ3" s="201"/>
      <c r="CA3" s="201"/>
      <c r="CB3" s="201"/>
      <c r="CC3" s="201"/>
      <c r="CD3" s="201"/>
      <c r="CE3" s="201"/>
      <c r="CF3" s="201"/>
      <c r="CG3" s="201"/>
      <c r="CH3" s="201"/>
      <c r="CI3" s="201"/>
      <c r="CJ3" s="201"/>
      <c r="CK3" s="201"/>
      <c r="CL3" s="201"/>
      <c r="CM3" s="201"/>
      <c r="CN3" s="201"/>
      <c r="CO3" s="201"/>
      <c r="CP3" s="201"/>
      <c r="CQ3" s="201"/>
      <c r="CR3" s="201"/>
      <c r="CS3" s="201"/>
      <c r="CT3" s="201"/>
      <c r="CU3" s="201"/>
      <c r="CV3" s="201"/>
      <c r="CW3" s="201"/>
      <c r="CX3" s="201"/>
    </row>
    <row r="4" spans="1:102" s="202" customFormat="1" ht="20.100000000000001" customHeight="1">
      <c r="A4" s="201"/>
      <c r="B4" s="321"/>
      <c r="C4" s="322"/>
      <c r="D4" s="322"/>
      <c r="E4" s="322"/>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1"/>
      <c r="AV4" s="201"/>
      <c r="AW4" s="201"/>
      <c r="AX4" s="201"/>
      <c r="AY4" s="201"/>
      <c r="AZ4" s="201"/>
      <c r="BA4" s="201"/>
      <c r="BB4" s="201"/>
      <c r="BC4" s="201"/>
      <c r="BD4" s="201"/>
      <c r="BE4" s="201"/>
      <c r="BF4" s="201"/>
      <c r="BG4" s="201"/>
      <c r="BH4" s="201"/>
      <c r="BI4" s="201"/>
      <c r="BJ4" s="201"/>
      <c r="BK4" s="201"/>
      <c r="BL4" s="201"/>
      <c r="BM4" s="201"/>
      <c r="BN4" s="201"/>
      <c r="BO4" s="201"/>
      <c r="BP4" s="201"/>
      <c r="BQ4" s="201"/>
      <c r="BR4" s="201"/>
      <c r="BS4" s="201"/>
      <c r="BT4" s="201"/>
      <c r="BU4" s="201"/>
      <c r="BV4" s="201"/>
      <c r="BW4" s="201"/>
      <c r="BX4" s="201"/>
      <c r="BY4" s="201"/>
      <c r="BZ4" s="201"/>
      <c r="CA4" s="201"/>
      <c r="CB4" s="201"/>
      <c r="CC4" s="201"/>
      <c r="CD4" s="201"/>
      <c r="CE4" s="201"/>
      <c r="CF4" s="201"/>
      <c r="CG4" s="201"/>
      <c r="CH4" s="201"/>
      <c r="CI4" s="201"/>
      <c r="CJ4" s="201"/>
      <c r="CK4" s="201"/>
      <c r="CL4" s="201"/>
      <c r="CM4" s="201"/>
      <c r="CN4" s="201"/>
      <c r="CO4" s="201"/>
      <c r="CP4" s="201"/>
      <c r="CQ4" s="201"/>
      <c r="CR4" s="201"/>
      <c r="CS4" s="201"/>
      <c r="CT4" s="201"/>
      <c r="CU4" s="201"/>
      <c r="CV4" s="201"/>
      <c r="CW4" s="201"/>
      <c r="CX4" s="201"/>
    </row>
    <row r="5" spans="1:102" s="206" customFormat="1" ht="20.100000000000001" customHeight="1">
      <c r="A5" s="204"/>
      <c r="B5" s="323"/>
      <c r="C5" s="697" t="s">
        <v>218</v>
      </c>
      <c r="D5" s="698"/>
      <c r="E5" s="699"/>
      <c r="F5" s="697" t="s">
        <v>201</v>
      </c>
      <c r="G5" s="698"/>
      <c r="H5" s="699"/>
      <c r="I5" s="697" t="s">
        <v>196</v>
      </c>
      <c r="J5" s="698"/>
      <c r="K5" s="699"/>
      <c r="L5" s="697" t="s">
        <v>197</v>
      </c>
      <c r="M5" s="698"/>
      <c r="N5" s="699"/>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row>
    <row r="6" spans="1:102" s="206" customFormat="1" ht="20.100000000000001" customHeight="1">
      <c r="A6" s="204"/>
      <c r="B6" s="324"/>
      <c r="C6" s="134">
        <v>45536</v>
      </c>
      <c r="D6" s="135">
        <v>45870</v>
      </c>
      <c r="E6" s="136">
        <v>45901</v>
      </c>
      <c r="F6" s="134">
        <f>C6</f>
        <v>45536</v>
      </c>
      <c r="G6" s="135">
        <f t="shared" ref="G6:H6" si="0">D6</f>
        <v>45870</v>
      </c>
      <c r="H6" s="136">
        <f t="shared" si="0"/>
        <v>45901</v>
      </c>
      <c r="I6" s="134">
        <f>C6</f>
        <v>45536</v>
      </c>
      <c r="J6" s="135">
        <f t="shared" ref="J6:K6" si="1">D6</f>
        <v>45870</v>
      </c>
      <c r="K6" s="136">
        <f t="shared" si="1"/>
        <v>45901</v>
      </c>
      <c r="L6" s="134">
        <f>C6</f>
        <v>45536</v>
      </c>
      <c r="M6" s="135">
        <f t="shared" ref="M6:N6" si="2">D6</f>
        <v>45870</v>
      </c>
      <c r="N6" s="136">
        <f t="shared" si="2"/>
        <v>45901</v>
      </c>
      <c r="O6" s="204"/>
      <c r="P6" s="204"/>
      <c r="Q6" s="204"/>
      <c r="R6" s="204"/>
      <c r="S6" s="204"/>
      <c r="T6" s="204"/>
      <c r="U6" s="204"/>
      <c r="V6" s="204"/>
      <c r="W6" s="204"/>
      <c r="X6" s="204"/>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4"/>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c r="CU6" s="204"/>
      <c r="CV6" s="204"/>
      <c r="CW6" s="204"/>
      <c r="CX6" s="204"/>
    </row>
    <row r="7" spans="1:102" s="206" customFormat="1" ht="20.100000000000001" customHeight="1">
      <c r="A7" s="204"/>
      <c r="B7" s="211" t="s">
        <v>296</v>
      </c>
      <c r="C7" s="235">
        <v>252633.86403502</v>
      </c>
      <c r="D7" s="236">
        <v>290850.96844037995</v>
      </c>
      <c r="E7" s="237">
        <v>295652.42523758003</v>
      </c>
      <c r="F7" s="238">
        <v>4.5801245671362194</v>
      </c>
      <c r="G7" s="239">
        <v>4.6711707113527492</v>
      </c>
      <c r="H7" s="240">
        <v>4.8724350637118956</v>
      </c>
      <c r="I7" s="238">
        <v>205.01813765060496</v>
      </c>
      <c r="J7" s="239">
        <v>210.62007123961396</v>
      </c>
      <c r="K7" s="240">
        <v>204.58948900799143</v>
      </c>
      <c r="L7" s="238">
        <v>9.3900860896205085</v>
      </c>
      <c r="M7" s="239">
        <v>9.8384230799751418</v>
      </c>
      <c r="N7" s="240">
        <v>9.9684899990943681</v>
      </c>
      <c r="O7" s="204"/>
      <c r="P7" s="204"/>
      <c r="Q7" s="204"/>
      <c r="R7" s="204"/>
      <c r="S7" s="204"/>
      <c r="T7" s="204"/>
      <c r="U7" s="204"/>
      <c r="V7" s="204"/>
      <c r="W7" s="204"/>
      <c r="X7" s="204"/>
      <c r="Y7" s="204"/>
      <c r="Z7" s="204"/>
      <c r="AA7" s="204"/>
      <c r="AB7" s="204"/>
      <c r="AC7" s="204"/>
      <c r="AD7" s="204"/>
      <c r="AE7" s="204"/>
      <c r="AF7" s="204"/>
      <c r="AG7" s="204"/>
      <c r="AH7" s="204"/>
      <c r="AI7" s="204"/>
      <c r="AJ7" s="204"/>
      <c r="AK7" s="204"/>
      <c r="AL7" s="204"/>
      <c r="AM7" s="204"/>
      <c r="AN7" s="204"/>
      <c r="AO7" s="204"/>
      <c r="AP7" s="204"/>
      <c r="AQ7" s="204"/>
      <c r="AR7" s="204"/>
      <c r="AS7" s="204"/>
      <c r="AT7" s="204"/>
      <c r="AU7" s="204"/>
      <c r="AV7" s="204"/>
      <c r="AW7" s="204"/>
      <c r="AX7" s="204"/>
      <c r="AY7" s="204"/>
      <c r="AZ7" s="204"/>
      <c r="BA7" s="204"/>
      <c r="BB7" s="204"/>
      <c r="BC7" s="204"/>
      <c r="BD7" s="204"/>
      <c r="BE7" s="204"/>
      <c r="BF7" s="204"/>
      <c r="BG7" s="204"/>
      <c r="BH7" s="204"/>
      <c r="BI7" s="204"/>
      <c r="BJ7" s="204"/>
      <c r="BK7" s="204"/>
      <c r="BL7" s="204"/>
      <c r="BM7" s="204"/>
      <c r="BN7" s="204"/>
      <c r="BO7" s="204"/>
      <c r="BP7" s="204"/>
      <c r="BQ7" s="204"/>
      <c r="BR7" s="204"/>
      <c r="BS7" s="204"/>
      <c r="BT7" s="204"/>
      <c r="BU7" s="204"/>
      <c r="BV7" s="204"/>
      <c r="BW7" s="204"/>
      <c r="BX7" s="204"/>
      <c r="BY7" s="204"/>
      <c r="BZ7" s="204"/>
      <c r="CA7" s="204"/>
      <c r="CB7" s="204"/>
      <c r="CC7" s="204"/>
      <c r="CD7" s="204"/>
      <c r="CE7" s="204"/>
      <c r="CF7" s="204"/>
      <c r="CG7" s="204"/>
      <c r="CH7" s="204"/>
      <c r="CI7" s="204"/>
      <c r="CJ7" s="204"/>
      <c r="CK7" s="204"/>
      <c r="CL7" s="204"/>
      <c r="CM7" s="204"/>
      <c r="CN7" s="204"/>
      <c r="CO7" s="204"/>
      <c r="CP7" s="204"/>
      <c r="CQ7" s="204"/>
      <c r="CR7" s="204"/>
      <c r="CS7" s="204"/>
      <c r="CT7" s="204"/>
      <c r="CU7" s="204"/>
      <c r="CV7" s="204"/>
      <c r="CW7" s="204"/>
      <c r="CX7" s="204"/>
    </row>
    <row r="8" spans="1:102" s="223" customFormat="1" ht="20.100000000000001" customHeight="1">
      <c r="A8" s="204"/>
      <c r="B8" s="104" t="s">
        <v>47</v>
      </c>
      <c r="C8" s="105">
        <v>67817.397434530008</v>
      </c>
      <c r="D8" s="177">
        <v>77276.726427090005</v>
      </c>
      <c r="E8" s="178">
        <v>79643.655870439994</v>
      </c>
      <c r="F8" s="179">
        <v>4.6791714613688598</v>
      </c>
      <c r="G8" s="180">
        <v>4.8869911214193973</v>
      </c>
      <c r="H8" s="181">
        <v>4.8647952195489346</v>
      </c>
      <c r="I8" s="179">
        <v>218.42316783574103</v>
      </c>
      <c r="J8" s="180">
        <v>208.50245972164899</v>
      </c>
      <c r="K8" s="181">
        <v>210.90237161146229</v>
      </c>
      <c r="L8" s="179">
        <v>10.220394534387802</v>
      </c>
      <c r="M8" s="180">
        <v>10.189496694538041</v>
      </c>
      <c r="N8" s="181">
        <v>10.259968492069744</v>
      </c>
      <c r="O8" s="222"/>
      <c r="P8" s="222"/>
      <c r="Q8" s="222"/>
      <c r="R8" s="222"/>
      <c r="S8" s="222"/>
      <c r="T8" s="222"/>
      <c r="U8" s="222"/>
      <c r="V8" s="222"/>
      <c r="W8" s="222"/>
      <c r="X8" s="222"/>
      <c r="Y8" s="222"/>
      <c r="Z8" s="222"/>
      <c r="AA8" s="222"/>
      <c r="AB8" s="222"/>
      <c r="AC8" s="222"/>
      <c r="AD8" s="222"/>
      <c r="AE8" s="222"/>
      <c r="AF8" s="222"/>
      <c r="AG8" s="222"/>
      <c r="AH8" s="222"/>
      <c r="AI8" s="222"/>
      <c r="AJ8" s="222"/>
      <c r="AK8" s="222"/>
      <c r="AL8" s="222"/>
      <c r="AM8" s="222"/>
      <c r="AN8" s="222"/>
      <c r="AO8" s="222"/>
      <c r="AP8" s="222"/>
      <c r="AQ8" s="222"/>
      <c r="AR8" s="222"/>
      <c r="AS8" s="222"/>
      <c r="AT8" s="222"/>
      <c r="AU8" s="222"/>
      <c r="AV8" s="222"/>
      <c r="AW8" s="222"/>
      <c r="AX8" s="222"/>
      <c r="AY8" s="222"/>
      <c r="AZ8" s="222"/>
      <c r="BA8" s="222"/>
      <c r="BB8" s="222"/>
      <c r="BC8" s="222"/>
      <c r="BD8" s="222"/>
      <c r="BE8" s="222"/>
      <c r="BF8" s="222"/>
      <c r="BG8" s="222"/>
      <c r="BH8" s="222"/>
      <c r="BI8" s="222"/>
      <c r="BJ8" s="222"/>
      <c r="BK8" s="222"/>
      <c r="BL8" s="222"/>
      <c r="BM8" s="222"/>
      <c r="BN8" s="222"/>
      <c r="BO8" s="222"/>
      <c r="BP8" s="222"/>
      <c r="BQ8" s="222"/>
      <c r="BR8" s="222"/>
      <c r="BS8" s="222"/>
      <c r="BT8" s="222"/>
      <c r="BU8" s="222"/>
      <c r="BV8" s="222"/>
      <c r="BW8" s="222"/>
      <c r="BX8" s="222"/>
      <c r="BY8" s="222"/>
      <c r="BZ8" s="222"/>
      <c r="CA8" s="222"/>
      <c r="CB8" s="222"/>
      <c r="CC8" s="222"/>
      <c r="CD8" s="222"/>
      <c r="CE8" s="222"/>
      <c r="CF8" s="222"/>
      <c r="CG8" s="222"/>
      <c r="CH8" s="222"/>
      <c r="CI8" s="222"/>
      <c r="CJ8" s="222"/>
      <c r="CK8" s="222"/>
      <c r="CL8" s="222"/>
      <c r="CM8" s="222"/>
      <c r="CN8" s="222"/>
      <c r="CO8" s="222"/>
      <c r="CP8" s="222"/>
      <c r="CQ8" s="222"/>
      <c r="CR8" s="222"/>
      <c r="CS8" s="222"/>
      <c r="CT8" s="222"/>
      <c r="CU8" s="222"/>
      <c r="CV8" s="222"/>
      <c r="CW8" s="222"/>
      <c r="CX8" s="222"/>
    </row>
    <row r="9" spans="1:102" s="223" customFormat="1" ht="20.100000000000001" customHeight="1">
      <c r="A9" s="204"/>
      <c r="B9" s="104" t="s">
        <v>70</v>
      </c>
      <c r="C9" s="105">
        <v>14785.540009</v>
      </c>
      <c r="D9" s="177">
        <v>13733.390828</v>
      </c>
      <c r="E9" s="178">
        <v>13739.205688</v>
      </c>
      <c r="F9" s="179">
        <v>5.1228929855719825</v>
      </c>
      <c r="G9" s="180">
        <v>4.6933101596866607</v>
      </c>
      <c r="H9" s="181">
        <v>5.0246587297470846</v>
      </c>
      <c r="I9" s="179">
        <v>182.42185300177258</v>
      </c>
      <c r="J9" s="180">
        <v>261.6970520765625</v>
      </c>
      <c r="K9" s="181">
        <v>262.18643899465934</v>
      </c>
      <c r="L9" s="179">
        <v>9.3452763115782389</v>
      </c>
      <c r="M9" s="180">
        <v>12.282254332709797</v>
      </c>
      <c r="N9" s="181">
        <v>13.173973795158163</v>
      </c>
      <c r="O9" s="222"/>
      <c r="P9" s="222"/>
      <c r="Q9" s="222"/>
      <c r="R9" s="222"/>
      <c r="S9" s="222"/>
      <c r="T9" s="222"/>
      <c r="U9" s="222"/>
      <c r="V9" s="222"/>
      <c r="W9" s="222"/>
      <c r="X9" s="222"/>
      <c r="Y9" s="222"/>
      <c r="Z9" s="222"/>
      <c r="AA9" s="222"/>
      <c r="AB9" s="222"/>
      <c r="AC9" s="222"/>
      <c r="AD9" s="222"/>
      <c r="AE9" s="222"/>
      <c r="AF9" s="222"/>
      <c r="AG9" s="222"/>
      <c r="AH9" s="222"/>
      <c r="AI9" s="222"/>
      <c r="AJ9" s="222"/>
      <c r="AK9" s="222"/>
      <c r="AL9" s="222"/>
      <c r="AM9" s="222"/>
      <c r="AN9" s="222"/>
      <c r="AO9" s="222"/>
      <c r="AP9" s="222"/>
      <c r="AQ9" s="222"/>
      <c r="AR9" s="222"/>
      <c r="AS9" s="222"/>
      <c r="AT9" s="222"/>
      <c r="AU9" s="222"/>
      <c r="AV9" s="222"/>
      <c r="AW9" s="222"/>
      <c r="AX9" s="222"/>
      <c r="AY9" s="222"/>
      <c r="AZ9" s="222"/>
      <c r="BA9" s="222"/>
      <c r="BB9" s="222"/>
      <c r="BC9" s="222"/>
      <c r="BD9" s="222"/>
      <c r="BE9" s="222"/>
      <c r="BF9" s="222"/>
      <c r="BG9" s="222"/>
      <c r="BH9" s="222"/>
      <c r="BI9" s="222"/>
      <c r="BJ9" s="222"/>
      <c r="BK9" s="222"/>
      <c r="BL9" s="222"/>
      <c r="BM9" s="222"/>
      <c r="BN9" s="222"/>
      <c r="BO9" s="222"/>
      <c r="BP9" s="222"/>
      <c r="BQ9" s="222"/>
      <c r="BR9" s="222"/>
      <c r="BS9" s="222"/>
      <c r="BT9" s="222"/>
      <c r="BU9" s="222"/>
      <c r="BV9" s="222"/>
      <c r="BW9" s="222"/>
      <c r="BX9" s="222"/>
      <c r="BY9" s="222"/>
      <c r="BZ9" s="222"/>
      <c r="CA9" s="222"/>
      <c r="CB9" s="222"/>
      <c r="CC9" s="222"/>
      <c r="CD9" s="222"/>
      <c r="CE9" s="222"/>
      <c r="CF9" s="222"/>
      <c r="CG9" s="222"/>
      <c r="CH9" s="222"/>
      <c r="CI9" s="222"/>
      <c r="CJ9" s="222"/>
      <c r="CK9" s="222"/>
      <c r="CL9" s="222"/>
      <c r="CM9" s="222"/>
      <c r="CN9" s="222"/>
      <c r="CO9" s="222"/>
      <c r="CP9" s="222"/>
      <c r="CQ9" s="222"/>
      <c r="CR9" s="222"/>
      <c r="CS9" s="222"/>
      <c r="CT9" s="222"/>
      <c r="CU9" s="222"/>
      <c r="CV9" s="222"/>
      <c r="CW9" s="222"/>
      <c r="CX9" s="222"/>
    </row>
    <row r="10" spans="1:102" s="223" customFormat="1" ht="20.100000000000001" customHeight="1">
      <c r="A10" s="204"/>
      <c r="B10" s="104" t="s">
        <v>43</v>
      </c>
      <c r="C10" s="105">
        <v>1095.70059829</v>
      </c>
      <c r="D10" s="177">
        <v>1123.9647523599999</v>
      </c>
      <c r="E10" s="178">
        <v>1108.70677499</v>
      </c>
      <c r="F10" s="179">
        <v>6.3248784465533214</v>
      </c>
      <c r="G10" s="180">
        <v>3.4041126422926471</v>
      </c>
      <c r="H10" s="181">
        <v>3.9075014022883332</v>
      </c>
      <c r="I10" s="179">
        <v>186.68156771919061</v>
      </c>
      <c r="J10" s="180">
        <v>263.3745818375034</v>
      </c>
      <c r="K10" s="181">
        <v>257.71962548388433</v>
      </c>
      <c r="L10" s="179">
        <v>11.80738224035893</v>
      </c>
      <c r="M10" s="180">
        <v>8.9655674369158476</v>
      </c>
      <c r="N10" s="181">
        <v>10.070397979755018</v>
      </c>
      <c r="O10" s="222"/>
      <c r="P10" s="222"/>
      <c r="Q10" s="222"/>
      <c r="R10" s="222"/>
      <c r="S10" s="222"/>
      <c r="T10" s="222"/>
      <c r="U10" s="222"/>
      <c r="V10" s="222"/>
      <c r="W10" s="222"/>
      <c r="X10" s="222"/>
      <c r="Y10" s="222"/>
      <c r="Z10" s="222"/>
      <c r="AA10" s="222"/>
      <c r="AB10" s="222"/>
      <c r="AC10" s="222"/>
      <c r="AD10" s="222"/>
      <c r="AE10" s="222"/>
      <c r="AF10" s="222"/>
      <c r="AG10" s="222"/>
      <c r="AH10" s="222"/>
      <c r="AI10" s="222"/>
      <c r="AJ10" s="222"/>
      <c r="AK10" s="222"/>
      <c r="AL10" s="222"/>
      <c r="AM10" s="222"/>
      <c r="AN10" s="222"/>
      <c r="AO10" s="222"/>
      <c r="AP10" s="222"/>
      <c r="AQ10" s="222"/>
      <c r="AR10" s="222"/>
      <c r="AS10" s="222"/>
      <c r="AT10" s="222"/>
      <c r="AU10" s="222"/>
      <c r="AV10" s="222"/>
      <c r="AW10" s="222"/>
      <c r="AX10" s="222"/>
      <c r="AY10" s="222"/>
      <c r="AZ10" s="222"/>
      <c r="BA10" s="222"/>
      <c r="BB10" s="222"/>
      <c r="BC10" s="222"/>
      <c r="BD10" s="222"/>
      <c r="BE10" s="222"/>
      <c r="BF10" s="222"/>
      <c r="BG10" s="222"/>
      <c r="BH10" s="222"/>
      <c r="BI10" s="222"/>
      <c r="BJ10" s="222"/>
      <c r="BK10" s="222"/>
      <c r="BL10" s="222"/>
      <c r="BM10" s="222"/>
      <c r="BN10" s="222"/>
      <c r="BO10" s="222"/>
      <c r="BP10" s="222"/>
      <c r="BQ10" s="222"/>
      <c r="BR10" s="222"/>
      <c r="BS10" s="222"/>
      <c r="BT10" s="222"/>
      <c r="BU10" s="222"/>
      <c r="BV10" s="222"/>
      <c r="BW10" s="222"/>
      <c r="BX10" s="222"/>
      <c r="BY10" s="222"/>
      <c r="BZ10" s="222"/>
      <c r="CA10" s="222"/>
      <c r="CB10" s="222"/>
      <c r="CC10" s="222"/>
      <c r="CD10" s="222"/>
      <c r="CE10" s="222"/>
      <c r="CF10" s="222"/>
      <c r="CG10" s="222"/>
      <c r="CH10" s="222"/>
      <c r="CI10" s="222"/>
      <c r="CJ10" s="222"/>
      <c r="CK10" s="222"/>
      <c r="CL10" s="222"/>
      <c r="CM10" s="222"/>
      <c r="CN10" s="222"/>
      <c r="CO10" s="222"/>
      <c r="CP10" s="222"/>
      <c r="CQ10" s="222"/>
      <c r="CR10" s="222"/>
      <c r="CS10" s="222"/>
      <c r="CT10" s="222"/>
      <c r="CU10" s="222"/>
      <c r="CV10" s="222"/>
      <c r="CW10" s="222"/>
      <c r="CX10" s="222"/>
    </row>
    <row r="11" spans="1:102" s="223" customFormat="1" ht="20.100000000000001" customHeight="1">
      <c r="A11" s="204"/>
      <c r="B11" s="104" t="s">
        <v>33</v>
      </c>
      <c r="C11" s="105">
        <v>20287.802894179997</v>
      </c>
      <c r="D11" s="177">
        <v>24590.137166699998</v>
      </c>
      <c r="E11" s="178">
        <v>25061.542821990002</v>
      </c>
      <c r="F11" s="179">
        <v>3.3849611538615889</v>
      </c>
      <c r="G11" s="180">
        <v>4.0755411180347352</v>
      </c>
      <c r="H11" s="181">
        <v>4.2815867642373515</v>
      </c>
      <c r="I11" s="179">
        <v>200.50039956144784</v>
      </c>
      <c r="J11" s="180">
        <v>184.44795266685864</v>
      </c>
      <c r="K11" s="181">
        <v>176.86967408771756</v>
      </c>
      <c r="L11" s="179">
        <v>6.7868606384922803</v>
      </c>
      <c r="M11" s="180">
        <v>7.5172521523110696</v>
      </c>
      <c r="N11" s="181">
        <v>7.5728285556894566</v>
      </c>
      <c r="O11" s="222"/>
      <c r="P11" s="222"/>
      <c r="Q11" s="222"/>
      <c r="R11" s="222"/>
      <c r="S11" s="222"/>
      <c r="T11" s="222"/>
      <c r="U11" s="222"/>
      <c r="V11" s="222"/>
      <c r="W11" s="222"/>
      <c r="X11" s="222"/>
      <c r="Y11" s="222"/>
      <c r="Z11" s="222"/>
      <c r="AA11" s="222"/>
      <c r="AB11" s="222"/>
      <c r="AC11" s="222"/>
      <c r="AD11" s="222"/>
      <c r="AE11" s="222"/>
      <c r="AF11" s="222"/>
      <c r="AG11" s="222"/>
      <c r="AH11" s="222"/>
      <c r="AI11" s="222"/>
      <c r="AJ11" s="222"/>
      <c r="AK11" s="222"/>
      <c r="AL11" s="222"/>
      <c r="AM11" s="222"/>
      <c r="AN11" s="222"/>
      <c r="AO11" s="222"/>
      <c r="AP11" s="222"/>
      <c r="AQ11" s="222"/>
      <c r="AR11" s="222"/>
      <c r="AS11" s="222"/>
      <c r="AT11" s="222"/>
      <c r="AU11" s="222"/>
      <c r="AV11" s="222"/>
      <c r="AW11" s="222"/>
      <c r="AX11" s="222"/>
      <c r="AY11" s="222"/>
      <c r="AZ11" s="222"/>
      <c r="BA11" s="222"/>
      <c r="BB11" s="222"/>
      <c r="BC11" s="222"/>
      <c r="BD11" s="222"/>
      <c r="BE11" s="222"/>
      <c r="BF11" s="222"/>
      <c r="BG11" s="222"/>
      <c r="BH11" s="222"/>
      <c r="BI11" s="222"/>
      <c r="BJ11" s="222"/>
      <c r="BK11" s="222"/>
      <c r="BL11" s="222"/>
      <c r="BM11" s="222"/>
      <c r="BN11" s="222"/>
      <c r="BO11" s="222"/>
      <c r="BP11" s="222"/>
      <c r="BQ11" s="222"/>
      <c r="BR11" s="222"/>
      <c r="BS11" s="222"/>
      <c r="BT11" s="222"/>
      <c r="BU11" s="222"/>
      <c r="BV11" s="222"/>
      <c r="BW11" s="222"/>
      <c r="BX11" s="222"/>
      <c r="BY11" s="222"/>
      <c r="BZ11" s="222"/>
      <c r="CA11" s="222"/>
      <c r="CB11" s="222"/>
      <c r="CC11" s="222"/>
      <c r="CD11" s="222"/>
      <c r="CE11" s="222"/>
      <c r="CF11" s="222"/>
      <c r="CG11" s="222"/>
      <c r="CH11" s="222"/>
      <c r="CI11" s="222"/>
      <c r="CJ11" s="222"/>
      <c r="CK11" s="222"/>
      <c r="CL11" s="222"/>
      <c r="CM11" s="222"/>
      <c r="CN11" s="222"/>
      <c r="CO11" s="222"/>
      <c r="CP11" s="222"/>
      <c r="CQ11" s="222"/>
      <c r="CR11" s="222"/>
      <c r="CS11" s="222"/>
      <c r="CT11" s="222"/>
      <c r="CU11" s="222"/>
      <c r="CV11" s="222"/>
      <c r="CW11" s="222"/>
      <c r="CX11" s="222"/>
    </row>
    <row r="12" spans="1:102" s="223" customFormat="1" ht="20.100000000000001" customHeight="1">
      <c r="A12" s="204"/>
      <c r="B12" s="104" t="s">
        <v>56</v>
      </c>
      <c r="C12" s="105">
        <v>13037.115725</v>
      </c>
      <c r="D12" s="177">
        <v>12057.384759</v>
      </c>
      <c r="E12" s="178">
        <v>11891.106305000001</v>
      </c>
      <c r="F12" s="179">
        <v>2.4957074775064942</v>
      </c>
      <c r="G12" s="180">
        <v>3.2101962551297234</v>
      </c>
      <c r="H12" s="181">
        <v>3.3414518196084693</v>
      </c>
      <c r="I12" s="179">
        <v>376.66748649665516</v>
      </c>
      <c r="J12" s="180">
        <v>329.60554677286655</v>
      </c>
      <c r="K12" s="181">
        <v>315.8331256751157</v>
      </c>
      <c r="L12" s="179">
        <v>9.4005186258327882</v>
      </c>
      <c r="M12" s="180">
        <v>10.580984919202411</v>
      </c>
      <c r="N12" s="181">
        <v>10.553411724797458</v>
      </c>
      <c r="O12" s="222"/>
      <c r="P12" s="222"/>
      <c r="Q12" s="222"/>
      <c r="R12" s="222"/>
      <c r="S12" s="222"/>
      <c r="T12" s="222"/>
      <c r="U12" s="222"/>
      <c r="V12" s="222"/>
      <c r="W12" s="222"/>
      <c r="X12" s="222"/>
      <c r="Y12" s="222"/>
      <c r="Z12" s="222"/>
      <c r="AA12" s="222"/>
      <c r="AB12" s="222"/>
      <c r="AC12" s="222"/>
      <c r="AD12" s="222"/>
      <c r="AE12" s="222"/>
      <c r="AF12" s="222"/>
      <c r="AG12" s="222"/>
      <c r="AH12" s="222"/>
      <c r="AI12" s="222"/>
      <c r="AJ12" s="222"/>
      <c r="AK12" s="222"/>
      <c r="AL12" s="222"/>
      <c r="AM12" s="222"/>
      <c r="AN12" s="222"/>
      <c r="AO12" s="222"/>
      <c r="AP12" s="222"/>
      <c r="AQ12" s="222"/>
      <c r="AR12" s="222"/>
      <c r="AS12" s="222"/>
      <c r="AT12" s="222"/>
      <c r="AU12" s="222"/>
      <c r="AV12" s="222"/>
      <c r="AW12" s="222"/>
      <c r="AX12" s="222"/>
      <c r="AY12" s="222"/>
      <c r="AZ12" s="222"/>
      <c r="BA12" s="222"/>
      <c r="BB12" s="222"/>
      <c r="BC12" s="222"/>
      <c r="BD12" s="222"/>
      <c r="BE12" s="222"/>
      <c r="BF12" s="222"/>
      <c r="BG12" s="222"/>
      <c r="BH12" s="222"/>
      <c r="BI12" s="222"/>
      <c r="BJ12" s="222"/>
      <c r="BK12" s="222"/>
      <c r="BL12" s="222"/>
      <c r="BM12" s="222"/>
      <c r="BN12" s="222"/>
      <c r="BO12" s="222"/>
      <c r="BP12" s="222"/>
      <c r="BQ12" s="222"/>
      <c r="BR12" s="222"/>
      <c r="BS12" s="222"/>
      <c r="BT12" s="222"/>
      <c r="BU12" s="222"/>
      <c r="BV12" s="222"/>
      <c r="BW12" s="222"/>
      <c r="BX12" s="222"/>
      <c r="BY12" s="222"/>
      <c r="BZ12" s="222"/>
      <c r="CA12" s="222"/>
      <c r="CB12" s="222"/>
      <c r="CC12" s="222"/>
      <c r="CD12" s="222"/>
      <c r="CE12" s="222"/>
      <c r="CF12" s="222"/>
      <c r="CG12" s="222"/>
      <c r="CH12" s="222"/>
      <c r="CI12" s="222"/>
      <c r="CJ12" s="222"/>
      <c r="CK12" s="222"/>
      <c r="CL12" s="222"/>
      <c r="CM12" s="222"/>
      <c r="CN12" s="222"/>
      <c r="CO12" s="222"/>
      <c r="CP12" s="222"/>
      <c r="CQ12" s="222"/>
      <c r="CR12" s="222"/>
      <c r="CS12" s="222"/>
      <c r="CT12" s="222"/>
      <c r="CU12" s="222"/>
      <c r="CV12" s="222"/>
      <c r="CW12" s="222"/>
      <c r="CX12" s="222"/>
    </row>
    <row r="13" spans="1:102" s="223" customFormat="1" ht="20.100000000000001" customHeight="1">
      <c r="A13" s="204"/>
      <c r="B13" s="104" t="s">
        <v>71</v>
      </c>
      <c r="C13" s="105">
        <v>7782.3294180000003</v>
      </c>
      <c r="D13" s="177">
        <v>9567.4263919999994</v>
      </c>
      <c r="E13" s="178">
        <v>9630.03262</v>
      </c>
      <c r="F13" s="179">
        <v>3.0731378762615105</v>
      </c>
      <c r="G13" s="180">
        <v>3.725262880496484</v>
      </c>
      <c r="H13" s="181">
        <v>3.4902031723335947</v>
      </c>
      <c r="I13" s="179">
        <v>320.38758143532783</v>
      </c>
      <c r="J13" s="180">
        <v>261.1065839506586</v>
      </c>
      <c r="K13" s="181">
        <v>275.12662696955022</v>
      </c>
      <c r="L13" s="179">
        <v>9.8459521159272523</v>
      </c>
      <c r="M13" s="180">
        <v>9.7269066504462742</v>
      </c>
      <c r="N13" s="181">
        <v>9.6024782624256577</v>
      </c>
      <c r="O13" s="222"/>
      <c r="P13" s="222"/>
      <c r="Q13" s="222"/>
      <c r="R13" s="222"/>
      <c r="S13" s="222"/>
      <c r="T13" s="222"/>
      <c r="U13" s="222"/>
      <c r="V13" s="222"/>
      <c r="W13" s="222"/>
      <c r="X13" s="222"/>
      <c r="Y13" s="222"/>
      <c r="Z13" s="222"/>
      <c r="AA13" s="222"/>
      <c r="AB13" s="222"/>
      <c r="AC13" s="222"/>
      <c r="AD13" s="222"/>
      <c r="AE13" s="222"/>
      <c r="AF13" s="222"/>
      <c r="AG13" s="222"/>
      <c r="AH13" s="222"/>
      <c r="AI13" s="222"/>
      <c r="AJ13" s="222"/>
      <c r="AK13" s="222"/>
      <c r="AL13" s="222"/>
      <c r="AM13" s="222"/>
      <c r="AN13" s="222"/>
      <c r="AO13" s="222"/>
      <c r="AP13" s="222"/>
      <c r="AQ13" s="222"/>
      <c r="AR13" s="222"/>
      <c r="AS13" s="222"/>
      <c r="AT13" s="222"/>
      <c r="AU13" s="222"/>
      <c r="AV13" s="222"/>
      <c r="AW13" s="222"/>
      <c r="AX13" s="222"/>
      <c r="AY13" s="222"/>
      <c r="AZ13" s="222"/>
      <c r="BA13" s="222"/>
      <c r="BB13" s="222"/>
      <c r="BC13" s="222"/>
      <c r="BD13" s="222"/>
      <c r="BE13" s="222"/>
      <c r="BF13" s="222"/>
      <c r="BG13" s="222"/>
      <c r="BH13" s="222"/>
      <c r="BI13" s="222"/>
      <c r="BJ13" s="222"/>
      <c r="BK13" s="222"/>
      <c r="BL13" s="222"/>
      <c r="BM13" s="222"/>
      <c r="BN13" s="222"/>
      <c r="BO13" s="222"/>
      <c r="BP13" s="222"/>
      <c r="BQ13" s="222"/>
      <c r="BR13" s="222"/>
      <c r="BS13" s="222"/>
      <c r="BT13" s="222"/>
      <c r="BU13" s="222"/>
      <c r="BV13" s="222"/>
      <c r="BW13" s="222"/>
      <c r="BX13" s="222"/>
      <c r="BY13" s="222"/>
      <c r="BZ13" s="222"/>
      <c r="CA13" s="222"/>
      <c r="CB13" s="222"/>
      <c r="CC13" s="222"/>
      <c r="CD13" s="222"/>
      <c r="CE13" s="222"/>
      <c r="CF13" s="222"/>
      <c r="CG13" s="222"/>
      <c r="CH13" s="222"/>
      <c r="CI13" s="222"/>
      <c r="CJ13" s="222"/>
      <c r="CK13" s="222"/>
      <c r="CL13" s="222"/>
      <c r="CM13" s="222"/>
      <c r="CN13" s="222"/>
      <c r="CO13" s="222"/>
      <c r="CP13" s="222"/>
      <c r="CQ13" s="222"/>
      <c r="CR13" s="222"/>
      <c r="CS13" s="222"/>
      <c r="CT13" s="222"/>
      <c r="CU13" s="222"/>
      <c r="CV13" s="222"/>
      <c r="CW13" s="222"/>
      <c r="CX13" s="222"/>
    </row>
    <row r="14" spans="1:102" s="223" customFormat="1" ht="20.100000000000001" customHeight="1">
      <c r="A14" s="204"/>
      <c r="B14" s="104" t="s">
        <v>58</v>
      </c>
      <c r="C14" s="105">
        <v>7248.5441979999996</v>
      </c>
      <c r="D14" s="177">
        <v>8848.2235470000014</v>
      </c>
      <c r="E14" s="178">
        <v>8904.5321689999982</v>
      </c>
      <c r="F14" s="179">
        <v>3.865534020987424</v>
      </c>
      <c r="G14" s="180">
        <v>3.5337636570677828</v>
      </c>
      <c r="H14" s="181">
        <v>3.4760219080073269</v>
      </c>
      <c r="I14" s="179">
        <v>204.23208281896822</v>
      </c>
      <c r="J14" s="180">
        <v>200.17068888599289</v>
      </c>
      <c r="K14" s="181">
        <v>199.10021432977581</v>
      </c>
      <c r="L14" s="179">
        <v>7.8946606431384296</v>
      </c>
      <c r="M14" s="180">
        <v>7.073559055955438</v>
      </c>
      <c r="N14" s="181">
        <v>6.92076706899255</v>
      </c>
      <c r="O14" s="222"/>
      <c r="P14" s="222"/>
      <c r="Q14" s="222"/>
      <c r="R14" s="222"/>
      <c r="S14" s="222"/>
      <c r="T14" s="222"/>
      <c r="U14" s="222"/>
      <c r="V14" s="222"/>
      <c r="W14" s="222"/>
      <c r="X14" s="222"/>
      <c r="Y14" s="222"/>
      <c r="Z14" s="222"/>
      <c r="AA14" s="222"/>
      <c r="AB14" s="222"/>
      <c r="AC14" s="222"/>
      <c r="AD14" s="222"/>
      <c r="AE14" s="222"/>
      <c r="AF14" s="222"/>
      <c r="AG14" s="222"/>
      <c r="AH14" s="222"/>
      <c r="AI14" s="222"/>
      <c r="AJ14" s="222"/>
      <c r="AK14" s="222"/>
      <c r="AL14" s="222"/>
      <c r="AM14" s="222"/>
      <c r="AN14" s="222"/>
      <c r="AO14" s="222"/>
      <c r="AP14" s="222"/>
      <c r="AQ14" s="222"/>
      <c r="AR14" s="222"/>
      <c r="AS14" s="222"/>
      <c r="AT14" s="222"/>
      <c r="AU14" s="222"/>
      <c r="AV14" s="222"/>
      <c r="AW14" s="222"/>
      <c r="AX14" s="222"/>
      <c r="AY14" s="222"/>
      <c r="AZ14" s="222"/>
      <c r="BA14" s="222"/>
      <c r="BB14" s="222"/>
      <c r="BC14" s="222"/>
      <c r="BD14" s="222"/>
      <c r="BE14" s="222"/>
      <c r="BF14" s="222"/>
      <c r="BG14" s="222"/>
      <c r="BH14" s="222"/>
      <c r="BI14" s="222"/>
      <c r="BJ14" s="222"/>
      <c r="BK14" s="222"/>
      <c r="BL14" s="222"/>
      <c r="BM14" s="222"/>
      <c r="BN14" s="222"/>
      <c r="BO14" s="222"/>
      <c r="BP14" s="222"/>
      <c r="BQ14" s="222"/>
      <c r="BR14" s="222"/>
      <c r="BS14" s="222"/>
      <c r="BT14" s="222"/>
      <c r="BU14" s="222"/>
      <c r="BV14" s="222"/>
      <c r="BW14" s="222"/>
      <c r="BX14" s="222"/>
      <c r="BY14" s="222"/>
      <c r="BZ14" s="222"/>
      <c r="CA14" s="222"/>
      <c r="CB14" s="222"/>
      <c r="CC14" s="222"/>
      <c r="CD14" s="222"/>
      <c r="CE14" s="222"/>
      <c r="CF14" s="222"/>
      <c r="CG14" s="222"/>
      <c r="CH14" s="222"/>
      <c r="CI14" s="222"/>
      <c r="CJ14" s="222"/>
      <c r="CK14" s="222"/>
      <c r="CL14" s="222"/>
      <c r="CM14" s="222"/>
      <c r="CN14" s="222"/>
      <c r="CO14" s="222"/>
      <c r="CP14" s="222"/>
      <c r="CQ14" s="222"/>
      <c r="CR14" s="222"/>
      <c r="CS14" s="222"/>
      <c r="CT14" s="222"/>
      <c r="CU14" s="222"/>
      <c r="CV14" s="222"/>
      <c r="CW14" s="222"/>
      <c r="CX14" s="222"/>
    </row>
    <row r="15" spans="1:102" s="223" customFormat="1" ht="20.100000000000001" customHeight="1">
      <c r="A15" s="204"/>
      <c r="B15" s="104" t="s">
        <v>227</v>
      </c>
      <c r="C15" s="105">
        <v>0</v>
      </c>
      <c r="D15" s="177">
        <v>0</v>
      </c>
      <c r="E15" s="178">
        <v>0</v>
      </c>
      <c r="F15" s="179" t="s">
        <v>298</v>
      </c>
      <c r="G15" s="180" t="s">
        <v>298</v>
      </c>
      <c r="H15" s="181" t="s">
        <v>298</v>
      </c>
      <c r="I15" s="179" t="s">
        <v>299</v>
      </c>
      <c r="J15" s="180" t="s">
        <v>299</v>
      </c>
      <c r="K15" s="181" t="s">
        <v>299</v>
      </c>
      <c r="L15" s="179" t="s">
        <v>299</v>
      </c>
      <c r="M15" s="180" t="s">
        <v>299</v>
      </c>
      <c r="N15" s="181" t="s">
        <v>299</v>
      </c>
      <c r="O15" s="222"/>
      <c r="P15" s="222"/>
      <c r="Q15" s="222"/>
      <c r="R15" s="222"/>
      <c r="S15" s="222"/>
      <c r="T15" s="222"/>
      <c r="U15" s="222"/>
      <c r="V15" s="222"/>
      <c r="W15" s="222"/>
      <c r="X15" s="222"/>
      <c r="Y15" s="222"/>
      <c r="Z15" s="222"/>
      <c r="AA15" s="222"/>
      <c r="AB15" s="222"/>
      <c r="AC15" s="222"/>
      <c r="AD15" s="222"/>
      <c r="AE15" s="222"/>
      <c r="AF15" s="222"/>
      <c r="AG15" s="222"/>
      <c r="AH15" s="222"/>
      <c r="AI15" s="222"/>
      <c r="AJ15" s="222"/>
      <c r="AK15" s="222"/>
      <c r="AL15" s="222"/>
      <c r="AM15" s="222"/>
      <c r="AN15" s="222"/>
      <c r="AO15" s="222"/>
      <c r="AP15" s="222"/>
      <c r="AQ15" s="222"/>
      <c r="AR15" s="222"/>
      <c r="AS15" s="222"/>
      <c r="AT15" s="222"/>
      <c r="AU15" s="222"/>
      <c r="AV15" s="222"/>
      <c r="AW15" s="222"/>
      <c r="AX15" s="222"/>
      <c r="AY15" s="222"/>
      <c r="AZ15" s="222"/>
      <c r="BA15" s="222"/>
      <c r="BB15" s="222"/>
      <c r="BC15" s="222"/>
      <c r="BD15" s="222"/>
      <c r="BE15" s="222"/>
      <c r="BF15" s="222"/>
      <c r="BG15" s="222"/>
      <c r="BH15" s="222"/>
      <c r="BI15" s="222"/>
      <c r="BJ15" s="222"/>
      <c r="BK15" s="222"/>
      <c r="BL15" s="222"/>
      <c r="BM15" s="222"/>
      <c r="BN15" s="222"/>
      <c r="BO15" s="222"/>
      <c r="BP15" s="222"/>
      <c r="BQ15" s="222"/>
      <c r="BR15" s="222"/>
      <c r="BS15" s="222"/>
      <c r="BT15" s="222"/>
      <c r="BU15" s="222"/>
      <c r="BV15" s="222"/>
      <c r="BW15" s="222"/>
      <c r="BX15" s="222"/>
      <c r="BY15" s="222"/>
      <c r="BZ15" s="222"/>
      <c r="CA15" s="222"/>
      <c r="CB15" s="222"/>
      <c r="CC15" s="222"/>
      <c r="CD15" s="222"/>
      <c r="CE15" s="222"/>
      <c r="CF15" s="222"/>
      <c r="CG15" s="222"/>
      <c r="CH15" s="222"/>
      <c r="CI15" s="222"/>
      <c r="CJ15" s="222"/>
      <c r="CK15" s="222"/>
      <c r="CL15" s="222"/>
      <c r="CM15" s="222"/>
      <c r="CN15" s="222"/>
      <c r="CO15" s="222"/>
      <c r="CP15" s="222"/>
      <c r="CQ15" s="222"/>
      <c r="CR15" s="222"/>
      <c r="CS15" s="222"/>
      <c r="CT15" s="222"/>
      <c r="CU15" s="222"/>
      <c r="CV15" s="222"/>
      <c r="CW15" s="222"/>
      <c r="CX15" s="222"/>
    </row>
    <row r="16" spans="1:102" s="223" customFormat="1" ht="20.100000000000001" customHeight="1">
      <c r="A16" s="204"/>
      <c r="B16" s="104" t="s">
        <v>37</v>
      </c>
      <c r="C16" s="105">
        <v>1220.8236459499999</v>
      </c>
      <c r="D16" s="177">
        <v>1425.6904262100002</v>
      </c>
      <c r="E16" s="178">
        <v>1427.7825071400002</v>
      </c>
      <c r="F16" s="179">
        <v>1.6142438832485659</v>
      </c>
      <c r="G16" s="180">
        <v>1.6419858525831068</v>
      </c>
      <c r="H16" s="181">
        <v>2.3138319404245671</v>
      </c>
      <c r="I16" s="179">
        <v>475.86472234884923</v>
      </c>
      <c r="J16" s="180">
        <v>489.89300119419619</v>
      </c>
      <c r="K16" s="181">
        <v>347.00571394186244</v>
      </c>
      <c r="L16" s="179">
        <v>7.6816171730540699</v>
      </c>
      <c r="M16" s="180">
        <v>8.0439737724034934</v>
      </c>
      <c r="N16" s="181">
        <v>8.0291290442851171</v>
      </c>
      <c r="O16" s="222"/>
      <c r="P16" s="222"/>
      <c r="Q16" s="222"/>
      <c r="R16" s="222"/>
      <c r="S16" s="222"/>
      <c r="T16" s="222"/>
      <c r="U16" s="222"/>
      <c r="V16" s="222"/>
      <c r="W16" s="222"/>
      <c r="X16" s="222"/>
      <c r="Y16" s="222"/>
      <c r="Z16" s="222"/>
      <c r="AA16" s="222"/>
      <c r="AB16" s="222"/>
      <c r="AC16" s="222"/>
      <c r="AD16" s="222"/>
      <c r="AE16" s="222"/>
      <c r="AF16" s="222"/>
      <c r="AG16" s="222"/>
      <c r="AH16" s="222"/>
      <c r="AI16" s="222"/>
      <c r="AJ16" s="222"/>
      <c r="AK16" s="222"/>
      <c r="AL16" s="222"/>
      <c r="AM16" s="222"/>
      <c r="AN16" s="222"/>
      <c r="AO16" s="222"/>
      <c r="AP16" s="222"/>
      <c r="AQ16" s="222"/>
      <c r="AR16" s="222"/>
      <c r="AS16" s="222"/>
      <c r="AT16" s="222"/>
      <c r="AU16" s="222"/>
      <c r="AV16" s="222"/>
      <c r="AW16" s="222"/>
      <c r="AX16" s="222"/>
      <c r="AY16" s="222"/>
      <c r="AZ16" s="222"/>
      <c r="BA16" s="222"/>
      <c r="BB16" s="222"/>
      <c r="BC16" s="222"/>
      <c r="BD16" s="222"/>
      <c r="BE16" s="222"/>
      <c r="BF16" s="222"/>
      <c r="BG16" s="222"/>
      <c r="BH16" s="222"/>
      <c r="BI16" s="222"/>
      <c r="BJ16" s="222"/>
      <c r="BK16" s="222"/>
      <c r="BL16" s="222"/>
      <c r="BM16" s="222"/>
      <c r="BN16" s="222"/>
      <c r="BO16" s="222"/>
      <c r="BP16" s="222"/>
      <c r="BQ16" s="222"/>
      <c r="BR16" s="222"/>
      <c r="BS16" s="222"/>
      <c r="BT16" s="222"/>
      <c r="BU16" s="222"/>
      <c r="BV16" s="222"/>
      <c r="BW16" s="222"/>
      <c r="BX16" s="222"/>
      <c r="BY16" s="222"/>
      <c r="BZ16" s="222"/>
      <c r="CA16" s="222"/>
      <c r="CB16" s="222"/>
      <c r="CC16" s="222"/>
      <c r="CD16" s="222"/>
      <c r="CE16" s="222"/>
      <c r="CF16" s="222"/>
      <c r="CG16" s="222"/>
      <c r="CH16" s="222"/>
      <c r="CI16" s="222"/>
      <c r="CJ16" s="222"/>
      <c r="CK16" s="222"/>
      <c r="CL16" s="222"/>
      <c r="CM16" s="222"/>
      <c r="CN16" s="222"/>
      <c r="CO16" s="222"/>
      <c r="CP16" s="222"/>
      <c r="CQ16" s="222"/>
      <c r="CR16" s="222"/>
      <c r="CS16" s="222"/>
      <c r="CT16" s="222"/>
      <c r="CU16" s="222"/>
      <c r="CV16" s="222"/>
      <c r="CW16" s="222"/>
      <c r="CX16" s="222"/>
    </row>
    <row r="17" spans="1:102" s="223" customFormat="1" ht="20.100000000000001" customHeight="1">
      <c r="A17" s="204"/>
      <c r="B17" s="104" t="s">
        <v>35</v>
      </c>
      <c r="C17" s="105">
        <v>71410.553668749999</v>
      </c>
      <c r="D17" s="177">
        <v>85664.187967859994</v>
      </c>
      <c r="E17" s="178">
        <v>87488.610198900002</v>
      </c>
      <c r="F17" s="179">
        <v>4.7982336599071189</v>
      </c>
      <c r="G17" s="180">
        <v>5.7707198474754806</v>
      </c>
      <c r="H17" s="181">
        <v>6.3653676376722448</v>
      </c>
      <c r="I17" s="179">
        <v>202.47408347562143</v>
      </c>
      <c r="J17" s="180">
        <v>198.66791811085969</v>
      </c>
      <c r="K17" s="181">
        <v>184.70200937021545</v>
      </c>
      <c r="L17" s="179">
        <v>9.7151796259157059</v>
      </c>
      <c r="M17" s="180">
        <v>11.464568980989714</v>
      </c>
      <c r="N17" s="181">
        <v>11.756961930582053</v>
      </c>
      <c r="O17" s="222"/>
      <c r="P17" s="222"/>
      <c r="Q17" s="222"/>
      <c r="R17" s="222"/>
      <c r="S17" s="222"/>
      <c r="T17" s="222"/>
      <c r="U17" s="222"/>
      <c r="V17" s="222"/>
      <c r="W17" s="222"/>
      <c r="X17" s="222"/>
      <c r="Y17" s="222"/>
      <c r="Z17" s="222"/>
      <c r="AA17" s="222"/>
      <c r="AB17" s="222"/>
      <c r="AC17" s="222"/>
      <c r="AD17" s="222"/>
      <c r="AE17" s="222"/>
      <c r="AF17" s="222"/>
      <c r="AG17" s="222"/>
      <c r="AH17" s="222"/>
      <c r="AI17" s="222"/>
      <c r="AJ17" s="222"/>
      <c r="AK17" s="222"/>
      <c r="AL17" s="222"/>
      <c r="AM17" s="222"/>
      <c r="AN17" s="222"/>
      <c r="AO17" s="222"/>
      <c r="AP17" s="222"/>
      <c r="AQ17" s="222"/>
      <c r="AR17" s="222"/>
      <c r="AS17" s="222"/>
      <c r="AT17" s="222"/>
      <c r="AU17" s="222"/>
      <c r="AV17" s="222"/>
      <c r="AW17" s="222"/>
      <c r="AX17" s="222"/>
      <c r="AY17" s="222"/>
      <c r="AZ17" s="222"/>
      <c r="BA17" s="222"/>
      <c r="BB17" s="222"/>
      <c r="BC17" s="222"/>
      <c r="BD17" s="222"/>
      <c r="BE17" s="222"/>
      <c r="BF17" s="222"/>
      <c r="BG17" s="222"/>
      <c r="BH17" s="222"/>
      <c r="BI17" s="222"/>
      <c r="BJ17" s="222"/>
      <c r="BK17" s="222"/>
      <c r="BL17" s="222"/>
      <c r="BM17" s="222"/>
      <c r="BN17" s="222"/>
      <c r="BO17" s="222"/>
      <c r="BP17" s="222"/>
      <c r="BQ17" s="222"/>
      <c r="BR17" s="222"/>
      <c r="BS17" s="222"/>
      <c r="BT17" s="222"/>
      <c r="BU17" s="222"/>
      <c r="BV17" s="222"/>
      <c r="BW17" s="222"/>
      <c r="BX17" s="222"/>
      <c r="BY17" s="222"/>
      <c r="BZ17" s="222"/>
      <c r="CA17" s="222"/>
      <c r="CB17" s="222"/>
      <c r="CC17" s="222"/>
      <c r="CD17" s="222"/>
      <c r="CE17" s="222"/>
      <c r="CF17" s="222"/>
      <c r="CG17" s="222"/>
      <c r="CH17" s="222"/>
      <c r="CI17" s="222"/>
      <c r="CJ17" s="222"/>
      <c r="CK17" s="222"/>
      <c r="CL17" s="222"/>
      <c r="CM17" s="222"/>
      <c r="CN17" s="222"/>
      <c r="CO17" s="222"/>
      <c r="CP17" s="222"/>
      <c r="CQ17" s="222"/>
      <c r="CR17" s="222"/>
      <c r="CS17" s="222"/>
      <c r="CT17" s="222"/>
      <c r="CU17" s="222"/>
      <c r="CV17" s="222"/>
      <c r="CW17" s="222"/>
      <c r="CX17" s="222"/>
    </row>
    <row r="18" spans="1:102" s="223" customFormat="1" ht="20.100000000000001" customHeight="1">
      <c r="A18" s="204"/>
      <c r="B18" s="104" t="s">
        <v>32</v>
      </c>
      <c r="C18" s="105">
        <v>2596.5778150000001</v>
      </c>
      <c r="D18" s="177">
        <v>2469.6496539999998</v>
      </c>
      <c r="E18" s="178">
        <v>2484.8603750000002</v>
      </c>
      <c r="F18" s="179">
        <v>3.5179421341547585</v>
      </c>
      <c r="G18" s="180">
        <v>3.3756414746915353</v>
      </c>
      <c r="H18" s="181">
        <v>3.5444267165313055</v>
      </c>
      <c r="I18" s="179">
        <v>287.36573497030884</v>
      </c>
      <c r="J18" s="180">
        <v>299.03399707781966</v>
      </c>
      <c r="K18" s="181">
        <v>290.82060772607787</v>
      </c>
      <c r="L18" s="179">
        <v>10.109360269643989</v>
      </c>
      <c r="M18" s="180">
        <v>10.094315628786754</v>
      </c>
      <c r="N18" s="181">
        <v>10.307923317421809</v>
      </c>
      <c r="O18" s="222"/>
      <c r="P18" s="222"/>
      <c r="Q18" s="222"/>
      <c r="R18" s="222"/>
      <c r="S18" s="222"/>
      <c r="T18" s="222"/>
      <c r="U18" s="222"/>
      <c r="V18" s="222"/>
      <c r="W18" s="222"/>
      <c r="X18" s="222"/>
      <c r="Y18" s="222"/>
      <c r="Z18" s="222"/>
      <c r="AA18" s="222"/>
      <c r="AB18" s="222"/>
      <c r="AC18" s="222"/>
      <c r="AD18" s="222"/>
      <c r="AE18" s="222"/>
      <c r="AF18" s="222"/>
      <c r="AG18" s="222"/>
      <c r="AH18" s="222"/>
      <c r="AI18" s="222"/>
      <c r="AJ18" s="222"/>
      <c r="AK18" s="222"/>
      <c r="AL18" s="222"/>
      <c r="AM18" s="222"/>
      <c r="AN18" s="222"/>
      <c r="AO18" s="222"/>
      <c r="AP18" s="222"/>
      <c r="AQ18" s="222"/>
      <c r="AR18" s="222"/>
      <c r="AS18" s="222"/>
      <c r="AT18" s="222"/>
      <c r="AU18" s="222"/>
      <c r="AV18" s="222"/>
      <c r="AW18" s="222"/>
      <c r="AX18" s="222"/>
      <c r="AY18" s="222"/>
      <c r="AZ18" s="222"/>
      <c r="BA18" s="222"/>
      <c r="BB18" s="222"/>
      <c r="BC18" s="222"/>
      <c r="BD18" s="222"/>
      <c r="BE18" s="222"/>
      <c r="BF18" s="222"/>
      <c r="BG18" s="222"/>
      <c r="BH18" s="222"/>
      <c r="BI18" s="222"/>
      <c r="BJ18" s="222"/>
      <c r="BK18" s="222"/>
      <c r="BL18" s="222"/>
      <c r="BM18" s="222"/>
      <c r="BN18" s="222"/>
      <c r="BO18" s="222"/>
      <c r="BP18" s="222"/>
      <c r="BQ18" s="222"/>
      <c r="BR18" s="222"/>
      <c r="BS18" s="222"/>
      <c r="BT18" s="222"/>
      <c r="BU18" s="222"/>
      <c r="BV18" s="222"/>
      <c r="BW18" s="222"/>
      <c r="BX18" s="222"/>
      <c r="BY18" s="222"/>
      <c r="BZ18" s="222"/>
      <c r="CA18" s="222"/>
      <c r="CB18" s="222"/>
      <c r="CC18" s="222"/>
      <c r="CD18" s="222"/>
      <c r="CE18" s="222"/>
      <c r="CF18" s="222"/>
      <c r="CG18" s="222"/>
      <c r="CH18" s="222"/>
      <c r="CI18" s="222"/>
      <c r="CJ18" s="222"/>
      <c r="CK18" s="222"/>
      <c r="CL18" s="222"/>
      <c r="CM18" s="222"/>
      <c r="CN18" s="222"/>
      <c r="CO18" s="222"/>
      <c r="CP18" s="222"/>
      <c r="CQ18" s="222"/>
      <c r="CR18" s="222"/>
      <c r="CS18" s="222"/>
      <c r="CT18" s="222"/>
      <c r="CU18" s="222"/>
      <c r="CV18" s="222"/>
      <c r="CW18" s="222"/>
      <c r="CX18" s="222"/>
    </row>
    <row r="19" spans="1:102" s="223" customFormat="1" ht="20.100000000000001" customHeight="1">
      <c r="A19" s="204"/>
      <c r="B19" s="104" t="s">
        <v>65</v>
      </c>
      <c r="C19" s="105">
        <v>0</v>
      </c>
      <c r="D19" s="177">
        <v>0</v>
      </c>
      <c r="E19" s="178">
        <v>0</v>
      </c>
      <c r="F19" s="179" t="s">
        <v>298</v>
      </c>
      <c r="G19" s="180" t="s">
        <v>298</v>
      </c>
      <c r="H19" s="181" t="s">
        <v>298</v>
      </c>
      <c r="I19" s="179" t="s">
        <v>299</v>
      </c>
      <c r="J19" s="180" t="s">
        <v>299</v>
      </c>
      <c r="K19" s="181" t="s">
        <v>299</v>
      </c>
      <c r="L19" s="179" t="s">
        <v>299</v>
      </c>
      <c r="M19" s="180" t="s">
        <v>299</v>
      </c>
      <c r="N19" s="181" t="s">
        <v>299</v>
      </c>
      <c r="O19" s="222"/>
      <c r="P19" s="222"/>
      <c r="Q19" s="222"/>
      <c r="R19" s="222"/>
      <c r="S19" s="222"/>
      <c r="T19" s="222"/>
      <c r="U19" s="222"/>
      <c r="V19" s="222"/>
      <c r="W19" s="222"/>
      <c r="X19" s="222"/>
      <c r="Y19" s="222"/>
      <c r="Z19" s="222"/>
      <c r="AA19" s="222"/>
      <c r="AB19" s="222"/>
      <c r="AC19" s="222"/>
      <c r="AD19" s="222"/>
      <c r="AE19" s="222"/>
      <c r="AF19" s="222"/>
      <c r="AG19" s="222"/>
      <c r="AH19" s="222"/>
      <c r="AI19" s="222"/>
      <c r="AJ19" s="222"/>
      <c r="AK19" s="222"/>
      <c r="AL19" s="222"/>
      <c r="AM19" s="222"/>
      <c r="AN19" s="222"/>
      <c r="AO19" s="222"/>
      <c r="AP19" s="222"/>
      <c r="AQ19" s="222"/>
      <c r="AR19" s="222"/>
      <c r="AS19" s="222"/>
      <c r="AT19" s="222"/>
      <c r="AU19" s="222"/>
      <c r="AV19" s="222"/>
      <c r="AW19" s="222"/>
      <c r="AX19" s="222"/>
      <c r="AY19" s="222"/>
      <c r="AZ19" s="222"/>
      <c r="BA19" s="222"/>
      <c r="BB19" s="222"/>
      <c r="BC19" s="222"/>
      <c r="BD19" s="222"/>
      <c r="BE19" s="222"/>
      <c r="BF19" s="222"/>
      <c r="BG19" s="222"/>
      <c r="BH19" s="222"/>
      <c r="BI19" s="222"/>
      <c r="BJ19" s="222"/>
      <c r="BK19" s="222"/>
      <c r="BL19" s="222"/>
      <c r="BM19" s="222"/>
      <c r="BN19" s="222"/>
      <c r="BO19" s="222"/>
      <c r="BP19" s="222"/>
      <c r="BQ19" s="222"/>
      <c r="BR19" s="222"/>
      <c r="BS19" s="222"/>
      <c r="BT19" s="222"/>
      <c r="BU19" s="222"/>
      <c r="BV19" s="222"/>
      <c r="BW19" s="222"/>
      <c r="BX19" s="222"/>
      <c r="BY19" s="222"/>
      <c r="BZ19" s="222"/>
      <c r="CA19" s="222"/>
      <c r="CB19" s="222"/>
      <c r="CC19" s="222"/>
      <c r="CD19" s="222"/>
      <c r="CE19" s="222"/>
      <c r="CF19" s="222"/>
      <c r="CG19" s="222"/>
      <c r="CH19" s="222"/>
      <c r="CI19" s="222"/>
      <c r="CJ19" s="222"/>
      <c r="CK19" s="222"/>
      <c r="CL19" s="222"/>
      <c r="CM19" s="222"/>
      <c r="CN19" s="222"/>
      <c r="CO19" s="222"/>
      <c r="CP19" s="222"/>
      <c r="CQ19" s="222"/>
      <c r="CR19" s="222"/>
      <c r="CS19" s="222"/>
      <c r="CT19" s="222"/>
      <c r="CU19" s="222"/>
      <c r="CV19" s="222"/>
      <c r="CW19" s="222"/>
      <c r="CX19" s="222"/>
    </row>
    <row r="20" spans="1:102" s="223" customFormat="1" ht="20.100000000000001" customHeight="1">
      <c r="A20" s="204"/>
      <c r="B20" s="104" t="s">
        <v>44</v>
      </c>
      <c r="C20" s="105">
        <v>969.16632803999994</v>
      </c>
      <c r="D20" s="177">
        <v>1079.7271785400001</v>
      </c>
      <c r="E20" s="178">
        <v>1089.6423624200002</v>
      </c>
      <c r="F20" s="179">
        <v>3.4871770956331796</v>
      </c>
      <c r="G20" s="180">
        <v>2.9671136456266534</v>
      </c>
      <c r="H20" s="181">
        <v>3.1239075731601913</v>
      </c>
      <c r="I20" s="179">
        <v>305.51554489745001</v>
      </c>
      <c r="J20" s="180">
        <v>344.67925236239256</v>
      </c>
      <c r="K20" s="181">
        <v>338.15000194827059</v>
      </c>
      <c r="L20" s="179">
        <v>10.653868105262779</v>
      </c>
      <c r="M20" s="180">
        <v>10.22702513048848</v>
      </c>
      <c r="N20" s="181">
        <v>10.563493519503359</v>
      </c>
      <c r="O20" s="222"/>
      <c r="P20" s="222"/>
      <c r="Q20" s="222"/>
      <c r="R20" s="222"/>
      <c r="S20" s="222"/>
      <c r="T20" s="222"/>
      <c r="U20" s="222"/>
      <c r="V20" s="222"/>
      <c r="W20" s="222"/>
      <c r="X20" s="222"/>
      <c r="Y20" s="222"/>
      <c r="Z20" s="222"/>
      <c r="AA20" s="222"/>
      <c r="AB20" s="222"/>
      <c r="AC20" s="222"/>
      <c r="AD20" s="222"/>
      <c r="AE20" s="222"/>
      <c r="AF20" s="222"/>
      <c r="AG20" s="222"/>
      <c r="AH20" s="222"/>
      <c r="AI20" s="222"/>
      <c r="AJ20" s="222"/>
      <c r="AK20" s="222"/>
      <c r="AL20" s="222"/>
      <c r="AM20" s="222"/>
      <c r="AN20" s="222"/>
      <c r="AO20" s="222"/>
      <c r="AP20" s="222"/>
      <c r="AQ20" s="222"/>
      <c r="AR20" s="222"/>
      <c r="AS20" s="222"/>
      <c r="AT20" s="222"/>
      <c r="AU20" s="222"/>
      <c r="AV20" s="222"/>
      <c r="AW20" s="222"/>
      <c r="AX20" s="222"/>
      <c r="AY20" s="222"/>
      <c r="AZ20" s="222"/>
      <c r="BA20" s="222"/>
      <c r="BB20" s="222"/>
      <c r="BC20" s="222"/>
      <c r="BD20" s="222"/>
      <c r="BE20" s="222"/>
      <c r="BF20" s="222"/>
      <c r="BG20" s="222"/>
      <c r="BH20" s="222"/>
      <c r="BI20" s="222"/>
      <c r="BJ20" s="222"/>
      <c r="BK20" s="222"/>
      <c r="BL20" s="222"/>
      <c r="BM20" s="222"/>
      <c r="BN20" s="222"/>
      <c r="BO20" s="222"/>
      <c r="BP20" s="222"/>
      <c r="BQ20" s="222"/>
      <c r="BR20" s="222"/>
      <c r="BS20" s="222"/>
      <c r="BT20" s="222"/>
      <c r="BU20" s="222"/>
      <c r="BV20" s="222"/>
      <c r="BW20" s="222"/>
      <c r="BX20" s="222"/>
      <c r="BY20" s="222"/>
      <c r="BZ20" s="222"/>
      <c r="CA20" s="222"/>
      <c r="CB20" s="222"/>
      <c r="CC20" s="222"/>
      <c r="CD20" s="222"/>
      <c r="CE20" s="222"/>
      <c r="CF20" s="222"/>
      <c r="CG20" s="222"/>
      <c r="CH20" s="222"/>
      <c r="CI20" s="222"/>
      <c r="CJ20" s="222"/>
      <c r="CK20" s="222"/>
      <c r="CL20" s="222"/>
      <c r="CM20" s="222"/>
      <c r="CN20" s="222"/>
      <c r="CO20" s="222"/>
      <c r="CP20" s="222"/>
      <c r="CQ20" s="222"/>
      <c r="CR20" s="222"/>
      <c r="CS20" s="222"/>
      <c r="CT20" s="222"/>
      <c r="CU20" s="222"/>
      <c r="CV20" s="222"/>
      <c r="CW20" s="222"/>
      <c r="CX20" s="222"/>
    </row>
    <row r="21" spans="1:102" s="223" customFormat="1" ht="20.100000000000001" customHeight="1">
      <c r="A21" s="204"/>
      <c r="B21" s="104" t="s">
        <v>62</v>
      </c>
      <c r="C21" s="105">
        <v>0</v>
      </c>
      <c r="D21" s="177">
        <v>0</v>
      </c>
      <c r="E21" s="178">
        <v>0</v>
      </c>
      <c r="F21" s="179" t="s">
        <v>298</v>
      </c>
      <c r="G21" s="180" t="s">
        <v>298</v>
      </c>
      <c r="H21" s="181" t="s">
        <v>298</v>
      </c>
      <c r="I21" s="179" t="s">
        <v>299</v>
      </c>
      <c r="J21" s="180" t="s">
        <v>299</v>
      </c>
      <c r="K21" s="181" t="s">
        <v>299</v>
      </c>
      <c r="L21" s="179" t="s">
        <v>299</v>
      </c>
      <c r="M21" s="180" t="s">
        <v>299</v>
      </c>
      <c r="N21" s="181" t="s">
        <v>299</v>
      </c>
      <c r="O21" s="222"/>
      <c r="P21" s="222"/>
      <c r="Q21" s="222"/>
      <c r="R21" s="222"/>
      <c r="S21" s="222"/>
      <c r="T21" s="222"/>
      <c r="U21" s="222"/>
      <c r="V21" s="222"/>
      <c r="W21" s="222"/>
      <c r="X21" s="222"/>
      <c r="Y21" s="222"/>
      <c r="Z21" s="222"/>
      <c r="AA21" s="222"/>
      <c r="AB21" s="222"/>
      <c r="AC21" s="222"/>
      <c r="AD21" s="222"/>
      <c r="AE21" s="222"/>
      <c r="AF21" s="222"/>
      <c r="AG21" s="222"/>
      <c r="AH21" s="222"/>
      <c r="AI21" s="222"/>
      <c r="AJ21" s="222"/>
      <c r="AK21" s="222"/>
      <c r="AL21" s="222"/>
      <c r="AM21" s="222"/>
      <c r="AN21" s="222"/>
      <c r="AO21" s="222"/>
      <c r="AP21" s="222"/>
      <c r="AQ21" s="222"/>
      <c r="AR21" s="222"/>
      <c r="AS21" s="222"/>
      <c r="AT21" s="222"/>
      <c r="AU21" s="222"/>
      <c r="AV21" s="222"/>
      <c r="AW21" s="222"/>
      <c r="AX21" s="222"/>
      <c r="AY21" s="222"/>
      <c r="AZ21" s="222"/>
      <c r="BA21" s="222"/>
      <c r="BB21" s="222"/>
      <c r="BC21" s="222"/>
      <c r="BD21" s="222"/>
      <c r="BE21" s="222"/>
      <c r="BF21" s="222"/>
      <c r="BG21" s="222"/>
      <c r="BH21" s="222"/>
      <c r="BI21" s="222"/>
      <c r="BJ21" s="222"/>
      <c r="BK21" s="222"/>
      <c r="BL21" s="222"/>
      <c r="BM21" s="222"/>
      <c r="BN21" s="222"/>
      <c r="BO21" s="222"/>
      <c r="BP21" s="222"/>
      <c r="BQ21" s="222"/>
      <c r="BR21" s="222"/>
      <c r="BS21" s="222"/>
      <c r="BT21" s="222"/>
      <c r="BU21" s="222"/>
      <c r="BV21" s="222"/>
      <c r="BW21" s="222"/>
      <c r="BX21" s="222"/>
      <c r="BY21" s="222"/>
      <c r="BZ21" s="222"/>
      <c r="CA21" s="222"/>
      <c r="CB21" s="222"/>
      <c r="CC21" s="222"/>
      <c r="CD21" s="222"/>
      <c r="CE21" s="222"/>
      <c r="CF21" s="222"/>
      <c r="CG21" s="222"/>
      <c r="CH21" s="222"/>
      <c r="CI21" s="222"/>
      <c r="CJ21" s="222"/>
      <c r="CK21" s="222"/>
      <c r="CL21" s="222"/>
      <c r="CM21" s="222"/>
      <c r="CN21" s="222"/>
      <c r="CO21" s="222"/>
      <c r="CP21" s="222"/>
      <c r="CQ21" s="222"/>
      <c r="CR21" s="222"/>
      <c r="CS21" s="222"/>
      <c r="CT21" s="222"/>
      <c r="CU21" s="222"/>
      <c r="CV21" s="222"/>
      <c r="CW21" s="222"/>
      <c r="CX21" s="222"/>
    </row>
    <row r="22" spans="1:102" s="223" customFormat="1" ht="20.100000000000001" customHeight="1">
      <c r="A22" s="204"/>
      <c r="B22" s="104" t="s">
        <v>61</v>
      </c>
      <c r="C22" s="105">
        <v>190.905058</v>
      </c>
      <c r="D22" s="177">
        <v>179.59877599999999</v>
      </c>
      <c r="E22" s="178">
        <v>179.831481</v>
      </c>
      <c r="F22" s="179">
        <v>4.6691230150643781</v>
      </c>
      <c r="G22" s="180">
        <v>0</v>
      </c>
      <c r="H22" s="181">
        <v>0</v>
      </c>
      <c r="I22" s="179">
        <v>178.67006926051812</v>
      </c>
      <c r="J22" s="180" t="s">
        <v>299</v>
      </c>
      <c r="K22" s="181" t="s">
        <v>299</v>
      </c>
      <c r="L22" s="179">
        <v>8.3423253248743148</v>
      </c>
      <c r="M22" s="180">
        <v>4.5219589915245306</v>
      </c>
      <c r="N22" s="181">
        <v>4.0250266303484432</v>
      </c>
      <c r="O22" s="222"/>
      <c r="P22" s="222"/>
      <c r="Q22" s="222"/>
      <c r="R22" s="222"/>
      <c r="S22" s="222"/>
      <c r="T22" s="222"/>
      <c r="U22" s="222"/>
      <c r="V22" s="222"/>
      <c r="W22" s="222"/>
      <c r="X22" s="222"/>
      <c r="Y22" s="222"/>
      <c r="Z22" s="222"/>
      <c r="AA22" s="222"/>
      <c r="AB22" s="222"/>
      <c r="AC22" s="222"/>
      <c r="AD22" s="222"/>
      <c r="AE22" s="222"/>
      <c r="AF22" s="222"/>
      <c r="AG22" s="222"/>
      <c r="AH22" s="222"/>
      <c r="AI22" s="222"/>
      <c r="AJ22" s="222"/>
      <c r="AK22" s="222"/>
      <c r="AL22" s="222"/>
      <c r="AM22" s="222"/>
      <c r="AN22" s="222"/>
      <c r="AO22" s="222"/>
      <c r="AP22" s="222"/>
      <c r="AQ22" s="222"/>
      <c r="AR22" s="222"/>
      <c r="AS22" s="222"/>
      <c r="AT22" s="222"/>
      <c r="AU22" s="222"/>
      <c r="AV22" s="222"/>
      <c r="AW22" s="222"/>
      <c r="AX22" s="222"/>
      <c r="AY22" s="222"/>
      <c r="AZ22" s="222"/>
      <c r="BA22" s="222"/>
      <c r="BB22" s="222"/>
      <c r="BC22" s="222"/>
      <c r="BD22" s="222"/>
      <c r="BE22" s="222"/>
      <c r="BF22" s="222"/>
      <c r="BG22" s="222"/>
      <c r="BH22" s="222"/>
      <c r="BI22" s="222"/>
      <c r="BJ22" s="222"/>
      <c r="BK22" s="222"/>
      <c r="BL22" s="222"/>
      <c r="BM22" s="222"/>
      <c r="BN22" s="222"/>
      <c r="BO22" s="222"/>
      <c r="BP22" s="222"/>
      <c r="BQ22" s="222"/>
      <c r="BR22" s="222"/>
      <c r="BS22" s="222"/>
      <c r="BT22" s="222"/>
      <c r="BU22" s="222"/>
      <c r="BV22" s="222"/>
      <c r="BW22" s="222"/>
      <c r="BX22" s="222"/>
      <c r="BY22" s="222"/>
      <c r="BZ22" s="222"/>
      <c r="CA22" s="222"/>
      <c r="CB22" s="222"/>
      <c r="CC22" s="222"/>
      <c r="CD22" s="222"/>
      <c r="CE22" s="222"/>
      <c r="CF22" s="222"/>
      <c r="CG22" s="222"/>
      <c r="CH22" s="222"/>
      <c r="CI22" s="222"/>
      <c r="CJ22" s="222"/>
      <c r="CK22" s="222"/>
      <c r="CL22" s="222"/>
      <c r="CM22" s="222"/>
      <c r="CN22" s="222"/>
      <c r="CO22" s="222"/>
      <c r="CP22" s="222"/>
      <c r="CQ22" s="222"/>
      <c r="CR22" s="222"/>
      <c r="CS22" s="222"/>
      <c r="CT22" s="222"/>
      <c r="CU22" s="222"/>
      <c r="CV22" s="222"/>
      <c r="CW22" s="222"/>
      <c r="CX22" s="222"/>
    </row>
    <row r="23" spans="1:102" s="223" customFormat="1" ht="20.100000000000001" customHeight="1">
      <c r="A23" s="204"/>
      <c r="B23" s="104" t="s">
        <v>67</v>
      </c>
      <c r="C23" s="105">
        <v>5201.4796109999988</v>
      </c>
      <c r="D23" s="177">
        <v>6357.9887250000002</v>
      </c>
      <c r="E23" s="178">
        <v>6579.4099290000004</v>
      </c>
      <c r="F23" s="179">
        <v>1.9957038528128148</v>
      </c>
      <c r="G23" s="180">
        <v>1.2333216429225422</v>
      </c>
      <c r="H23" s="181">
        <v>1.176893092778746</v>
      </c>
      <c r="I23" s="179">
        <v>185.35192753406687</v>
      </c>
      <c r="J23" s="180">
        <v>252.56000708338826</v>
      </c>
      <c r="K23" s="181">
        <v>256.72490022002489</v>
      </c>
      <c r="L23" s="179">
        <v>3.6990755590601894</v>
      </c>
      <c r="M23" s="180">
        <v>3.114877228726133</v>
      </c>
      <c r="N23" s="181">
        <v>3.0213776181326004</v>
      </c>
      <c r="O23" s="222"/>
      <c r="P23" s="222"/>
      <c r="Q23" s="222"/>
      <c r="R23" s="222"/>
      <c r="S23" s="222"/>
      <c r="T23" s="222"/>
      <c r="U23" s="222"/>
      <c r="V23" s="222"/>
      <c r="W23" s="222"/>
      <c r="X23" s="222"/>
      <c r="Y23" s="222"/>
      <c r="Z23" s="222"/>
      <c r="AA23" s="222"/>
      <c r="AB23" s="222"/>
      <c r="AC23" s="222"/>
      <c r="AD23" s="222"/>
      <c r="AE23" s="222"/>
      <c r="AF23" s="222"/>
      <c r="AG23" s="222"/>
      <c r="AH23" s="222"/>
      <c r="AI23" s="222"/>
      <c r="AJ23" s="222"/>
      <c r="AK23" s="222"/>
      <c r="AL23" s="222"/>
      <c r="AM23" s="222"/>
      <c r="AN23" s="222"/>
      <c r="AO23" s="222"/>
      <c r="AP23" s="222"/>
      <c r="AQ23" s="222"/>
      <c r="AR23" s="222"/>
      <c r="AS23" s="222"/>
      <c r="AT23" s="222"/>
      <c r="AU23" s="222"/>
      <c r="AV23" s="222"/>
      <c r="AW23" s="222"/>
      <c r="AX23" s="222"/>
      <c r="AY23" s="222"/>
      <c r="AZ23" s="222"/>
      <c r="BA23" s="222"/>
      <c r="BB23" s="222"/>
      <c r="BC23" s="222"/>
      <c r="BD23" s="222"/>
      <c r="BE23" s="222"/>
      <c r="BF23" s="222"/>
      <c r="BG23" s="222"/>
      <c r="BH23" s="222"/>
      <c r="BI23" s="222"/>
      <c r="BJ23" s="222"/>
      <c r="BK23" s="222"/>
      <c r="BL23" s="222"/>
      <c r="BM23" s="222"/>
      <c r="BN23" s="222"/>
      <c r="BO23" s="222"/>
      <c r="BP23" s="222"/>
      <c r="BQ23" s="222"/>
      <c r="BR23" s="222"/>
      <c r="BS23" s="222"/>
      <c r="BT23" s="222"/>
      <c r="BU23" s="222"/>
      <c r="BV23" s="222"/>
      <c r="BW23" s="222"/>
      <c r="BX23" s="222"/>
      <c r="BY23" s="222"/>
      <c r="BZ23" s="222"/>
      <c r="CA23" s="222"/>
      <c r="CB23" s="222"/>
      <c r="CC23" s="222"/>
      <c r="CD23" s="222"/>
      <c r="CE23" s="222"/>
      <c r="CF23" s="222"/>
      <c r="CG23" s="222"/>
      <c r="CH23" s="222"/>
      <c r="CI23" s="222"/>
      <c r="CJ23" s="222"/>
      <c r="CK23" s="222"/>
      <c r="CL23" s="222"/>
      <c r="CM23" s="222"/>
      <c r="CN23" s="222"/>
      <c r="CO23" s="222"/>
      <c r="CP23" s="222"/>
      <c r="CQ23" s="222"/>
      <c r="CR23" s="222"/>
      <c r="CS23" s="222"/>
      <c r="CT23" s="222"/>
      <c r="CU23" s="222"/>
      <c r="CV23" s="222"/>
      <c r="CW23" s="222"/>
      <c r="CX23" s="222"/>
    </row>
    <row r="24" spans="1:102" s="223" customFormat="1" ht="20.100000000000001" customHeight="1">
      <c r="A24" s="204"/>
      <c r="B24" s="104" t="s">
        <v>226</v>
      </c>
      <c r="C24" s="105">
        <v>8089.9137735900003</v>
      </c>
      <c r="D24" s="177">
        <v>7174.7753210299988</v>
      </c>
      <c r="E24" s="178">
        <v>7180.0739071600001</v>
      </c>
      <c r="F24" s="179">
        <v>18.122782184233248</v>
      </c>
      <c r="G24" s="180">
        <v>11.134482927687204</v>
      </c>
      <c r="H24" s="181">
        <v>11.083995081393049</v>
      </c>
      <c r="I24" s="179">
        <v>125.69795970817223</v>
      </c>
      <c r="J24" s="180">
        <v>159.44861362775066</v>
      </c>
      <c r="K24" s="181">
        <v>159.14580720907847</v>
      </c>
      <c r="L24" s="179">
        <v>22.77996744793732</v>
      </c>
      <c r="M24" s="180">
        <v>17.753778662815829</v>
      </c>
      <c r="N24" s="181">
        <v>17.63971344329752</v>
      </c>
      <c r="O24" s="222"/>
      <c r="P24" s="222"/>
      <c r="Q24" s="222"/>
      <c r="R24" s="222"/>
      <c r="S24" s="222"/>
      <c r="T24" s="222"/>
      <c r="U24" s="222"/>
      <c r="V24" s="222"/>
      <c r="W24" s="222"/>
      <c r="X24" s="222"/>
      <c r="Y24" s="222"/>
      <c r="Z24" s="222"/>
      <c r="AA24" s="222"/>
      <c r="AB24" s="222"/>
      <c r="AC24" s="222"/>
      <c r="AD24" s="222"/>
      <c r="AE24" s="222"/>
      <c r="AF24" s="222"/>
      <c r="AG24" s="222"/>
      <c r="AH24" s="222"/>
      <c r="AI24" s="222"/>
      <c r="AJ24" s="222"/>
      <c r="AK24" s="222"/>
      <c r="AL24" s="222"/>
      <c r="AM24" s="222"/>
      <c r="AN24" s="222"/>
      <c r="AO24" s="222"/>
      <c r="AP24" s="222"/>
      <c r="AQ24" s="222"/>
      <c r="AR24" s="222"/>
      <c r="AS24" s="222"/>
      <c r="AT24" s="222"/>
      <c r="AU24" s="222"/>
      <c r="AV24" s="222"/>
      <c r="AW24" s="222"/>
      <c r="AX24" s="222"/>
      <c r="AY24" s="222"/>
      <c r="AZ24" s="222"/>
      <c r="BA24" s="222"/>
      <c r="BB24" s="222"/>
      <c r="BC24" s="222"/>
      <c r="BD24" s="222"/>
      <c r="BE24" s="222"/>
      <c r="BF24" s="222"/>
      <c r="BG24" s="222"/>
      <c r="BH24" s="222"/>
      <c r="BI24" s="222"/>
      <c r="BJ24" s="222"/>
      <c r="BK24" s="222"/>
      <c r="BL24" s="222"/>
      <c r="BM24" s="222"/>
      <c r="BN24" s="222"/>
      <c r="BO24" s="222"/>
      <c r="BP24" s="222"/>
      <c r="BQ24" s="222"/>
      <c r="BR24" s="222"/>
      <c r="BS24" s="222"/>
      <c r="BT24" s="222"/>
      <c r="BU24" s="222"/>
      <c r="BV24" s="222"/>
      <c r="BW24" s="222"/>
      <c r="BX24" s="222"/>
      <c r="BY24" s="222"/>
      <c r="BZ24" s="222"/>
      <c r="CA24" s="222"/>
      <c r="CB24" s="222"/>
      <c r="CC24" s="222"/>
      <c r="CD24" s="222"/>
      <c r="CE24" s="222"/>
      <c r="CF24" s="222"/>
      <c r="CG24" s="222"/>
      <c r="CH24" s="222"/>
      <c r="CI24" s="222"/>
      <c r="CJ24" s="222"/>
      <c r="CK24" s="222"/>
      <c r="CL24" s="222"/>
      <c r="CM24" s="222"/>
      <c r="CN24" s="222"/>
      <c r="CO24" s="222"/>
      <c r="CP24" s="222"/>
      <c r="CQ24" s="222"/>
      <c r="CR24" s="222"/>
      <c r="CS24" s="222"/>
      <c r="CT24" s="222"/>
      <c r="CU24" s="222"/>
      <c r="CV24" s="222"/>
      <c r="CW24" s="222"/>
      <c r="CX24" s="222"/>
    </row>
    <row r="25" spans="1:102" s="223" customFormat="1" ht="20.100000000000001" customHeight="1">
      <c r="A25" s="204"/>
      <c r="B25" s="104" t="s">
        <v>34</v>
      </c>
      <c r="C25" s="105">
        <v>2.2520749999999996</v>
      </c>
      <c r="D25" s="177">
        <v>2.0356429999999999</v>
      </c>
      <c r="E25" s="178">
        <v>2.1513420000000001</v>
      </c>
      <c r="F25" s="179">
        <v>0</v>
      </c>
      <c r="G25" s="180">
        <v>3.8838833724773938</v>
      </c>
      <c r="H25" s="181">
        <v>3.6750084365944602</v>
      </c>
      <c r="I25" s="179" t="s">
        <v>299</v>
      </c>
      <c r="J25" s="180">
        <v>226.83337127823734</v>
      </c>
      <c r="K25" s="181">
        <v>232.95008980293949</v>
      </c>
      <c r="L25" s="179">
        <v>11.110065162128262</v>
      </c>
      <c r="M25" s="180">
        <v>8.8099435903053731</v>
      </c>
      <c r="N25" s="181">
        <v>8.5609354533123962</v>
      </c>
      <c r="O25" s="222"/>
      <c r="P25" s="222"/>
      <c r="Q25" s="222"/>
      <c r="R25" s="222"/>
      <c r="S25" s="222"/>
      <c r="T25" s="222"/>
      <c r="U25" s="222"/>
      <c r="V25" s="222"/>
      <c r="W25" s="222"/>
      <c r="X25" s="222"/>
      <c r="Y25" s="222"/>
      <c r="Z25" s="222"/>
      <c r="AA25" s="222"/>
      <c r="AB25" s="222"/>
      <c r="AC25" s="222"/>
      <c r="AD25" s="222"/>
      <c r="AE25" s="222"/>
      <c r="AF25" s="222"/>
      <c r="AG25" s="222"/>
      <c r="AH25" s="222"/>
      <c r="AI25" s="222"/>
      <c r="AJ25" s="222"/>
      <c r="AK25" s="222"/>
      <c r="AL25" s="222"/>
      <c r="AM25" s="222"/>
      <c r="AN25" s="222"/>
      <c r="AO25" s="222"/>
      <c r="AP25" s="222"/>
      <c r="AQ25" s="222"/>
      <c r="AR25" s="222"/>
      <c r="AS25" s="222"/>
      <c r="AT25" s="222"/>
      <c r="AU25" s="222"/>
      <c r="AV25" s="222"/>
      <c r="AW25" s="222"/>
      <c r="AX25" s="222"/>
      <c r="AY25" s="222"/>
      <c r="AZ25" s="222"/>
      <c r="BA25" s="222"/>
      <c r="BB25" s="222"/>
      <c r="BC25" s="222"/>
      <c r="BD25" s="222"/>
      <c r="BE25" s="222"/>
      <c r="BF25" s="222"/>
      <c r="BG25" s="222"/>
      <c r="BH25" s="222"/>
      <c r="BI25" s="222"/>
      <c r="BJ25" s="222"/>
      <c r="BK25" s="222"/>
      <c r="BL25" s="222"/>
      <c r="BM25" s="222"/>
      <c r="BN25" s="222"/>
      <c r="BO25" s="222"/>
      <c r="BP25" s="222"/>
      <c r="BQ25" s="222"/>
      <c r="BR25" s="222"/>
      <c r="BS25" s="222"/>
      <c r="BT25" s="222"/>
      <c r="BU25" s="222"/>
      <c r="BV25" s="222"/>
      <c r="BW25" s="222"/>
      <c r="BX25" s="222"/>
      <c r="BY25" s="222"/>
      <c r="BZ25" s="222"/>
      <c r="CA25" s="222"/>
      <c r="CB25" s="222"/>
      <c r="CC25" s="222"/>
      <c r="CD25" s="222"/>
      <c r="CE25" s="222"/>
      <c r="CF25" s="222"/>
      <c r="CG25" s="222"/>
      <c r="CH25" s="222"/>
      <c r="CI25" s="222"/>
      <c r="CJ25" s="222"/>
      <c r="CK25" s="222"/>
      <c r="CL25" s="222"/>
      <c r="CM25" s="222"/>
      <c r="CN25" s="222"/>
      <c r="CO25" s="222"/>
      <c r="CP25" s="222"/>
      <c r="CQ25" s="222"/>
      <c r="CR25" s="222"/>
      <c r="CS25" s="222"/>
      <c r="CT25" s="222"/>
      <c r="CU25" s="222"/>
      <c r="CV25" s="222"/>
      <c r="CW25" s="222"/>
      <c r="CX25" s="222"/>
    </row>
    <row r="26" spans="1:102" s="223" customFormat="1" ht="20.100000000000001" customHeight="1">
      <c r="A26" s="204"/>
      <c r="B26" s="104" t="s">
        <v>46</v>
      </c>
      <c r="C26" s="105">
        <v>0</v>
      </c>
      <c r="D26" s="177">
        <v>0</v>
      </c>
      <c r="E26" s="178">
        <v>0</v>
      </c>
      <c r="F26" s="179" t="s">
        <v>298</v>
      </c>
      <c r="G26" s="180" t="s">
        <v>298</v>
      </c>
      <c r="H26" s="181" t="s">
        <v>298</v>
      </c>
      <c r="I26" s="179" t="s">
        <v>299</v>
      </c>
      <c r="J26" s="180" t="s">
        <v>299</v>
      </c>
      <c r="K26" s="181" t="s">
        <v>299</v>
      </c>
      <c r="L26" s="179" t="s">
        <v>299</v>
      </c>
      <c r="M26" s="180" t="s">
        <v>299</v>
      </c>
      <c r="N26" s="181" t="s">
        <v>299</v>
      </c>
      <c r="O26" s="222"/>
      <c r="P26" s="222"/>
      <c r="Q26" s="222"/>
      <c r="R26" s="222"/>
      <c r="S26" s="222"/>
      <c r="T26" s="222"/>
      <c r="U26" s="222"/>
      <c r="V26" s="222"/>
      <c r="W26" s="222"/>
      <c r="X26" s="222"/>
      <c r="Y26" s="222"/>
      <c r="Z26" s="222"/>
      <c r="AA26" s="222"/>
      <c r="AB26" s="222"/>
      <c r="AC26" s="222"/>
      <c r="AD26" s="222"/>
      <c r="AE26" s="222"/>
      <c r="AF26" s="222"/>
      <c r="AG26" s="222"/>
      <c r="AH26" s="222"/>
      <c r="AI26" s="222"/>
      <c r="AJ26" s="222"/>
      <c r="AK26" s="222"/>
      <c r="AL26" s="222"/>
      <c r="AM26" s="222"/>
      <c r="AN26" s="222"/>
      <c r="AO26" s="222"/>
      <c r="AP26" s="222"/>
      <c r="AQ26" s="222"/>
      <c r="AR26" s="222"/>
      <c r="AS26" s="222"/>
      <c r="AT26" s="222"/>
      <c r="AU26" s="222"/>
      <c r="AV26" s="222"/>
      <c r="AW26" s="222"/>
      <c r="AX26" s="222"/>
      <c r="AY26" s="222"/>
      <c r="AZ26" s="222"/>
      <c r="BA26" s="222"/>
      <c r="BB26" s="222"/>
      <c r="BC26" s="222"/>
      <c r="BD26" s="222"/>
      <c r="BE26" s="222"/>
      <c r="BF26" s="222"/>
      <c r="BG26" s="222"/>
      <c r="BH26" s="222"/>
      <c r="BI26" s="222"/>
      <c r="BJ26" s="222"/>
      <c r="BK26" s="222"/>
      <c r="BL26" s="222"/>
      <c r="BM26" s="222"/>
      <c r="BN26" s="222"/>
      <c r="BO26" s="222"/>
      <c r="BP26" s="222"/>
      <c r="BQ26" s="222"/>
      <c r="BR26" s="222"/>
      <c r="BS26" s="222"/>
      <c r="BT26" s="222"/>
      <c r="BU26" s="222"/>
      <c r="BV26" s="222"/>
      <c r="BW26" s="222"/>
      <c r="BX26" s="222"/>
      <c r="BY26" s="222"/>
      <c r="BZ26" s="222"/>
      <c r="CA26" s="222"/>
      <c r="CB26" s="222"/>
      <c r="CC26" s="222"/>
      <c r="CD26" s="222"/>
      <c r="CE26" s="222"/>
      <c r="CF26" s="222"/>
      <c r="CG26" s="222"/>
      <c r="CH26" s="222"/>
      <c r="CI26" s="222"/>
      <c r="CJ26" s="222"/>
      <c r="CK26" s="222"/>
      <c r="CL26" s="222"/>
      <c r="CM26" s="222"/>
      <c r="CN26" s="222"/>
      <c r="CO26" s="222"/>
      <c r="CP26" s="222"/>
      <c r="CQ26" s="222"/>
      <c r="CR26" s="222"/>
      <c r="CS26" s="222"/>
      <c r="CT26" s="222"/>
      <c r="CU26" s="222"/>
      <c r="CV26" s="222"/>
      <c r="CW26" s="222"/>
      <c r="CX26" s="222"/>
    </row>
    <row r="27" spans="1:102" s="223" customFormat="1" ht="20.100000000000001" customHeight="1">
      <c r="A27" s="204"/>
      <c r="B27" s="104" t="s">
        <v>36</v>
      </c>
      <c r="C27" s="105">
        <v>0</v>
      </c>
      <c r="D27" s="177">
        <v>0</v>
      </c>
      <c r="E27" s="178">
        <v>0</v>
      </c>
      <c r="F27" s="179" t="s">
        <v>298</v>
      </c>
      <c r="G27" s="180" t="s">
        <v>298</v>
      </c>
      <c r="H27" s="181" t="s">
        <v>298</v>
      </c>
      <c r="I27" s="179" t="s">
        <v>299</v>
      </c>
      <c r="J27" s="180" t="s">
        <v>299</v>
      </c>
      <c r="K27" s="181" t="s">
        <v>299</v>
      </c>
      <c r="L27" s="179" t="s">
        <v>299</v>
      </c>
      <c r="M27" s="180" t="s">
        <v>299</v>
      </c>
      <c r="N27" s="181" t="s">
        <v>299</v>
      </c>
      <c r="O27" s="222"/>
      <c r="P27" s="222"/>
      <c r="Q27" s="222"/>
      <c r="R27" s="222"/>
      <c r="S27" s="222"/>
      <c r="T27" s="222"/>
      <c r="U27" s="222"/>
      <c r="V27" s="222"/>
      <c r="W27" s="222"/>
      <c r="X27" s="222"/>
      <c r="Y27" s="222"/>
      <c r="Z27" s="222"/>
      <c r="AA27" s="222"/>
      <c r="AB27" s="222"/>
      <c r="AC27" s="222"/>
      <c r="AD27" s="222"/>
      <c r="AE27" s="222"/>
      <c r="AF27" s="222"/>
      <c r="AG27" s="222"/>
      <c r="AH27" s="222"/>
      <c r="AI27" s="222"/>
      <c r="AJ27" s="222"/>
      <c r="AK27" s="222"/>
      <c r="AL27" s="222"/>
      <c r="AM27" s="222"/>
      <c r="AN27" s="222"/>
      <c r="AO27" s="222"/>
      <c r="AP27" s="222"/>
      <c r="AQ27" s="222"/>
      <c r="AR27" s="222"/>
      <c r="AS27" s="222"/>
      <c r="AT27" s="222"/>
      <c r="AU27" s="222"/>
      <c r="AV27" s="222"/>
      <c r="AW27" s="222"/>
      <c r="AX27" s="222"/>
      <c r="AY27" s="222"/>
      <c r="AZ27" s="222"/>
      <c r="BA27" s="222"/>
      <c r="BB27" s="222"/>
      <c r="BC27" s="222"/>
      <c r="BD27" s="222"/>
      <c r="BE27" s="222"/>
      <c r="BF27" s="222"/>
      <c r="BG27" s="222"/>
      <c r="BH27" s="222"/>
      <c r="BI27" s="222"/>
      <c r="BJ27" s="222"/>
      <c r="BK27" s="222"/>
      <c r="BL27" s="222"/>
      <c r="BM27" s="222"/>
      <c r="BN27" s="222"/>
      <c r="BO27" s="222"/>
      <c r="BP27" s="222"/>
      <c r="BQ27" s="222"/>
      <c r="BR27" s="222"/>
      <c r="BS27" s="222"/>
      <c r="BT27" s="222"/>
      <c r="BU27" s="222"/>
      <c r="BV27" s="222"/>
      <c r="BW27" s="222"/>
      <c r="BX27" s="222"/>
      <c r="BY27" s="222"/>
      <c r="BZ27" s="222"/>
      <c r="CA27" s="222"/>
      <c r="CB27" s="222"/>
      <c r="CC27" s="222"/>
      <c r="CD27" s="222"/>
      <c r="CE27" s="222"/>
      <c r="CF27" s="222"/>
      <c r="CG27" s="222"/>
      <c r="CH27" s="222"/>
      <c r="CI27" s="222"/>
      <c r="CJ27" s="222"/>
      <c r="CK27" s="222"/>
      <c r="CL27" s="222"/>
      <c r="CM27" s="222"/>
      <c r="CN27" s="222"/>
      <c r="CO27" s="222"/>
      <c r="CP27" s="222"/>
      <c r="CQ27" s="222"/>
      <c r="CR27" s="222"/>
      <c r="CS27" s="222"/>
      <c r="CT27" s="222"/>
      <c r="CU27" s="222"/>
      <c r="CV27" s="222"/>
      <c r="CW27" s="222"/>
      <c r="CX27" s="222"/>
    </row>
    <row r="28" spans="1:102" s="223" customFormat="1" ht="20.100000000000001" customHeight="1">
      <c r="A28" s="204"/>
      <c r="B28" s="104" t="s">
        <v>69</v>
      </c>
      <c r="C28" s="105">
        <v>14.055723</v>
      </c>
      <c r="D28" s="177">
        <v>10.144499</v>
      </c>
      <c r="E28" s="178">
        <v>10.757736</v>
      </c>
      <c r="F28" s="179">
        <v>8.4428670086910511</v>
      </c>
      <c r="G28" s="180">
        <v>1.5322590105238316</v>
      </c>
      <c r="H28" s="181">
        <v>1.4449136881589213</v>
      </c>
      <c r="I28" s="179">
        <v>187.15098769198102</v>
      </c>
      <c r="J28" s="180">
        <v>691.1001029336079</v>
      </c>
      <c r="K28" s="181">
        <v>699.9601132269687</v>
      </c>
      <c r="L28" s="179">
        <v>15.800908996285715</v>
      </c>
      <c r="M28" s="180">
        <v>10.589443598939683</v>
      </c>
      <c r="N28" s="181">
        <v>10.113819487669154</v>
      </c>
      <c r="O28" s="222"/>
      <c r="P28" s="222"/>
      <c r="Q28" s="222"/>
      <c r="R28" s="222"/>
      <c r="S28" s="222"/>
      <c r="T28" s="222"/>
      <c r="U28" s="222"/>
      <c r="V28" s="222"/>
      <c r="W28" s="222"/>
      <c r="X28" s="222"/>
      <c r="Y28" s="222"/>
      <c r="Z28" s="222"/>
      <c r="AA28" s="222"/>
      <c r="AB28" s="222"/>
      <c r="AC28" s="222"/>
      <c r="AD28" s="222"/>
      <c r="AE28" s="222"/>
      <c r="AF28" s="222"/>
      <c r="AG28" s="222"/>
      <c r="AH28" s="222"/>
      <c r="AI28" s="222"/>
      <c r="AJ28" s="222"/>
      <c r="AK28" s="222"/>
      <c r="AL28" s="222"/>
      <c r="AM28" s="222"/>
      <c r="AN28" s="222"/>
      <c r="AO28" s="222"/>
      <c r="AP28" s="222"/>
      <c r="AQ28" s="222"/>
      <c r="AR28" s="222"/>
      <c r="AS28" s="222"/>
      <c r="AT28" s="222"/>
      <c r="AU28" s="222"/>
      <c r="AV28" s="222"/>
      <c r="AW28" s="222"/>
      <c r="AX28" s="222"/>
      <c r="AY28" s="222"/>
      <c r="AZ28" s="222"/>
      <c r="BA28" s="222"/>
      <c r="BB28" s="222"/>
      <c r="BC28" s="222"/>
      <c r="BD28" s="222"/>
      <c r="BE28" s="222"/>
      <c r="BF28" s="222"/>
      <c r="BG28" s="222"/>
      <c r="BH28" s="222"/>
      <c r="BI28" s="222"/>
      <c r="BJ28" s="222"/>
      <c r="BK28" s="222"/>
      <c r="BL28" s="222"/>
      <c r="BM28" s="222"/>
      <c r="BN28" s="222"/>
      <c r="BO28" s="222"/>
      <c r="BP28" s="222"/>
      <c r="BQ28" s="222"/>
      <c r="BR28" s="222"/>
      <c r="BS28" s="222"/>
      <c r="BT28" s="222"/>
      <c r="BU28" s="222"/>
      <c r="BV28" s="222"/>
      <c r="BW28" s="222"/>
      <c r="BX28" s="222"/>
      <c r="BY28" s="222"/>
      <c r="BZ28" s="222"/>
      <c r="CA28" s="222"/>
      <c r="CB28" s="222"/>
      <c r="CC28" s="222"/>
      <c r="CD28" s="222"/>
      <c r="CE28" s="222"/>
      <c r="CF28" s="222"/>
      <c r="CG28" s="222"/>
      <c r="CH28" s="222"/>
      <c r="CI28" s="222"/>
      <c r="CJ28" s="222"/>
      <c r="CK28" s="222"/>
      <c r="CL28" s="222"/>
      <c r="CM28" s="222"/>
      <c r="CN28" s="222"/>
      <c r="CO28" s="222"/>
      <c r="CP28" s="222"/>
      <c r="CQ28" s="222"/>
      <c r="CR28" s="222"/>
      <c r="CS28" s="222"/>
      <c r="CT28" s="222"/>
      <c r="CU28" s="222"/>
      <c r="CV28" s="222"/>
      <c r="CW28" s="222"/>
      <c r="CX28" s="222"/>
    </row>
    <row r="29" spans="1:102" s="223" customFormat="1" ht="20.100000000000001" customHeight="1">
      <c r="A29" s="204"/>
      <c r="B29" s="104" t="s">
        <v>40</v>
      </c>
      <c r="C29" s="105">
        <v>0</v>
      </c>
      <c r="D29" s="177">
        <v>0</v>
      </c>
      <c r="E29" s="178">
        <v>0</v>
      </c>
      <c r="F29" s="179" t="s">
        <v>298</v>
      </c>
      <c r="G29" s="180" t="s">
        <v>298</v>
      </c>
      <c r="H29" s="181" t="s">
        <v>298</v>
      </c>
      <c r="I29" s="179" t="s">
        <v>299</v>
      </c>
      <c r="J29" s="180" t="s">
        <v>299</v>
      </c>
      <c r="K29" s="181" t="s">
        <v>299</v>
      </c>
      <c r="L29" s="179" t="s">
        <v>299</v>
      </c>
      <c r="M29" s="180" t="s">
        <v>299</v>
      </c>
      <c r="N29" s="181" t="s">
        <v>299</v>
      </c>
      <c r="O29" s="222"/>
      <c r="P29" s="222"/>
      <c r="Q29" s="222"/>
      <c r="R29" s="222"/>
      <c r="S29" s="222"/>
      <c r="T29" s="222"/>
      <c r="U29" s="222"/>
      <c r="V29" s="222"/>
      <c r="W29" s="222"/>
      <c r="X29" s="222"/>
      <c r="Y29" s="222"/>
      <c r="Z29" s="222"/>
      <c r="AA29" s="222"/>
      <c r="AB29" s="222"/>
      <c r="AC29" s="222"/>
      <c r="AD29" s="222"/>
      <c r="AE29" s="222"/>
      <c r="AF29" s="222"/>
      <c r="AG29" s="222"/>
      <c r="AH29" s="222"/>
      <c r="AI29" s="222"/>
      <c r="AJ29" s="222"/>
      <c r="AK29" s="222"/>
      <c r="AL29" s="222"/>
      <c r="AM29" s="222"/>
      <c r="AN29" s="222"/>
      <c r="AO29" s="222"/>
      <c r="AP29" s="222"/>
      <c r="AQ29" s="222"/>
      <c r="AR29" s="222"/>
      <c r="AS29" s="222"/>
      <c r="AT29" s="222"/>
      <c r="AU29" s="222"/>
      <c r="AV29" s="222"/>
      <c r="AW29" s="222"/>
      <c r="AX29" s="222"/>
      <c r="AY29" s="222"/>
      <c r="AZ29" s="222"/>
      <c r="BA29" s="222"/>
      <c r="BB29" s="222"/>
      <c r="BC29" s="222"/>
      <c r="BD29" s="222"/>
      <c r="BE29" s="222"/>
      <c r="BF29" s="222"/>
      <c r="BG29" s="222"/>
      <c r="BH29" s="222"/>
      <c r="BI29" s="222"/>
      <c r="BJ29" s="222"/>
      <c r="BK29" s="222"/>
      <c r="BL29" s="222"/>
      <c r="BM29" s="222"/>
      <c r="BN29" s="222"/>
      <c r="BO29" s="222"/>
      <c r="BP29" s="222"/>
      <c r="BQ29" s="222"/>
      <c r="BR29" s="222"/>
      <c r="BS29" s="222"/>
      <c r="BT29" s="222"/>
      <c r="BU29" s="222"/>
      <c r="BV29" s="222"/>
      <c r="BW29" s="222"/>
      <c r="BX29" s="222"/>
      <c r="BY29" s="222"/>
      <c r="BZ29" s="222"/>
      <c r="CA29" s="222"/>
      <c r="CB29" s="222"/>
      <c r="CC29" s="222"/>
      <c r="CD29" s="222"/>
      <c r="CE29" s="222"/>
      <c r="CF29" s="222"/>
      <c r="CG29" s="222"/>
      <c r="CH29" s="222"/>
      <c r="CI29" s="222"/>
      <c r="CJ29" s="222"/>
      <c r="CK29" s="222"/>
      <c r="CL29" s="222"/>
      <c r="CM29" s="222"/>
      <c r="CN29" s="222"/>
      <c r="CO29" s="222"/>
      <c r="CP29" s="222"/>
      <c r="CQ29" s="222"/>
      <c r="CR29" s="222"/>
      <c r="CS29" s="222"/>
      <c r="CT29" s="222"/>
      <c r="CU29" s="222"/>
      <c r="CV29" s="222"/>
      <c r="CW29" s="222"/>
      <c r="CX29" s="222"/>
    </row>
    <row r="30" spans="1:102" s="223" customFormat="1" ht="20.100000000000001" customHeight="1">
      <c r="A30" s="204"/>
      <c r="B30" s="104" t="s">
        <v>73</v>
      </c>
      <c r="C30" s="105">
        <v>9.213438</v>
      </c>
      <c r="D30" s="177">
        <v>7.3048739999999999</v>
      </c>
      <c r="E30" s="178">
        <v>7.5971499999999992</v>
      </c>
      <c r="F30" s="179">
        <v>3.0561338774950242</v>
      </c>
      <c r="G30" s="180">
        <v>24.977734044420206</v>
      </c>
      <c r="H30" s="181">
        <v>22.057363616619394</v>
      </c>
      <c r="I30" s="179">
        <v>433.33889727426083</v>
      </c>
      <c r="J30" s="180">
        <v>102.52281057902259</v>
      </c>
      <c r="K30" s="181">
        <v>112.19073944445736</v>
      </c>
      <c r="L30" s="179">
        <v>13.24341684396205</v>
      </c>
      <c r="M30" s="180">
        <v>25.607874961292964</v>
      </c>
      <c r="N30" s="181">
        <v>24.746319343438</v>
      </c>
      <c r="O30" s="222"/>
      <c r="P30" s="222"/>
      <c r="Q30" s="222"/>
      <c r="R30" s="222"/>
      <c r="S30" s="222"/>
      <c r="T30" s="222"/>
      <c r="U30" s="222"/>
      <c r="V30" s="222"/>
      <c r="W30" s="222"/>
      <c r="X30" s="222"/>
      <c r="Y30" s="222"/>
      <c r="Z30" s="222"/>
      <c r="AA30" s="222"/>
      <c r="AB30" s="222"/>
      <c r="AC30" s="222"/>
      <c r="AD30" s="222"/>
      <c r="AE30" s="222"/>
      <c r="AF30" s="222"/>
      <c r="AG30" s="222"/>
      <c r="AH30" s="222"/>
      <c r="AI30" s="222"/>
      <c r="AJ30" s="222"/>
      <c r="AK30" s="222"/>
      <c r="AL30" s="222"/>
      <c r="AM30" s="222"/>
      <c r="AN30" s="222"/>
      <c r="AO30" s="222"/>
      <c r="AP30" s="222"/>
      <c r="AQ30" s="222"/>
      <c r="AR30" s="222"/>
      <c r="AS30" s="222"/>
      <c r="AT30" s="222"/>
      <c r="AU30" s="222"/>
      <c r="AV30" s="222"/>
      <c r="AW30" s="222"/>
      <c r="AX30" s="222"/>
      <c r="AY30" s="222"/>
      <c r="AZ30" s="222"/>
      <c r="BA30" s="222"/>
      <c r="BB30" s="222"/>
      <c r="BC30" s="222"/>
      <c r="BD30" s="222"/>
      <c r="BE30" s="222"/>
      <c r="BF30" s="222"/>
      <c r="BG30" s="222"/>
      <c r="BH30" s="222"/>
      <c r="BI30" s="222"/>
      <c r="BJ30" s="222"/>
      <c r="BK30" s="222"/>
      <c r="BL30" s="222"/>
      <c r="BM30" s="222"/>
      <c r="BN30" s="222"/>
      <c r="BO30" s="222"/>
      <c r="BP30" s="222"/>
      <c r="BQ30" s="222"/>
      <c r="BR30" s="222"/>
      <c r="BS30" s="222"/>
      <c r="BT30" s="222"/>
      <c r="BU30" s="222"/>
      <c r="BV30" s="222"/>
      <c r="BW30" s="222"/>
      <c r="BX30" s="222"/>
      <c r="BY30" s="222"/>
      <c r="BZ30" s="222"/>
      <c r="CA30" s="222"/>
      <c r="CB30" s="222"/>
      <c r="CC30" s="222"/>
      <c r="CD30" s="222"/>
      <c r="CE30" s="222"/>
      <c r="CF30" s="222"/>
      <c r="CG30" s="222"/>
      <c r="CH30" s="222"/>
      <c r="CI30" s="222"/>
      <c r="CJ30" s="222"/>
      <c r="CK30" s="222"/>
      <c r="CL30" s="222"/>
      <c r="CM30" s="222"/>
      <c r="CN30" s="222"/>
      <c r="CO30" s="222"/>
      <c r="CP30" s="222"/>
      <c r="CQ30" s="222"/>
      <c r="CR30" s="222"/>
      <c r="CS30" s="222"/>
      <c r="CT30" s="222"/>
      <c r="CU30" s="222"/>
      <c r="CV30" s="222"/>
      <c r="CW30" s="222"/>
      <c r="CX30" s="222"/>
    </row>
    <row r="31" spans="1:102" s="223" customFormat="1" ht="20.100000000000001" customHeight="1">
      <c r="A31" s="204"/>
      <c r="B31" s="104" t="s">
        <v>31</v>
      </c>
      <c r="C31" s="105">
        <v>2936.1251689999999</v>
      </c>
      <c r="D31" s="177">
        <v>3235.2035289999999</v>
      </c>
      <c r="E31" s="178">
        <v>3222.5812420000002</v>
      </c>
      <c r="F31" s="179">
        <v>7.6806810002860617</v>
      </c>
      <c r="G31" s="180">
        <v>6.5943588119769263</v>
      </c>
      <c r="H31" s="181">
        <v>6.4538064173340697</v>
      </c>
      <c r="I31" s="179">
        <v>141.4147835733848</v>
      </c>
      <c r="J31" s="180">
        <v>160.7736652351411</v>
      </c>
      <c r="K31" s="181">
        <v>164.47451813139639</v>
      </c>
      <c r="L31" s="179">
        <v>10.86161841351662</v>
      </c>
      <c r="M31" s="180">
        <v>10.60199236077181</v>
      </c>
      <c r="N31" s="181">
        <v>10.614867006043349</v>
      </c>
      <c r="O31" s="222"/>
      <c r="P31" s="222"/>
      <c r="Q31" s="222"/>
      <c r="R31" s="222"/>
      <c r="S31" s="222"/>
      <c r="T31" s="222"/>
      <c r="U31" s="222"/>
      <c r="V31" s="222"/>
      <c r="W31" s="222"/>
      <c r="X31" s="222"/>
      <c r="Y31" s="222"/>
      <c r="Z31" s="222"/>
      <c r="AA31" s="222"/>
      <c r="AB31" s="222"/>
      <c r="AC31" s="222"/>
      <c r="AD31" s="222"/>
      <c r="AE31" s="222"/>
      <c r="AF31" s="222"/>
      <c r="AG31" s="222"/>
      <c r="AH31" s="222"/>
      <c r="AI31" s="222"/>
      <c r="AJ31" s="222"/>
      <c r="AK31" s="222"/>
      <c r="AL31" s="222"/>
      <c r="AM31" s="222"/>
      <c r="AN31" s="222"/>
      <c r="AO31" s="222"/>
      <c r="AP31" s="222"/>
      <c r="AQ31" s="222"/>
      <c r="AR31" s="222"/>
      <c r="AS31" s="222"/>
      <c r="AT31" s="222"/>
      <c r="AU31" s="222"/>
      <c r="AV31" s="222"/>
      <c r="AW31" s="222"/>
      <c r="AX31" s="222"/>
      <c r="AY31" s="222"/>
      <c r="AZ31" s="222"/>
      <c r="BA31" s="222"/>
      <c r="BB31" s="222"/>
      <c r="BC31" s="222"/>
      <c r="BD31" s="222"/>
      <c r="BE31" s="222"/>
      <c r="BF31" s="222"/>
      <c r="BG31" s="222"/>
      <c r="BH31" s="222"/>
      <c r="BI31" s="222"/>
      <c r="BJ31" s="222"/>
      <c r="BK31" s="222"/>
      <c r="BL31" s="222"/>
      <c r="BM31" s="222"/>
      <c r="BN31" s="222"/>
      <c r="BO31" s="222"/>
      <c r="BP31" s="222"/>
      <c r="BQ31" s="222"/>
      <c r="BR31" s="222"/>
      <c r="BS31" s="222"/>
      <c r="BT31" s="222"/>
      <c r="BU31" s="222"/>
      <c r="BV31" s="222"/>
      <c r="BW31" s="222"/>
      <c r="BX31" s="222"/>
      <c r="BY31" s="222"/>
      <c r="BZ31" s="222"/>
      <c r="CA31" s="222"/>
      <c r="CB31" s="222"/>
      <c r="CC31" s="222"/>
      <c r="CD31" s="222"/>
      <c r="CE31" s="222"/>
      <c r="CF31" s="222"/>
      <c r="CG31" s="222"/>
      <c r="CH31" s="222"/>
      <c r="CI31" s="222"/>
      <c r="CJ31" s="222"/>
      <c r="CK31" s="222"/>
      <c r="CL31" s="222"/>
      <c r="CM31" s="222"/>
      <c r="CN31" s="222"/>
      <c r="CO31" s="222"/>
      <c r="CP31" s="222"/>
      <c r="CQ31" s="222"/>
      <c r="CR31" s="222"/>
      <c r="CS31" s="222"/>
      <c r="CT31" s="222"/>
      <c r="CU31" s="222"/>
      <c r="CV31" s="222"/>
      <c r="CW31" s="222"/>
      <c r="CX31" s="222"/>
    </row>
    <row r="32" spans="1:102" s="223" customFormat="1" ht="20.100000000000001" customHeight="1">
      <c r="A32" s="204"/>
      <c r="B32" s="104" t="s">
        <v>45</v>
      </c>
      <c r="C32" s="105">
        <v>612.02222499999993</v>
      </c>
      <c r="D32" s="177">
        <v>865.35275000000001</v>
      </c>
      <c r="E32" s="178">
        <v>869.167509</v>
      </c>
      <c r="F32" s="179">
        <v>6.8971351489727365E-3</v>
      </c>
      <c r="G32" s="180">
        <v>4.8407818661233817</v>
      </c>
      <c r="H32" s="181">
        <v>4.8033564954623724</v>
      </c>
      <c r="I32" s="179">
        <v>68779.024921823177</v>
      </c>
      <c r="J32" s="180">
        <v>160.30076649375519</v>
      </c>
      <c r="K32" s="181">
        <v>167.93159507146652</v>
      </c>
      <c r="L32" s="179">
        <v>4.7437823030037842</v>
      </c>
      <c r="M32" s="180">
        <v>7.7598104356864877</v>
      </c>
      <c r="N32" s="181">
        <v>8.0663531797988561</v>
      </c>
      <c r="O32" s="222"/>
      <c r="P32" s="222"/>
      <c r="Q32" s="222"/>
      <c r="R32" s="222"/>
      <c r="S32" s="222"/>
      <c r="T32" s="222"/>
      <c r="U32" s="222"/>
      <c r="V32" s="222"/>
      <c r="W32" s="222"/>
      <c r="X32" s="222"/>
      <c r="Y32" s="222"/>
      <c r="Z32" s="222"/>
      <c r="AA32" s="222"/>
      <c r="AB32" s="222"/>
      <c r="AC32" s="222"/>
      <c r="AD32" s="222"/>
      <c r="AE32" s="222"/>
      <c r="AF32" s="222"/>
      <c r="AG32" s="222"/>
      <c r="AH32" s="222"/>
      <c r="AI32" s="222"/>
      <c r="AJ32" s="222"/>
      <c r="AK32" s="222"/>
      <c r="AL32" s="222"/>
      <c r="AM32" s="222"/>
      <c r="AN32" s="222"/>
      <c r="AO32" s="222"/>
      <c r="AP32" s="222"/>
      <c r="AQ32" s="222"/>
      <c r="AR32" s="222"/>
      <c r="AS32" s="222"/>
      <c r="AT32" s="222"/>
      <c r="AU32" s="222"/>
      <c r="AV32" s="222"/>
      <c r="AW32" s="222"/>
      <c r="AX32" s="222"/>
      <c r="AY32" s="222"/>
      <c r="AZ32" s="222"/>
      <c r="BA32" s="222"/>
      <c r="BB32" s="222"/>
      <c r="BC32" s="222"/>
      <c r="BD32" s="222"/>
      <c r="BE32" s="222"/>
      <c r="BF32" s="222"/>
      <c r="BG32" s="222"/>
      <c r="BH32" s="222"/>
      <c r="BI32" s="222"/>
      <c r="BJ32" s="222"/>
      <c r="BK32" s="222"/>
      <c r="BL32" s="222"/>
      <c r="BM32" s="222"/>
      <c r="BN32" s="222"/>
      <c r="BO32" s="222"/>
      <c r="BP32" s="222"/>
      <c r="BQ32" s="222"/>
      <c r="BR32" s="222"/>
      <c r="BS32" s="222"/>
      <c r="BT32" s="222"/>
      <c r="BU32" s="222"/>
      <c r="BV32" s="222"/>
      <c r="BW32" s="222"/>
      <c r="BX32" s="222"/>
      <c r="BY32" s="222"/>
      <c r="BZ32" s="222"/>
      <c r="CA32" s="222"/>
      <c r="CB32" s="222"/>
      <c r="CC32" s="222"/>
      <c r="CD32" s="222"/>
      <c r="CE32" s="222"/>
      <c r="CF32" s="222"/>
      <c r="CG32" s="222"/>
      <c r="CH32" s="222"/>
      <c r="CI32" s="222"/>
      <c r="CJ32" s="222"/>
      <c r="CK32" s="222"/>
      <c r="CL32" s="222"/>
      <c r="CM32" s="222"/>
      <c r="CN32" s="222"/>
      <c r="CO32" s="222"/>
      <c r="CP32" s="222"/>
      <c r="CQ32" s="222"/>
      <c r="CR32" s="222"/>
      <c r="CS32" s="222"/>
      <c r="CT32" s="222"/>
      <c r="CU32" s="222"/>
      <c r="CV32" s="222"/>
      <c r="CW32" s="222"/>
      <c r="CX32" s="222"/>
    </row>
    <row r="33" spans="1:102" s="223" customFormat="1" ht="20.100000000000001" customHeight="1">
      <c r="A33" s="204"/>
      <c r="B33" s="104" t="s">
        <v>51</v>
      </c>
      <c r="C33" s="105">
        <v>6414.0974610000003</v>
      </c>
      <c r="D33" s="177">
        <v>9571.6830689999988</v>
      </c>
      <c r="E33" s="178">
        <v>9574.5089940000016</v>
      </c>
      <c r="F33" s="179">
        <v>2.81993741285934</v>
      </c>
      <c r="G33" s="180">
        <v>2.9572692279872226</v>
      </c>
      <c r="H33" s="181">
        <v>3.2036669576708316</v>
      </c>
      <c r="I33" s="179">
        <v>345.74292389288968</v>
      </c>
      <c r="J33" s="180">
        <v>322.29919710644981</v>
      </c>
      <c r="K33" s="181">
        <v>311.68444764446656</v>
      </c>
      <c r="L33" s="179">
        <v>9.7497340631693898</v>
      </c>
      <c r="M33" s="180">
        <v>9.5312549780789269</v>
      </c>
      <c r="N33" s="181">
        <v>9.9853316613846186</v>
      </c>
      <c r="O33" s="222"/>
      <c r="P33" s="222"/>
      <c r="Q33" s="222"/>
      <c r="R33" s="222"/>
      <c r="S33" s="222"/>
      <c r="T33" s="222"/>
      <c r="U33" s="222"/>
      <c r="V33" s="222"/>
      <c r="W33" s="222"/>
      <c r="X33" s="222"/>
      <c r="Y33" s="222"/>
      <c r="Z33" s="222"/>
      <c r="AA33" s="222"/>
      <c r="AB33" s="222"/>
      <c r="AC33" s="222"/>
      <c r="AD33" s="222"/>
      <c r="AE33" s="222"/>
      <c r="AF33" s="222"/>
      <c r="AG33" s="222"/>
      <c r="AH33" s="222"/>
      <c r="AI33" s="222"/>
      <c r="AJ33" s="222"/>
      <c r="AK33" s="222"/>
      <c r="AL33" s="222"/>
      <c r="AM33" s="222"/>
      <c r="AN33" s="222"/>
      <c r="AO33" s="222"/>
      <c r="AP33" s="222"/>
      <c r="AQ33" s="222"/>
      <c r="AR33" s="222"/>
      <c r="AS33" s="222"/>
      <c r="AT33" s="222"/>
      <c r="AU33" s="222"/>
      <c r="AV33" s="222"/>
      <c r="AW33" s="222"/>
      <c r="AX33" s="222"/>
      <c r="AY33" s="222"/>
      <c r="AZ33" s="222"/>
      <c r="BA33" s="222"/>
      <c r="BB33" s="222"/>
      <c r="BC33" s="222"/>
      <c r="BD33" s="222"/>
      <c r="BE33" s="222"/>
      <c r="BF33" s="222"/>
      <c r="BG33" s="222"/>
      <c r="BH33" s="222"/>
      <c r="BI33" s="222"/>
      <c r="BJ33" s="222"/>
      <c r="BK33" s="222"/>
      <c r="BL33" s="222"/>
      <c r="BM33" s="222"/>
      <c r="BN33" s="222"/>
      <c r="BO33" s="222"/>
      <c r="BP33" s="222"/>
      <c r="BQ33" s="222"/>
      <c r="BR33" s="222"/>
      <c r="BS33" s="222"/>
      <c r="BT33" s="222"/>
      <c r="BU33" s="222"/>
      <c r="BV33" s="222"/>
      <c r="BW33" s="222"/>
      <c r="BX33" s="222"/>
      <c r="BY33" s="222"/>
      <c r="BZ33" s="222"/>
      <c r="CA33" s="222"/>
      <c r="CB33" s="222"/>
      <c r="CC33" s="222"/>
      <c r="CD33" s="222"/>
      <c r="CE33" s="222"/>
      <c r="CF33" s="222"/>
      <c r="CG33" s="222"/>
      <c r="CH33" s="222"/>
      <c r="CI33" s="222"/>
      <c r="CJ33" s="222"/>
      <c r="CK33" s="222"/>
      <c r="CL33" s="222"/>
      <c r="CM33" s="222"/>
      <c r="CN33" s="222"/>
      <c r="CO33" s="222"/>
      <c r="CP33" s="222"/>
      <c r="CQ33" s="222"/>
      <c r="CR33" s="222"/>
      <c r="CS33" s="222"/>
      <c r="CT33" s="222"/>
      <c r="CU33" s="222"/>
      <c r="CV33" s="222"/>
      <c r="CW33" s="222"/>
      <c r="CX33" s="222"/>
    </row>
    <row r="34" spans="1:102" s="223" customFormat="1" ht="20.100000000000001" customHeight="1">
      <c r="A34" s="204"/>
      <c r="B34" s="104" t="s">
        <v>48</v>
      </c>
      <c r="C34" s="105">
        <v>0</v>
      </c>
      <c r="D34" s="177">
        <v>0</v>
      </c>
      <c r="E34" s="178">
        <v>0</v>
      </c>
      <c r="F34" s="179" t="s">
        <v>298</v>
      </c>
      <c r="G34" s="180" t="s">
        <v>298</v>
      </c>
      <c r="H34" s="181" t="s">
        <v>298</v>
      </c>
      <c r="I34" s="179" t="s">
        <v>299</v>
      </c>
      <c r="J34" s="180" t="s">
        <v>299</v>
      </c>
      <c r="K34" s="181" t="s">
        <v>299</v>
      </c>
      <c r="L34" s="179" t="s">
        <v>299</v>
      </c>
      <c r="M34" s="180" t="s">
        <v>299</v>
      </c>
      <c r="N34" s="181" t="s">
        <v>299</v>
      </c>
      <c r="O34" s="222"/>
      <c r="P34" s="222"/>
      <c r="Q34" s="222"/>
      <c r="R34" s="222"/>
      <c r="S34" s="222"/>
      <c r="T34" s="222"/>
      <c r="U34" s="222"/>
      <c r="V34" s="222"/>
      <c r="W34" s="222"/>
      <c r="X34" s="222"/>
      <c r="Y34" s="222"/>
      <c r="Z34" s="222"/>
      <c r="AA34" s="222"/>
      <c r="AB34" s="222"/>
      <c r="AC34" s="222"/>
      <c r="AD34" s="222"/>
      <c r="AE34" s="222"/>
      <c r="AF34" s="222"/>
      <c r="AG34" s="222"/>
      <c r="AH34" s="222"/>
      <c r="AI34" s="222"/>
      <c r="AJ34" s="222"/>
      <c r="AK34" s="222"/>
      <c r="AL34" s="222"/>
      <c r="AM34" s="222"/>
      <c r="AN34" s="222"/>
      <c r="AO34" s="222"/>
      <c r="AP34" s="222"/>
      <c r="AQ34" s="222"/>
      <c r="AR34" s="222"/>
      <c r="AS34" s="222"/>
      <c r="AT34" s="222"/>
      <c r="AU34" s="222"/>
      <c r="AV34" s="222"/>
      <c r="AW34" s="222"/>
      <c r="AX34" s="222"/>
      <c r="AY34" s="222"/>
      <c r="AZ34" s="222"/>
      <c r="BA34" s="222"/>
      <c r="BB34" s="222"/>
      <c r="BC34" s="222"/>
      <c r="BD34" s="222"/>
      <c r="BE34" s="222"/>
      <c r="BF34" s="222"/>
      <c r="BG34" s="222"/>
      <c r="BH34" s="222"/>
      <c r="BI34" s="222"/>
      <c r="BJ34" s="222"/>
      <c r="BK34" s="222"/>
      <c r="BL34" s="222"/>
      <c r="BM34" s="222"/>
      <c r="BN34" s="222"/>
      <c r="BO34" s="222"/>
      <c r="BP34" s="222"/>
      <c r="BQ34" s="222"/>
      <c r="BR34" s="222"/>
      <c r="BS34" s="222"/>
      <c r="BT34" s="222"/>
      <c r="BU34" s="222"/>
      <c r="BV34" s="222"/>
      <c r="BW34" s="222"/>
      <c r="BX34" s="222"/>
      <c r="BY34" s="222"/>
      <c r="BZ34" s="222"/>
      <c r="CA34" s="222"/>
      <c r="CB34" s="222"/>
      <c r="CC34" s="222"/>
      <c r="CD34" s="222"/>
      <c r="CE34" s="222"/>
      <c r="CF34" s="222"/>
      <c r="CG34" s="222"/>
      <c r="CH34" s="222"/>
      <c r="CI34" s="222"/>
      <c r="CJ34" s="222"/>
      <c r="CK34" s="222"/>
      <c r="CL34" s="222"/>
      <c r="CM34" s="222"/>
      <c r="CN34" s="222"/>
      <c r="CO34" s="222"/>
      <c r="CP34" s="222"/>
      <c r="CQ34" s="222"/>
      <c r="CR34" s="222"/>
      <c r="CS34" s="222"/>
      <c r="CT34" s="222"/>
      <c r="CU34" s="222"/>
      <c r="CV34" s="222"/>
      <c r="CW34" s="222"/>
      <c r="CX34" s="222"/>
    </row>
    <row r="35" spans="1:102" s="223" customFormat="1" ht="20.100000000000001" customHeight="1">
      <c r="A35" s="204"/>
      <c r="B35" s="104" t="s">
        <v>39</v>
      </c>
      <c r="C35" s="105">
        <v>1936.06769652</v>
      </c>
      <c r="D35" s="177">
        <v>2384.6900126600003</v>
      </c>
      <c r="E35" s="178">
        <v>2432.2741130099998</v>
      </c>
      <c r="F35" s="179">
        <v>1.4454580730984739</v>
      </c>
      <c r="G35" s="180">
        <v>1.6293415678232959</v>
      </c>
      <c r="H35" s="181">
        <v>1.5799635577440365</v>
      </c>
      <c r="I35" s="179">
        <v>156.84054642578582</v>
      </c>
      <c r="J35" s="180">
        <v>150.54594757089757</v>
      </c>
      <c r="K35" s="181">
        <v>153.88228258115942</v>
      </c>
      <c r="L35" s="179">
        <v>2.2670643402032811</v>
      </c>
      <c r="M35" s="180">
        <v>2.4529077024460992</v>
      </c>
      <c r="N35" s="181">
        <v>2.4312839866070175</v>
      </c>
      <c r="O35" s="222"/>
      <c r="P35" s="222"/>
      <c r="Q35" s="222"/>
      <c r="R35" s="222"/>
      <c r="S35" s="222"/>
      <c r="T35" s="222"/>
      <c r="U35" s="222"/>
      <c r="V35" s="222"/>
      <c r="W35" s="222"/>
      <c r="X35" s="222"/>
      <c r="Y35" s="222"/>
      <c r="Z35" s="222"/>
      <c r="AA35" s="222"/>
      <c r="AB35" s="222"/>
      <c r="AC35" s="222"/>
      <c r="AD35" s="222"/>
      <c r="AE35" s="222"/>
      <c r="AF35" s="222"/>
      <c r="AG35" s="222"/>
      <c r="AH35" s="222"/>
      <c r="AI35" s="222"/>
      <c r="AJ35" s="222"/>
      <c r="AK35" s="222"/>
      <c r="AL35" s="222"/>
      <c r="AM35" s="222"/>
      <c r="AN35" s="222"/>
      <c r="AO35" s="222"/>
      <c r="AP35" s="222"/>
      <c r="AQ35" s="222"/>
      <c r="AR35" s="222"/>
      <c r="AS35" s="222"/>
      <c r="AT35" s="222"/>
      <c r="AU35" s="222"/>
      <c r="AV35" s="222"/>
      <c r="AW35" s="222"/>
      <c r="AX35" s="222"/>
      <c r="AY35" s="222"/>
      <c r="AZ35" s="222"/>
      <c r="BA35" s="222"/>
      <c r="BB35" s="222"/>
      <c r="BC35" s="222"/>
      <c r="BD35" s="222"/>
      <c r="BE35" s="222"/>
      <c r="BF35" s="222"/>
      <c r="BG35" s="222"/>
      <c r="BH35" s="222"/>
      <c r="BI35" s="222"/>
      <c r="BJ35" s="222"/>
      <c r="BK35" s="222"/>
      <c r="BL35" s="222"/>
      <c r="BM35" s="222"/>
      <c r="BN35" s="222"/>
      <c r="BO35" s="222"/>
      <c r="BP35" s="222"/>
      <c r="BQ35" s="222"/>
      <c r="BR35" s="222"/>
      <c r="BS35" s="222"/>
      <c r="BT35" s="222"/>
      <c r="BU35" s="222"/>
      <c r="BV35" s="222"/>
      <c r="BW35" s="222"/>
      <c r="BX35" s="222"/>
      <c r="BY35" s="222"/>
      <c r="BZ35" s="222"/>
      <c r="CA35" s="222"/>
      <c r="CB35" s="222"/>
      <c r="CC35" s="222"/>
      <c r="CD35" s="222"/>
      <c r="CE35" s="222"/>
      <c r="CF35" s="222"/>
      <c r="CG35" s="222"/>
      <c r="CH35" s="222"/>
      <c r="CI35" s="222"/>
      <c r="CJ35" s="222"/>
      <c r="CK35" s="222"/>
      <c r="CL35" s="222"/>
      <c r="CM35" s="222"/>
      <c r="CN35" s="222"/>
      <c r="CO35" s="222"/>
      <c r="CP35" s="222"/>
      <c r="CQ35" s="222"/>
      <c r="CR35" s="222"/>
      <c r="CS35" s="222"/>
      <c r="CT35" s="222"/>
      <c r="CU35" s="222"/>
      <c r="CV35" s="222"/>
      <c r="CW35" s="222"/>
      <c r="CX35" s="222"/>
    </row>
    <row r="36" spans="1:102" s="223" customFormat="1" ht="20.100000000000001" customHeight="1">
      <c r="A36" s="204"/>
      <c r="B36" s="104" t="s">
        <v>297</v>
      </c>
      <c r="C36" s="105">
        <v>5.8783773700000008</v>
      </c>
      <c r="D36" s="177">
        <v>29.818047350000001</v>
      </c>
      <c r="E36" s="178">
        <v>431.412148</v>
      </c>
      <c r="F36" s="179">
        <v>0.19330181246938213</v>
      </c>
      <c r="G36" s="180">
        <v>0</v>
      </c>
      <c r="H36" s="181">
        <v>2.2010476626634077</v>
      </c>
      <c r="I36" s="179">
        <v>3067.1327403566479</v>
      </c>
      <c r="J36" s="180" t="s">
        <v>299</v>
      </c>
      <c r="K36" s="181">
        <v>268.9489127949646</v>
      </c>
      <c r="L36" s="179">
        <v>5.9288231779512302</v>
      </c>
      <c r="M36" s="180">
        <v>7.9548421536730851</v>
      </c>
      <c r="N36" s="181">
        <v>5.9196937588322145</v>
      </c>
      <c r="O36" s="222"/>
      <c r="P36" s="222"/>
      <c r="Q36" s="222"/>
      <c r="R36" s="222"/>
      <c r="S36" s="222"/>
      <c r="T36" s="222"/>
      <c r="U36" s="222"/>
      <c r="V36" s="222"/>
      <c r="W36" s="222"/>
      <c r="X36" s="222"/>
      <c r="Y36" s="222"/>
      <c r="Z36" s="222"/>
      <c r="AA36" s="222"/>
      <c r="AB36" s="222"/>
      <c r="AC36" s="222"/>
      <c r="AD36" s="222"/>
      <c r="AE36" s="222"/>
      <c r="AF36" s="222"/>
      <c r="AG36" s="222"/>
      <c r="AH36" s="222"/>
      <c r="AI36" s="222"/>
      <c r="AJ36" s="222"/>
      <c r="AK36" s="222"/>
      <c r="AL36" s="222"/>
      <c r="AM36" s="222"/>
      <c r="AN36" s="222"/>
      <c r="AO36" s="222"/>
      <c r="AP36" s="222"/>
      <c r="AQ36" s="222"/>
      <c r="AR36" s="222"/>
      <c r="AS36" s="222"/>
      <c r="AT36" s="222"/>
      <c r="AU36" s="222"/>
      <c r="AV36" s="222"/>
      <c r="AW36" s="222"/>
      <c r="AX36" s="222"/>
      <c r="AY36" s="222"/>
      <c r="AZ36" s="222"/>
      <c r="BA36" s="222"/>
      <c r="BB36" s="222"/>
      <c r="BC36" s="222"/>
      <c r="BD36" s="222"/>
      <c r="BE36" s="222"/>
      <c r="BF36" s="222"/>
      <c r="BG36" s="222"/>
      <c r="BH36" s="222"/>
      <c r="BI36" s="222"/>
      <c r="BJ36" s="222"/>
      <c r="BK36" s="222"/>
      <c r="BL36" s="222"/>
      <c r="BM36" s="222"/>
      <c r="BN36" s="222"/>
      <c r="BO36" s="222"/>
      <c r="BP36" s="222"/>
      <c r="BQ36" s="222"/>
      <c r="BR36" s="222"/>
      <c r="BS36" s="222"/>
      <c r="BT36" s="222"/>
      <c r="BU36" s="222"/>
      <c r="BV36" s="222"/>
      <c r="BW36" s="222"/>
      <c r="BX36" s="222"/>
      <c r="BY36" s="222"/>
      <c r="BZ36" s="222"/>
      <c r="CA36" s="222"/>
      <c r="CB36" s="222"/>
      <c r="CC36" s="222"/>
      <c r="CD36" s="222"/>
      <c r="CE36" s="222"/>
      <c r="CF36" s="222"/>
      <c r="CG36" s="222"/>
      <c r="CH36" s="222"/>
      <c r="CI36" s="222"/>
      <c r="CJ36" s="222"/>
      <c r="CK36" s="222"/>
      <c r="CL36" s="222"/>
      <c r="CM36" s="222"/>
      <c r="CN36" s="222"/>
      <c r="CO36" s="222"/>
      <c r="CP36" s="222"/>
      <c r="CQ36" s="222"/>
      <c r="CR36" s="222"/>
      <c r="CS36" s="222"/>
      <c r="CT36" s="222"/>
      <c r="CU36" s="222"/>
      <c r="CV36" s="222"/>
      <c r="CW36" s="222"/>
      <c r="CX36" s="222"/>
    </row>
    <row r="37" spans="1:102" s="223" customFormat="1" ht="20.100000000000001" customHeight="1">
      <c r="A37" s="204"/>
      <c r="B37" s="104" t="s">
        <v>66</v>
      </c>
      <c r="C37" s="105">
        <v>0</v>
      </c>
      <c r="D37" s="177">
        <v>0</v>
      </c>
      <c r="E37" s="178">
        <v>0</v>
      </c>
      <c r="F37" s="179" t="s">
        <v>298</v>
      </c>
      <c r="G37" s="180" t="s">
        <v>298</v>
      </c>
      <c r="H37" s="181" t="s">
        <v>298</v>
      </c>
      <c r="I37" s="179" t="s">
        <v>299</v>
      </c>
      <c r="J37" s="180" t="s">
        <v>299</v>
      </c>
      <c r="K37" s="181" t="s">
        <v>299</v>
      </c>
      <c r="L37" s="179" t="s">
        <v>299</v>
      </c>
      <c r="M37" s="180" t="s">
        <v>299</v>
      </c>
      <c r="N37" s="181" t="s">
        <v>299</v>
      </c>
      <c r="O37" s="222"/>
      <c r="P37" s="222"/>
      <c r="Q37" s="222"/>
      <c r="R37" s="222"/>
      <c r="S37" s="222"/>
      <c r="T37" s="222"/>
      <c r="U37" s="222"/>
      <c r="V37" s="222"/>
      <c r="W37" s="222"/>
      <c r="X37" s="222"/>
      <c r="Y37" s="222"/>
      <c r="Z37" s="222"/>
      <c r="AA37" s="222"/>
      <c r="AB37" s="222"/>
      <c r="AC37" s="222"/>
      <c r="AD37" s="222"/>
      <c r="AE37" s="222"/>
      <c r="AF37" s="222"/>
      <c r="AG37" s="222"/>
      <c r="AH37" s="222"/>
      <c r="AI37" s="222"/>
      <c r="AJ37" s="222"/>
      <c r="AK37" s="222"/>
      <c r="AL37" s="222"/>
      <c r="AM37" s="222"/>
      <c r="AN37" s="222"/>
      <c r="AO37" s="222"/>
      <c r="AP37" s="222"/>
      <c r="AQ37" s="222"/>
      <c r="AR37" s="222"/>
      <c r="AS37" s="222"/>
      <c r="AT37" s="222"/>
      <c r="AU37" s="222"/>
      <c r="AV37" s="222"/>
      <c r="AW37" s="222"/>
      <c r="AX37" s="222"/>
      <c r="AY37" s="222"/>
      <c r="AZ37" s="222"/>
      <c r="BA37" s="222"/>
      <c r="BB37" s="222"/>
      <c r="BC37" s="222"/>
      <c r="BD37" s="222"/>
      <c r="BE37" s="222"/>
      <c r="BF37" s="222"/>
      <c r="BG37" s="222"/>
      <c r="BH37" s="222"/>
      <c r="BI37" s="222"/>
      <c r="BJ37" s="222"/>
      <c r="BK37" s="222"/>
      <c r="BL37" s="222"/>
      <c r="BM37" s="222"/>
      <c r="BN37" s="222"/>
      <c r="BO37" s="222"/>
      <c r="BP37" s="222"/>
      <c r="BQ37" s="222"/>
      <c r="BR37" s="222"/>
      <c r="BS37" s="222"/>
      <c r="BT37" s="222"/>
      <c r="BU37" s="222"/>
      <c r="BV37" s="222"/>
      <c r="BW37" s="222"/>
      <c r="BX37" s="222"/>
      <c r="BY37" s="222"/>
      <c r="BZ37" s="222"/>
      <c r="CA37" s="222"/>
      <c r="CB37" s="222"/>
      <c r="CC37" s="222"/>
      <c r="CD37" s="222"/>
      <c r="CE37" s="222"/>
      <c r="CF37" s="222"/>
      <c r="CG37" s="222"/>
      <c r="CH37" s="222"/>
      <c r="CI37" s="222"/>
      <c r="CJ37" s="222"/>
      <c r="CK37" s="222"/>
      <c r="CL37" s="222"/>
      <c r="CM37" s="222"/>
      <c r="CN37" s="222"/>
      <c r="CO37" s="222"/>
      <c r="CP37" s="222"/>
      <c r="CQ37" s="222"/>
      <c r="CR37" s="222"/>
      <c r="CS37" s="222"/>
      <c r="CT37" s="222"/>
      <c r="CU37" s="222"/>
      <c r="CV37" s="222"/>
      <c r="CW37" s="222"/>
      <c r="CX37" s="222"/>
    </row>
    <row r="38" spans="1:102" s="223" customFormat="1" ht="20.100000000000001" customHeight="1">
      <c r="A38" s="204"/>
      <c r="B38" s="104" t="s">
        <v>52</v>
      </c>
      <c r="C38" s="105">
        <v>17774.801253000001</v>
      </c>
      <c r="D38" s="177">
        <v>22082.053325999997</v>
      </c>
      <c r="E38" s="178">
        <v>22517.762508</v>
      </c>
      <c r="F38" s="179">
        <v>2.2535059621687457</v>
      </c>
      <c r="G38" s="180">
        <v>2.1519427608685961</v>
      </c>
      <c r="H38" s="181">
        <v>2.0744573171248408</v>
      </c>
      <c r="I38" s="179">
        <v>195.32800697637927</v>
      </c>
      <c r="J38" s="180">
        <v>203.41336192835846</v>
      </c>
      <c r="K38" s="181">
        <v>207.17188123004573</v>
      </c>
      <c r="L38" s="179">
        <v>4.4017282829980902</v>
      </c>
      <c r="M38" s="180">
        <v>4.3773391166567466</v>
      </c>
      <c r="N38" s="181">
        <v>4.2976922492018677</v>
      </c>
      <c r="O38" s="222"/>
      <c r="P38" s="222"/>
      <c r="Q38" s="222"/>
      <c r="R38" s="222"/>
      <c r="S38" s="222"/>
      <c r="T38" s="222"/>
      <c r="U38" s="222"/>
      <c r="V38" s="222"/>
      <c r="W38" s="222"/>
      <c r="X38" s="222"/>
      <c r="Y38" s="222"/>
      <c r="Z38" s="222"/>
      <c r="AA38" s="222"/>
      <c r="AB38" s="222"/>
      <c r="AC38" s="222"/>
      <c r="AD38" s="222"/>
      <c r="AE38" s="222"/>
      <c r="AF38" s="222"/>
      <c r="AG38" s="222"/>
      <c r="AH38" s="222"/>
      <c r="AI38" s="222"/>
      <c r="AJ38" s="222"/>
      <c r="AK38" s="222"/>
      <c r="AL38" s="222"/>
      <c r="AM38" s="222"/>
      <c r="AN38" s="222"/>
      <c r="AO38" s="222"/>
      <c r="AP38" s="222"/>
      <c r="AQ38" s="222"/>
      <c r="AR38" s="222"/>
      <c r="AS38" s="222"/>
      <c r="AT38" s="222"/>
      <c r="AU38" s="222"/>
      <c r="AV38" s="222"/>
      <c r="AW38" s="222"/>
      <c r="AX38" s="222"/>
      <c r="AY38" s="222"/>
      <c r="AZ38" s="222"/>
      <c r="BA38" s="222"/>
      <c r="BB38" s="222"/>
      <c r="BC38" s="222"/>
      <c r="BD38" s="222"/>
      <c r="BE38" s="222"/>
      <c r="BF38" s="222"/>
      <c r="BG38" s="222"/>
      <c r="BH38" s="222"/>
      <c r="BI38" s="222"/>
      <c r="BJ38" s="222"/>
      <c r="BK38" s="222"/>
      <c r="BL38" s="222"/>
      <c r="BM38" s="222"/>
      <c r="BN38" s="222"/>
      <c r="BO38" s="222"/>
      <c r="BP38" s="222"/>
      <c r="BQ38" s="222"/>
      <c r="BR38" s="222"/>
      <c r="BS38" s="222"/>
      <c r="BT38" s="222"/>
      <c r="BU38" s="222"/>
      <c r="BV38" s="222"/>
      <c r="BW38" s="222"/>
      <c r="BX38" s="222"/>
      <c r="BY38" s="222"/>
      <c r="BZ38" s="222"/>
      <c r="CA38" s="222"/>
      <c r="CB38" s="222"/>
      <c r="CC38" s="222"/>
      <c r="CD38" s="222"/>
      <c r="CE38" s="222"/>
      <c r="CF38" s="222"/>
      <c r="CG38" s="222"/>
      <c r="CH38" s="222"/>
      <c r="CI38" s="222"/>
      <c r="CJ38" s="222"/>
      <c r="CK38" s="222"/>
      <c r="CL38" s="222"/>
      <c r="CM38" s="222"/>
      <c r="CN38" s="222"/>
      <c r="CO38" s="222"/>
      <c r="CP38" s="222"/>
      <c r="CQ38" s="222"/>
      <c r="CR38" s="222"/>
      <c r="CS38" s="222"/>
      <c r="CT38" s="222"/>
      <c r="CU38" s="222"/>
      <c r="CV38" s="222"/>
      <c r="CW38" s="222"/>
      <c r="CX38" s="222"/>
    </row>
    <row r="39" spans="1:102" s="223" customFormat="1" ht="20.100000000000001" customHeight="1">
      <c r="A39" s="204"/>
      <c r="B39" s="104" t="s">
        <v>42</v>
      </c>
      <c r="C39" s="105">
        <v>9.8918670000000013</v>
      </c>
      <c r="D39" s="177">
        <v>20.844746000000001</v>
      </c>
      <c r="E39" s="178">
        <v>31.757369000000001</v>
      </c>
      <c r="F39" s="179">
        <v>9.8656603450086813</v>
      </c>
      <c r="G39" s="180">
        <v>4.8856100237441131</v>
      </c>
      <c r="H39" s="181">
        <v>3.3480512822079187</v>
      </c>
      <c r="I39" s="179">
        <v>95.389272239516828</v>
      </c>
      <c r="J39" s="180">
        <v>142.21395865839611</v>
      </c>
      <c r="K39" s="181">
        <v>129.47417030565634</v>
      </c>
      <c r="L39" s="179">
        <v>9.4107816047263864</v>
      </c>
      <c r="M39" s="180">
        <v>6.9480194193779097</v>
      </c>
      <c r="N39" s="181">
        <v>4.334861619046591</v>
      </c>
      <c r="O39" s="222"/>
      <c r="P39" s="222"/>
      <c r="Q39" s="222"/>
      <c r="R39" s="222"/>
      <c r="S39" s="222"/>
      <c r="T39" s="222"/>
      <c r="U39" s="222"/>
      <c r="V39" s="222"/>
      <c r="W39" s="222"/>
      <c r="X39" s="222"/>
      <c r="Y39" s="222"/>
      <c r="Z39" s="222"/>
      <c r="AA39" s="222"/>
      <c r="AB39" s="222"/>
      <c r="AC39" s="222"/>
      <c r="AD39" s="222"/>
      <c r="AE39" s="222"/>
      <c r="AF39" s="222"/>
      <c r="AG39" s="222"/>
      <c r="AH39" s="222"/>
      <c r="AI39" s="222"/>
      <c r="AJ39" s="222"/>
      <c r="AK39" s="222"/>
      <c r="AL39" s="222"/>
      <c r="AM39" s="222"/>
      <c r="AN39" s="222"/>
      <c r="AO39" s="222"/>
      <c r="AP39" s="222"/>
      <c r="AQ39" s="222"/>
      <c r="AR39" s="222"/>
      <c r="AS39" s="222"/>
      <c r="AT39" s="222"/>
      <c r="AU39" s="222"/>
      <c r="AV39" s="222"/>
      <c r="AW39" s="222"/>
      <c r="AX39" s="222"/>
      <c r="AY39" s="222"/>
      <c r="AZ39" s="222"/>
      <c r="BA39" s="222"/>
      <c r="BB39" s="222"/>
      <c r="BC39" s="222"/>
      <c r="BD39" s="222"/>
      <c r="BE39" s="222"/>
      <c r="BF39" s="222"/>
      <c r="BG39" s="222"/>
      <c r="BH39" s="222"/>
      <c r="BI39" s="222"/>
      <c r="BJ39" s="222"/>
      <c r="BK39" s="222"/>
      <c r="BL39" s="222"/>
      <c r="BM39" s="222"/>
      <c r="BN39" s="222"/>
      <c r="BO39" s="222"/>
      <c r="BP39" s="222"/>
      <c r="BQ39" s="222"/>
      <c r="BR39" s="222"/>
      <c r="BS39" s="222"/>
      <c r="BT39" s="222"/>
      <c r="BU39" s="222"/>
      <c r="BV39" s="222"/>
      <c r="BW39" s="222"/>
      <c r="BX39" s="222"/>
      <c r="BY39" s="222"/>
      <c r="BZ39" s="222"/>
      <c r="CA39" s="222"/>
      <c r="CB39" s="222"/>
      <c r="CC39" s="222"/>
      <c r="CD39" s="222"/>
      <c r="CE39" s="222"/>
      <c r="CF39" s="222"/>
      <c r="CG39" s="222"/>
      <c r="CH39" s="222"/>
      <c r="CI39" s="222"/>
      <c r="CJ39" s="222"/>
      <c r="CK39" s="222"/>
      <c r="CL39" s="222"/>
      <c r="CM39" s="222"/>
      <c r="CN39" s="222"/>
      <c r="CO39" s="222"/>
      <c r="CP39" s="222"/>
      <c r="CQ39" s="222"/>
      <c r="CR39" s="222"/>
      <c r="CS39" s="222"/>
      <c r="CT39" s="222"/>
      <c r="CU39" s="222"/>
      <c r="CV39" s="222"/>
      <c r="CW39" s="222"/>
      <c r="CX39" s="222"/>
    </row>
    <row r="40" spans="1:102" s="223" customFormat="1" ht="20.100000000000001" customHeight="1">
      <c r="A40" s="204"/>
      <c r="B40" s="104" t="s">
        <v>49</v>
      </c>
      <c r="C40" s="105">
        <v>0</v>
      </c>
      <c r="D40" s="177">
        <v>0</v>
      </c>
      <c r="E40" s="178">
        <v>0</v>
      </c>
      <c r="F40" s="179" t="s">
        <v>298</v>
      </c>
      <c r="G40" s="180" t="s">
        <v>298</v>
      </c>
      <c r="H40" s="181" t="s">
        <v>298</v>
      </c>
      <c r="I40" s="179" t="s">
        <v>299</v>
      </c>
      <c r="J40" s="180" t="s">
        <v>299</v>
      </c>
      <c r="K40" s="181" t="s">
        <v>299</v>
      </c>
      <c r="L40" s="179" t="s">
        <v>299</v>
      </c>
      <c r="M40" s="180" t="s">
        <v>299</v>
      </c>
      <c r="N40" s="181" t="s">
        <v>299</v>
      </c>
      <c r="O40" s="222"/>
      <c r="P40" s="222"/>
      <c r="Q40" s="222"/>
      <c r="R40" s="222"/>
      <c r="S40" s="222"/>
      <c r="T40" s="222"/>
      <c r="U40" s="222"/>
      <c r="V40" s="222"/>
      <c r="W40" s="222"/>
      <c r="X40" s="222"/>
      <c r="Y40" s="222"/>
      <c r="Z40" s="222"/>
      <c r="AA40" s="222"/>
      <c r="AB40" s="222"/>
      <c r="AC40" s="222"/>
      <c r="AD40" s="222"/>
      <c r="AE40" s="222"/>
      <c r="AF40" s="222"/>
      <c r="AG40" s="222"/>
      <c r="AH40" s="222"/>
      <c r="AI40" s="222"/>
      <c r="AJ40" s="222"/>
      <c r="AK40" s="222"/>
      <c r="AL40" s="222"/>
      <c r="AM40" s="222"/>
      <c r="AN40" s="222"/>
      <c r="AO40" s="222"/>
      <c r="AP40" s="222"/>
      <c r="AQ40" s="222"/>
      <c r="AR40" s="222"/>
      <c r="AS40" s="222"/>
      <c r="AT40" s="222"/>
      <c r="AU40" s="222"/>
      <c r="AV40" s="222"/>
      <c r="AW40" s="222"/>
      <c r="AX40" s="222"/>
      <c r="AY40" s="222"/>
      <c r="AZ40" s="222"/>
      <c r="BA40" s="222"/>
      <c r="BB40" s="222"/>
      <c r="BC40" s="222"/>
      <c r="BD40" s="222"/>
      <c r="BE40" s="222"/>
      <c r="BF40" s="222"/>
      <c r="BG40" s="222"/>
      <c r="BH40" s="222"/>
      <c r="BI40" s="222"/>
      <c r="BJ40" s="222"/>
      <c r="BK40" s="222"/>
      <c r="BL40" s="222"/>
      <c r="BM40" s="222"/>
      <c r="BN40" s="222"/>
      <c r="BO40" s="222"/>
      <c r="BP40" s="222"/>
      <c r="BQ40" s="222"/>
      <c r="BR40" s="222"/>
      <c r="BS40" s="222"/>
      <c r="BT40" s="222"/>
      <c r="BU40" s="222"/>
      <c r="BV40" s="222"/>
      <c r="BW40" s="222"/>
      <c r="BX40" s="222"/>
      <c r="BY40" s="222"/>
      <c r="BZ40" s="222"/>
      <c r="CA40" s="222"/>
      <c r="CB40" s="222"/>
      <c r="CC40" s="222"/>
      <c r="CD40" s="222"/>
      <c r="CE40" s="222"/>
      <c r="CF40" s="222"/>
      <c r="CG40" s="222"/>
      <c r="CH40" s="222"/>
      <c r="CI40" s="222"/>
      <c r="CJ40" s="222"/>
      <c r="CK40" s="222"/>
      <c r="CL40" s="222"/>
      <c r="CM40" s="222"/>
      <c r="CN40" s="222"/>
      <c r="CO40" s="222"/>
      <c r="CP40" s="222"/>
      <c r="CQ40" s="222"/>
      <c r="CR40" s="222"/>
      <c r="CS40" s="222"/>
      <c r="CT40" s="222"/>
      <c r="CU40" s="222"/>
      <c r="CV40" s="222"/>
      <c r="CW40" s="222"/>
      <c r="CX40" s="222"/>
    </row>
    <row r="41" spans="1:102" s="223" customFormat="1" ht="20.100000000000001" customHeight="1">
      <c r="A41" s="204"/>
      <c r="B41" s="104" t="s">
        <v>59</v>
      </c>
      <c r="C41" s="105">
        <v>0</v>
      </c>
      <c r="D41" s="177">
        <v>0</v>
      </c>
      <c r="E41" s="178">
        <v>0</v>
      </c>
      <c r="F41" s="179" t="s">
        <v>298</v>
      </c>
      <c r="G41" s="180" t="s">
        <v>298</v>
      </c>
      <c r="H41" s="181" t="s">
        <v>298</v>
      </c>
      <c r="I41" s="179" t="s">
        <v>299</v>
      </c>
      <c r="J41" s="180" t="s">
        <v>299</v>
      </c>
      <c r="K41" s="181" t="s">
        <v>299</v>
      </c>
      <c r="L41" s="179" t="s">
        <v>299</v>
      </c>
      <c r="M41" s="180" t="s">
        <v>299</v>
      </c>
      <c r="N41" s="181" t="s">
        <v>299</v>
      </c>
      <c r="O41" s="222"/>
      <c r="P41" s="222"/>
      <c r="Q41" s="222"/>
      <c r="R41" s="222"/>
      <c r="S41" s="222"/>
      <c r="T41" s="222"/>
      <c r="U41" s="222"/>
      <c r="V41" s="222"/>
      <c r="W41" s="222"/>
      <c r="X41" s="222"/>
      <c r="Y41" s="222"/>
      <c r="Z41" s="222"/>
      <c r="AA41" s="222"/>
      <c r="AB41" s="222"/>
      <c r="AC41" s="222"/>
      <c r="AD41" s="222"/>
      <c r="AE41" s="222"/>
      <c r="AF41" s="222"/>
      <c r="AG41" s="222"/>
      <c r="AH41" s="222"/>
      <c r="AI41" s="222"/>
      <c r="AJ41" s="222"/>
      <c r="AK41" s="222"/>
      <c r="AL41" s="222"/>
      <c r="AM41" s="222"/>
      <c r="AN41" s="222"/>
      <c r="AO41" s="222"/>
      <c r="AP41" s="222"/>
      <c r="AQ41" s="222"/>
      <c r="AR41" s="222"/>
      <c r="AS41" s="222"/>
      <c r="AT41" s="222"/>
      <c r="AU41" s="222"/>
      <c r="AV41" s="222"/>
      <c r="AW41" s="222"/>
      <c r="AX41" s="222"/>
      <c r="AY41" s="222"/>
      <c r="AZ41" s="222"/>
      <c r="BA41" s="222"/>
      <c r="BB41" s="222"/>
      <c r="BC41" s="222"/>
      <c r="BD41" s="222"/>
      <c r="BE41" s="222"/>
      <c r="BF41" s="222"/>
      <c r="BG41" s="222"/>
      <c r="BH41" s="222"/>
      <c r="BI41" s="222"/>
      <c r="BJ41" s="222"/>
      <c r="BK41" s="222"/>
      <c r="BL41" s="222"/>
      <c r="BM41" s="222"/>
      <c r="BN41" s="222"/>
      <c r="BO41" s="222"/>
      <c r="BP41" s="222"/>
      <c r="BQ41" s="222"/>
      <c r="BR41" s="222"/>
      <c r="BS41" s="222"/>
      <c r="BT41" s="222"/>
      <c r="BU41" s="222"/>
      <c r="BV41" s="222"/>
      <c r="BW41" s="222"/>
      <c r="BX41" s="222"/>
      <c r="BY41" s="222"/>
      <c r="BZ41" s="222"/>
      <c r="CA41" s="222"/>
      <c r="CB41" s="222"/>
      <c r="CC41" s="222"/>
      <c r="CD41" s="222"/>
      <c r="CE41" s="222"/>
      <c r="CF41" s="222"/>
      <c r="CG41" s="222"/>
      <c r="CH41" s="222"/>
      <c r="CI41" s="222"/>
      <c r="CJ41" s="222"/>
      <c r="CK41" s="222"/>
      <c r="CL41" s="222"/>
      <c r="CM41" s="222"/>
      <c r="CN41" s="222"/>
      <c r="CO41" s="222"/>
      <c r="CP41" s="222"/>
      <c r="CQ41" s="222"/>
      <c r="CR41" s="222"/>
      <c r="CS41" s="222"/>
      <c r="CT41" s="222"/>
      <c r="CU41" s="222"/>
      <c r="CV41" s="222"/>
      <c r="CW41" s="222"/>
      <c r="CX41" s="222"/>
    </row>
    <row r="42" spans="1:102" s="223" customFormat="1" ht="20.100000000000001" customHeight="1">
      <c r="A42" s="204"/>
      <c r="B42" s="104" t="s">
        <v>64</v>
      </c>
      <c r="C42" s="105">
        <v>0</v>
      </c>
      <c r="D42" s="177">
        <v>0</v>
      </c>
      <c r="E42" s="178">
        <v>0</v>
      </c>
      <c r="F42" s="179" t="s">
        <v>298</v>
      </c>
      <c r="G42" s="180" t="s">
        <v>298</v>
      </c>
      <c r="H42" s="181" t="s">
        <v>298</v>
      </c>
      <c r="I42" s="179" t="s">
        <v>299</v>
      </c>
      <c r="J42" s="180" t="s">
        <v>299</v>
      </c>
      <c r="K42" s="181" t="s">
        <v>299</v>
      </c>
      <c r="L42" s="179" t="s">
        <v>299</v>
      </c>
      <c r="M42" s="180" t="s">
        <v>299</v>
      </c>
      <c r="N42" s="181" t="s">
        <v>299</v>
      </c>
      <c r="O42" s="222"/>
      <c r="P42" s="222"/>
      <c r="Q42" s="222"/>
      <c r="R42" s="222"/>
      <c r="S42" s="222"/>
      <c r="T42" s="222"/>
      <c r="U42" s="222"/>
      <c r="V42" s="222"/>
      <c r="W42" s="222"/>
      <c r="X42" s="222"/>
      <c r="Y42" s="222"/>
      <c r="Z42" s="222"/>
      <c r="AA42" s="222"/>
      <c r="AB42" s="222"/>
      <c r="AC42" s="222"/>
      <c r="AD42" s="222"/>
      <c r="AE42" s="222"/>
      <c r="AF42" s="222"/>
      <c r="AG42" s="222"/>
      <c r="AH42" s="222"/>
      <c r="AI42" s="222"/>
      <c r="AJ42" s="222"/>
      <c r="AK42" s="222"/>
      <c r="AL42" s="222"/>
      <c r="AM42" s="222"/>
      <c r="AN42" s="222"/>
      <c r="AO42" s="222"/>
      <c r="AP42" s="222"/>
      <c r="AQ42" s="222"/>
      <c r="AR42" s="222"/>
      <c r="AS42" s="222"/>
      <c r="AT42" s="222"/>
      <c r="AU42" s="222"/>
      <c r="AV42" s="222"/>
      <c r="AW42" s="222"/>
      <c r="AX42" s="222"/>
      <c r="AY42" s="222"/>
      <c r="AZ42" s="222"/>
      <c r="BA42" s="222"/>
      <c r="BB42" s="222"/>
      <c r="BC42" s="222"/>
      <c r="BD42" s="222"/>
      <c r="BE42" s="222"/>
      <c r="BF42" s="222"/>
      <c r="BG42" s="222"/>
      <c r="BH42" s="222"/>
      <c r="BI42" s="222"/>
      <c r="BJ42" s="222"/>
      <c r="BK42" s="222"/>
      <c r="BL42" s="222"/>
      <c r="BM42" s="222"/>
      <c r="BN42" s="222"/>
      <c r="BO42" s="222"/>
      <c r="BP42" s="222"/>
      <c r="BQ42" s="222"/>
      <c r="BR42" s="222"/>
      <c r="BS42" s="222"/>
      <c r="BT42" s="222"/>
      <c r="BU42" s="222"/>
      <c r="BV42" s="222"/>
      <c r="BW42" s="222"/>
      <c r="BX42" s="222"/>
      <c r="BY42" s="222"/>
      <c r="BZ42" s="222"/>
      <c r="CA42" s="222"/>
      <c r="CB42" s="222"/>
      <c r="CC42" s="222"/>
      <c r="CD42" s="222"/>
      <c r="CE42" s="222"/>
      <c r="CF42" s="222"/>
      <c r="CG42" s="222"/>
      <c r="CH42" s="222"/>
      <c r="CI42" s="222"/>
      <c r="CJ42" s="222"/>
      <c r="CK42" s="222"/>
      <c r="CL42" s="222"/>
      <c r="CM42" s="222"/>
      <c r="CN42" s="222"/>
      <c r="CO42" s="222"/>
      <c r="CP42" s="222"/>
      <c r="CQ42" s="222"/>
      <c r="CR42" s="222"/>
      <c r="CS42" s="222"/>
      <c r="CT42" s="222"/>
      <c r="CU42" s="222"/>
      <c r="CV42" s="222"/>
      <c r="CW42" s="222"/>
      <c r="CX42" s="222"/>
    </row>
    <row r="43" spans="1:102" s="223" customFormat="1" ht="20.100000000000001" customHeight="1">
      <c r="A43" s="204"/>
      <c r="B43" s="104" t="s">
        <v>57</v>
      </c>
      <c r="C43" s="105">
        <v>0</v>
      </c>
      <c r="D43" s="177">
        <v>0</v>
      </c>
      <c r="E43" s="178">
        <v>0</v>
      </c>
      <c r="F43" s="179" t="s">
        <v>298</v>
      </c>
      <c r="G43" s="180" t="s">
        <v>298</v>
      </c>
      <c r="H43" s="181" t="s">
        <v>298</v>
      </c>
      <c r="I43" s="179" t="s">
        <v>299</v>
      </c>
      <c r="J43" s="180" t="s">
        <v>299</v>
      </c>
      <c r="K43" s="181" t="s">
        <v>299</v>
      </c>
      <c r="L43" s="179" t="s">
        <v>299</v>
      </c>
      <c r="M43" s="180" t="s">
        <v>299</v>
      </c>
      <c r="N43" s="181" t="s">
        <v>299</v>
      </c>
      <c r="O43" s="222"/>
      <c r="P43" s="222"/>
      <c r="Q43" s="222"/>
      <c r="R43" s="222"/>
      <c r="S43" s="222"/>
      <c r="T43" s="222"/>
      <c r="U43" s="222"/>
      <c r="V43" s="222"/>
      <c r="W43" s="222"/>
      <c r="X43" s="222"/>
      <c r="Y43" s="222"/>
      <c r="Z43" s="222"/>
      <c r="AA43" s="222"/>
      <c r="AB43" s="222"/>
      <c r="AC43" s="222"/>
      <c r="AD43" s="222"/>
      <c r="AE43" s="222"/>
      <c r="AF43" s="222"/>
      <c r="AG43" s="222"/>
      <c r="AH43" s="222"/>
      <c r="AI43" s="222"/>
      <c r="AJ43" s="222"/>
      <c r="AK43" s="222"/>
      <c r="AL43" s="222"/>
      <c r="AM43" s="222"/>
      <c r="AN43" s="222"/>
      <c r="AO43" s="222"/>
      <c r="AP43" s="222"/>
      <c r="AQ43" s="222"/>
      <c r="AR43" s="222"/>
      <c r="AS43" s="222"/>
      <c r="AT43" s="222"/>
      <c r="AU43" s="222"/>
      <c r="AV43" s="222"/>
      <c r="AW43" s="222"/>
      <c r="AX43" s="222"/>
      <c r="AY43" s="222"/>
      <c r="AZ43" s="222"/>
      <c r="BA43" s="222"/>
      <c r="BB43" s="222"/>
      <c r="BC43" s="222"/>
      <c r="BD43" s="222"/>
      <c r="BE43" s="222"/>
      <c r="BF43" s="222"/>
      <c r="BG43" s="222"/>
      <c r="BH43" s="222"/>
      <c r="BI43" s="222"/>
      <c r="BJ43" s="222"/>
      <c r="BK43" s="222"/>
      <c r="BL43" s="222"/>
      <c r="BM43" s="222"/>
      <c r="BN43" s="222"/>
      <c r="BO43" s="222"/>
      <c r="BP43" s="222"/>
      <c r="BQ43" s="222"/>
      <c r="BR43" s="222"/>
      <c r="BS43" s="222"/>
      <c r="BT43" s="222"/>
      <c r="BU43" s="222"/>
      <c r="BV43" s="222"/>
      <c r="BW43" s="222"/>
      <c r="BX43" s="222"/>
      <c r="BY43" s="222"/>
      <c r="BZ43" s="222"/>
      <c r="CA43" s="222"/>
      <c r="CB43" s="222"/>
      <c r="CC43" s="222"/>
      <c r="CD43" s="222"/>
      <c r="CE43" s="222"/>
      <c r="CF43" s="222"/>
      <c r="CG43" s="222"/>
      <c r="CH43" s="222"/>
      <c r="CI43" s="222"/>
      <c r="CJ43" s="222"/>
      <c r="CK43" s="222"/>
      <c r="CL43" s="222"/>
      <c r="CM43" s="222"/>
      <c r="CN43" s="222"/>
      <c r="CO43" s="222"/>
      <c r="CP43" s="222"/>
      <c r="CQ43" s="222"/>
      <c r="CR43" s="222"/>
      <c r="CS43" s="222"/>
      <c r="CT43" s="222"/>
      <c r="CU43" s="222"/>
      <c r="CV43" s="222"/>
      <c r="CW43" s="222"/>
      <c r="CX43" s="222"/>
    </row>
    <row r="44" spans="1:102" s="223" customFormat="1" ht="20.100000000000001" customHeight="1">
      <c r="A44" s="204"/>
      <c r="B44" s="104" t="s">
        <v>233</v>
      </c>
      <c r="C44" s="105">
        <v>0</v>
      </c>
      <c r="D44" s="177">
        <v>0</v>
      </c>
      <c r="E44" s="178">
        <v>0</v>
      </c>
      <c r="F44" s="179" t="s">
        <v>298</v>
      </c>
      <c r="G44" s="180" t="s">
        <v>298</v>
      </c>
      <c r="H44" s="181" t="s">
        <v>298</v>
      </c>
      <c r="I44" s="179" t="s">
        <v>299</v>
      </c>
      <c r="J44" s="180" t="s">
        <v>299</v>
      </c>
      <c r="K44" s="181" t="s">
        <v>299</v>
      </c>
      <c r="L44" s="179" t="s">
        <v>299</v>
      </c>
      <c r="M44" s="180" t="s">
        <v>299</v>
      </c>
      <c r="N44" s="181" t="s">
        <v>299</v>
      </c>
      <c r="O44" s="222"/>
      <c r="P44" s="222"/>
      <c r="Q44" s="222"/>
      <c r="R44" s="222"/>
      <c r="S44" s="222"/>
      <c r="T44" s="222"/>
      <c r="U44" s="222"/>
      <c r="V44" s="222"/>
      <c r="W44" s="222"/>
      <c r="X44" s="222"/>
      <c r="Y44" s="222"/>
      <c r="Z44" s="222"/>
      <c r="AA44" s="222"/>
      <c r="AB44" s="222"/>
      <c r="AC44" s="222"/>
      <c r="AD44" s="222"/>
      <c r="AE44" s="222"/>
      <c r="AF44" s="222"/>
      <c r="AG44" s="222"/>
      <c r="AH44" s="222"/>
      <c r="AI44" s="222"/>
      <c r="AJ44" s="222"/>
      <c r="AK44" s="222"/>
      <c r="AL44" s="222"/>
      <c r="AM44" s="222"/>
      <c r="AN44" s="222"/>
      <c r="AO44" s="222"/>
      <c r="AP44" s="222"/>
      <c r="AQ44" s="222"/>
      <c r="AR44" s="222"/>
      <c r="AS44" s="222"/>
      <c r="AT44" s="222"/>
      <c r="AU44" s="222"/>
      <c r="AV44" s="222"/>
      <c r="AW44" s="222"/>
      <c r="AX44" s="222"/>
      <c r="AY44" s="222"/>
      <c r="AZ44" s="222"/>
      <c r="BA44" s="222"/>
      <c r="BB44" s="222"/>
      <c r="BC44" s="222"/>
      <c r="BD44" s="222"/>
      <c r="BE44" s="222"/>
      <c r="BF44" s="222"/>
      <c r="BG44" s="222"/>
      <c r="BH44" s="222"/>
      <c r="BI44" s="222"/>
      <c r="BJ44" s="222"/>
      <c r="BK44" s="222"/>
      <c r="BL44" s="222"/>
      <c r="BM44" s="222"/>
      <c r="BN44" s="222"/>
      <c r="BO44" s="222"/>
      <c r="BP44" s="222"/>
      <c r="BQ44" s="222"/>
      <c r="BR44" s="222"/>
      <c r="BS44" s="222"/>
      <c r="BT44" s="222"/>
      <c r="BU44" s="222"/>
      <c r="BV44" s="222"/>
      <c r="BW44" s="222"/>
      <c r="BX44" s="222"/>
      <c r="BY44" s="222"/>
      <c r="BZ44" s="222"/>
      <c r="CA44" s="222"/>
      <c r="CB44" s="222"/>
      <c r="CC44" s="222"/>
      <c r="CD44" s="222"/>
      <c r="CE44" s="222"/>
      <c r="CF44" s="222"/>
      <c r="CG44" s="222"/>
      <c r="CH44" s="222"/>
      <c r="CI44" s="222"/>
      <c r="CJ44" s="222"/>
      <c r="CK44" s="222"/>
      <c r="CL44" s="222"/>
      <c r="CM44" s="222"/>
      <c r="CN44" s="222"/>
      <c r="CO44" s="222"/>
      <c r="CP44" s="222"/>
      <c r="CQ44" s="222"/>
      <c r="CR44" s="222"/>
      <c r="CS44" s="222"/>
      <c r="CT44" s="222"/>
      <c r="CU44" s="222"/>
      <c r="CV44" s="222"/>
      <c r="CW44" s="222"/>
      <c r="CX44" s="222"/>
    </row>
    <row r="45" spans="1:102" s="223" customFormat="1" ht="20.100000000000001" customHeight="1">
      <c r="A45" s="204"/>
      <c r="B45" s="104" t="s">
        <v>225</v>
      </c>
      <c r="C45" s="105">
        <v>0</v>
      </c>
      <c r="D45" s="177">
        <v>0</v>
      </c>
      <c r="E45" s="178">
        <v>0</v>
      </c>
      <c r="F45" s="179" t="s">
        <v>298</v>
      </c>
      <c r="G45" s="180" t="s">
        <v>298</v>
      </c>
      <c r="H45" s="181" t="s">
        <v>298</v>
      </c>
      <c r="I45" s="179" t="s">
        <v>299</v>
      </c>
      <c r="J45" s="180" t="s">
        <v>299</v>
      </c>
      <c r="K45" s="181" t="s">
        <v>299</v>
      </c>
      <c r="L45" s="179" t="s">
        <v>299</v>
      </c>
      <c r="M45" s="180" t="s">
        <v>299</v>
      </c>
      <c r="N45" s="181" t="s">
        <v>299</v>
      </c>
      <c r="O45" s="222"/>
      <c r="P45" s="222"/>
      <c r="Q45" s="222"/>
      <c r="R45" s="222"/>
      <c r="S45" s="222"/>
      <c r="T45" s="222"/>
      <c r="U45" s="222"/>
      <c r="V45" s="222"/>
      <c r="W45" s="222"/>
      <c r="X45" s="222"/>
      <c r="Y45" s="222"/>
      <c r="Z45" s="222"/>
      <c r="AA45" s="222"/>
      <c r="AB45" s="222"/>
      <c r="AC45" s="222"/>
      <c r="AD45" s="222"/>
      <c r="AE45" s="222"/>
      <c r="AF45" s="222"/>
      <c r="AG45" s="222"/>
      <c r="AH45" s="222"/>
      <c r="AI45" s="222"/>
      <c r="AJ45" s="222"/>
      <c r="AK45" s="222"/>
      <c r="AL45" s="222"/>
      <c r="AM45" s="222"/>
      <c r="AN45" s="222"/>
      <c r="AO45" s="222"/>
      <c r="AP45" s="222"/>
      <c r="AQ45" s="222"/>
      <c r="AR45" s="222"/>
      <c r="AS45" s="222"/>
      <c r="AT45" s="222"/>
      <c r="AU45" s="222"/>
      <c r="AV45" s="222"/>
      <c r="AW45" s="222"/>
      <c r="AX45" s="222"/>
      <c r="AY45" s="222"/>
      <c r="AZ45" s="222"/>
      <c r="BA45" s="222"/>
      <c r="BB45" s="222"/>
      <c r="BC45" s="222"/>
      <c r="BD45" s="222"/>
      <c r="BE45" s="222"/>
      <c r="BF45" s="222"/>
      <c r="BG45" s="222"/>
      <c r="BH45" s="222"/>
      <c r="BI45" s="222"/>
      <c r="BJ45" s="222"/>
      <c r="BK45" s="222"/>
      <c r="BL45" s="222"/>
      <c r="BM45" s="222"/>
      <c r="BN45" s="222"/>
      <c r="BO45" s="222"/>
      <c r="BP45" s="222"/>
      <c r="BQ45" s="222"/>
      <c r="BR45" s="222"/>
      <c r="BS45" s="222"/>
      <c r="BT45" s="222"/>
      <c r="BU45" s="222"/>
      <c r="BV45" s="222"/>
      <c r="BW45" s="222"/>
      <c r="BX45" s="222"/>
      <c r="BY45" s="222"/>
      <c r="BZ45" s="222"/>
      <c r="CA45" s="222"/>
      <c r="CB45" s="222"/>
      <c r="CC45" s="222"/>
      <c r="CD45" s="222"/>
      <c r="CE45" s="222"/>
      <c r="CF45" s="222"/>
      <c r="CG45" s="222"/>
      <c r="CH45" s="222"/>
      <c r="CI45" s="222"/>
      <c r="CJ45" s="222"/>
      <c r="CK45" s="222"/>
      <c r="CL45" s="222"/>
      <c r="CM45" s="222"/>
      <c r="CN45" s="222"/>
      <c r="CO45" s="222"/>
      <c r="CP45" s="222"/>
      <c r="CQ45" s="222"/>
      <c r="CR45" s="222"/>
      <c r="CS45" s="222"/>
      <c r="CT45" s="222"/>
      <c r="CU45" s="222"/>
      <c r="CV45" s="222"/>
      <c r="CW45" s="222"/>
      <c r="CX45" s="222"/>
    </row>
    <row r="46" spans="1:102" s="223" customFormat="1" ht="20.100000000000001" customHeight="1">
      <c r="A46" s="204"/>
      <c r="B46" s="104" t="s">
        <v>74</v>
      </c>
      <c r="C46" s="105">
        <v>0</v>
      </c>
      <c r="D46" s="177">
        <v>0</v>
      </c>
      <c r="E46" s="178">
        <v>0</v>
      </c>
      <c r="F46" s="179" t="s">
        <v>298</v>
      </c>
      <c r="G46" s="180" t="s">
        <v>298</v>
      </c>
      <c r="H46" s="181" t="s">
        <v>298</v>
      </c>
      <c r="I46" s="179" t="s">
        <v>299</v>
      </c>
      <c r="J46" s="180" t="s">
        <v>299</v>
      </c>
      <c r="K46" s="181" t="s">
        <v>299</v>
      </c>
      <c r="L46" s="179" t="s">
        <v>299</v>
      </c>
      <c r="M46" s="180" t="s">
        <v>299</v>
      </c>
      <c r="N46" s="181" t="s">
        <v>299</v>
      </c>
      <c r="O46" s="222"/>
      <c r="P46" s="222"/>
      <c r="Q46" s="222"/>
      <c r="R46" s="222"/>
      <c r="S46" s="222"/>
      <c r="T46" s="222"/>
      <c r="U46" s="222"/>
      <c r="V46" s="222"/>
      <c r="W46" s="222"/>
      <c r="X46" s="222"/>
      <c r="Y46" s="222"/>
      <c r="Z46" s="222"/>
      <c r="AA46" s="222"/>
      <c r="AB46" s="222"/>
      <c r="AC46" s="222"/>
      <c r="AD46" s="222"/>
      <c r="AE46" s="222"/>
      <c r="AF46" s="222"/>
      <c r="AG46" s="222"/>
      <c r="AH46" s="222"/>
      <c r="AI46" s="222"/>
      <c r="AJ46" s="222"/>
      <c r="AK46" s="222"/>
      <c r="AL46" s="222"/>
      <c r="AM46" s="222"/>
      <c r="AN46" s="222"/>
      <c r="AO46" s="222"/>
      <c r="AP46" s="222"/>
      <c r="AQ46" s="222"/>
      <c r="AR46" s="222"/>
      <c r="AS46" s="222"/>
      <c r="AT46" s="222"/>
      <c r="AU46" s="222"/>
      <c r="AV46" s="222"/>
      <c r="AW46" s="222"/>
      <c r="AX46" s="222"/>
      <c r="AY46" s="222"/>
      <c r="AZ46" s="222"/>
      <c r="BA46" s="222"/>
      <c r="BB46" s="222"/>
      <c r="BC46" s="222"/>
      <c r="BD46" s="222"/>
      <c r="BE46" s="222"/>
      <c r="BF46" s="222"/>
      <c r="BG46" s="222"/>
      <c r="BH46" s="222"/>
      <c r="BI46" s="222"/>
      <c r="BJ46" s="222"/>
      <c r="BK46" s="222"/>
      <c r="BL46" s="222"/>
      <c r="BM46" s="222"/>
      <c r="BN46" s="222"/>
      <c r="BO46" s="222"/>
      <c r="BP46" s="222"/>
      <c r="BQ46" s="222"/>
      <c r="BR46" s="222"/>
      <c r="BS46" s="222"/>
      <c r="BT46" s="222"/>
      <c r="BU46" s="222"/>
      <c r="BV46" s="222"/>
      <c r="BW46" s="222"/>
      <c r="BX46" s="222"/>
      <c r="BY46" s="222"/>
      <c r="BZ46" s="222"/>
      <c r="CA46" s="222"/>
      <c r="CB46" s="222"/>
      <c r="CC46" s="222"/>
      <c r="CD46" s="222"/>
      <c r="CE46" s="222"/>
      <c r="CF46" s="222"/>
      <c r="CG46" s="222"/>
      <c r="CH46" s="222"/>
      <c r="CI46" s="222"/>
      <c r="CJ46" s="222"/>
      <c r="CK46" s="222"/>
      <c r="CL46" s="222"/>
      <c r="CM46" s="222"/>
      <c r="CN46" s="222"/>
      <c r="CO46" s="222"/>
      <c r="CP46" s="222"/>
      <c r="CQ46" s="222"/>
      <c r="CR46" s="222"/>
      <c r="CS46" s="222"/>
      <c r="CT46" s="222"/>
      <c r="CU46" s="222"/>
      <c r="CV46" s="222"/>
      <c r="CW46" s="222"/>
      <c r="CX46" s="222"/>
    </row>
    <row r="47" spans="1:102" s="223" customFormat="1" ht="20.100000000000001" customHeight="1">
      <c r="A47" s="204"/>
      <c r="B47" s="104" t="s">
        <v>38</v>
      </c>
      <c r="C47" s="105">
        <v>0</v>
      </c>
      <c r="D47" s="177">
        <v>0</v>
      </c>
      <c r="E47" s="178">
        <v>0</v>
      </c>
      <c r="F47" s="179" t="s">
        <v>298</v>
      </c>
      <c r="G47" s="180" t="s">
        <v>298</v>
      </c>
      <c r="H47" s="181" t="s">
        <v>298</v>
      </c>
      <c r="I47" s="179" t="s">
        <v>299</v>
      </c>
      <c r="J47" s="180" t="s">
        <v>299</v>
      </c>
      <c r="K47" s="181" t="s">
        <v>299</v>
      </c>
      <c r="L47" s="179" t="s">
        <v>299</v>
      </c>
      <c r="M47" s="180" t="s">
        <v>299</v>
      </c>
      <c r="N47" s="181" t="s">
        <v>299</v>
      </c>
      <c r="O47" s="222"/>
      <c r="P47" s="222"/>
      <c r="Q47" s="222"/>
      <c r="R47" s="222"/>
      <c r="S47" s="222"/>
      <c r="T47" s="222"/>
      <c r="U47" s="222"/>
      <c r="V47" s="222"/>
      <c r="W47" s="222"/>
      <c r="X47" s="222"/>
      <c r="Y47" s="222"/>
      <c r="Z47" s="222"/>
      <c r="AA47" s="222"/>
      <c r="AB47" s="222"/>
      <c r="AC47" s="222"/>
      <c r="AD47" s="222"/>
      <c r="AE47" s="222"/>
      <c r="AF47" s="222"/>
      <c r="AG47" s="222"/>
      <c r="AH47" s="222"/>
      <c r="AI47" s="222"/>
      <c r="AJ47" s="222"/>
      <c r="AK47" s="222"/>
      <c r="AL47" s="222"/>
      <c r="AM47" s="222"/>
      <c r="AN47" s="222"/>
      <c r="AO47" s="222"/>
      <c r="AP47" s="222"/>
      <c r="AQ47" s="222"/>
      <c r="AR47" s="222"/>
      <c r="AS47" s="222"/>
      <c r="AT47" s="222"/>
      <c r="AU47" s="222"/>
      <c r="AV47" s="222"/>
      <c r="AW47" s="222"/>
      <c r="AX47" s="222"/>
      <c r="AY47" s="222"/>
      <c r="AZ47" s="222"/>
      <c r="BA47" s="222"/>
      <c r="BB47" s="222"/>
      <c r="BC47" s="222"/>
      <c r="BD47" s="222"/>
      <c r="BE47" s="222"/>
      <c r="BF47" s="222"/>
      <c r="BG47" s="222"/>
      <c r="BH47" s="222"/>
      <c r="BI47" s="222"/>
      <c r="BJ47" s="222"/>
      <c r="BK47" s="222"/>
      <c r="BL47" s="222"/>
      <c r="BM47" s="222"/>
      <c r="BN47" s="222"/>
      <c r="BO47" s="222"/>
      <c r="BP47" s="222"/>
      <c r="BQ47" s="222"/>
      <c r="BR47" s="222"/>
      <c r="BS47" s="222"/>
      <c r="BT47" s="222"/>
      <c r="BU47" s="222"/>
      <c r="BV47" s="222"/>
      <c r="BW47" s="222"/>
      <c r="BX47" s="222"/>
      <c r="BY47" s="222"/>
      <c r="BZ47" s="222"/>
      <c r="CA47" s="222"/>
      <c r="CB47" s="222"/>
      <c r="CC47" s="222"/>
      <c r="CD47" s="222"/>
      <c r="CE47" s="222"/>
      <c r="CF47" s="222"/>
      <c r="CG47" s="222"/>
      <c r="CH47" s="222"/>
      <c r="CI47" s="222"/>
      <c r="CJ47" s="222"/>
      <c r="CK47" s="222"/>
      <c r="CL47" s="222"/>
      <c r="CM47" s="222"/>
      <c r="CN47" s="222"/>
      <c r="CO47" s="222"/>
      <c r="CP47" s="222"/>
      <c r="CQ47" s="222"/>
      <c r="CR47" s="222"/>
      <c r="CS47" s="222"/>
      <c r="CT47" s="222"/>
      <c r="CU47" s="222"/>
      <c r="CV47" s="222"/>
      <c r="CW47" s="222"/>
      <c r="CX47" s="222"/>
    </row>
    <row r="48" spans="1:102" s="223" customFormat="1" ht="20.100000000000001" customHeight="1">
      <c r="A48" s="204"/>
      <c r="B48" s="104" t="s">
        <v>41</v>
      </c>
      <c r="C48" s="105">
        <v>0</v>
      </c>
      <c r="D48" s="177">
        <v>0</v>
      </c>
      <c r="E48" s="178">
        <v>0</v>
      </c>
      <c r="F48" s="179" t="s">
        <v>298</v>
      </c>
      <c r="G48" s="180" t="s">
        <v>298</v>
      </c>
      <c r="H48" s="181" t="s">
        <v>298</v>
      </c>
      <c r="I48" s="179" t="s">
        <v>299</v>
      </c>
      <c r="J48" s="180" t="s">
        <v>299</v>
      </c>
      <c r="K48" s="181" t="s">
        <v>299</v>
      </c>
      <c r="L48" s="179" t="s">
        <v>299</v>
      </c>
      <c r="M48" s="180" t="s">
        <v>299</v>
      </c>
      <c r="N48" s="181" t="s">
        <v>299</v>
      </c>
      <c r="O48" s="222"/>
      <c r="P48" s="222"/>
      <c r="Q48" s="222"/>
      <c r="R48" s="222"/>
      <c r="S48" s="222"/>
      <c r="T48" s="222"/>
      <c r="U48" s="222"/>
      <c r="V48" s="222"/>
      <c r="W48" s="222"/>
      <c r="X48" s="222"/>
      <c r="Y48" s="222"/>
      <c r="Z48" s="222"/>
      <c r="AA48" s="222"/>
      <c r="AB48" s="222"/>
      <c r="AC48" s="222"/>
      <c r="AD48" s="222"/>
      <c r="AE48" s="222"/>
      <c r="AF48" s="222"/>
      <c r="AG48" s="222"/>
      <c r="AH48" s="222"/>
      <c r="AI48" s="222"/>
      <c r="AJ48" s="222"/>
      <c r="AK48" s="222"/>
      <c r="AL48" s="222"/>
      <c r="AM48" s="222"/>
      <c r="AN48" s="222"/>
      <c r="AO48" s="222"/>
      <c r="AP48" s="222"/>
      <c r="AQ48" s="222"/>
      <c r="AR48" s="222"/>
      <c r="AS48" s="222"/>
      <c r="AT48" s="222"/>
      <c r="AU48" s="222"/>
      <c r="AV48" s="222"/>
      <c r="AW48" s="222"/>
      <c r="AX48" s="222"/>
      <c r="AY48" s="222"/>
      <c r="AZ48" s="222"/>
      <c r="BA48" s="222"/>
      <c r="BB48" s="222"/>
      <c r="BC48" s="222"/>
      <c r="BD48" s="222"/>
      <c r="BE48" s="222"/>
      <c r="BF48" s="222"/>
      <c r="BG48" s="222"/>
      <c r="BH48" s="222"/>
      <c r="BI48" s="222"/>
      <c r="BJ48" s="222"/>
      <c r="BK48" s="222"/>
      <c r="BL48" s="222"/>
      <c r="BM48" s="222"/>
      <c r="BN48" s="222"/>
      <c r="BO48" s="222"/>
      <c r="BP48" s="222"/>
      <c r="BQ48" s="222"/>
      <c r="BR48" s="222"/>
      <c r="BS48" s="222"/>
      <c r="BT48" s="222"/>
      <c r="BU48" s="222"/>
      <c r="BV48" s="222"/>
      <c r="BW48" s="222"/>
      <c r="BX48" s="222"/>
      <c r="BY48" s="222"/>
      <c r="BZ48" s="222"/>
      <c r="CA48" s="222"/>
      <c r="CB48" s="222"/>
      <c r="CC48" s="222"/>
      <c r="CD48" s="222"/>
      <c r="CE48" s="222"/>
      <c r="CF48" s="222"/>
      <c r="CG48" s="222"/>
      <c r="CH48" s="222"/>
      <c r="CI48" s="222"/>
      <c r="CJ48" s="222"/>
      <c r="CK48" s="222"/>
      <c r="CL48" s="222"/>
      <c r="CM48" s="222"/>
      <c r="CN48" s="222"/>
      <c r="CO48" s="222"/>
      <c r="CP48" s="222"/>
      <c r="CQ48" s="222"/>
      <c r="CR48" s="222"/>
      <c r="CS48" s="222"/>
      <c r="CT48" s="222"/>
      <c r="CU48" s="222"/>
      <c r="CV48" s="222"/>
      <c r="CW48" s="222"/>
      <c r="CX48" s="222"/>
    </row>
    <row r="49" spans="1:102" s="223" customFormat="1" ht="20.100000000000001" customHeight="1">
      <c r="A49" s="204"/>
      <c r="B49" s="104" t="s">
        <v>72</v>
      </c>
      <c r="C49" s="105">
        <v>0</v>
      </c>
      <c r="D49" s="177">
        <v>0</v>
      </c>
      <c r="E49" s="178">
        <v>0</v>
      </c>
      <c r="F49" s="179" t="s">
        <v>298</v>
      </c>
      <c r="G49" s="180" t="s">
        <v>298</v>
      </c>
      <c r="H49" s="181" t="s">
        <v>298</v>
      </c>
      <c r="I49" s="179" t="s">
        <v>299</v>
      </c>
      <c r="J49" s="180" t="s">
        <v>299</v>
      </c>
      <c r="K49" s="181" t="s">
        <v>299</v>
      </c>
      <c r="L49" s="179" t="s">
        <v>299</v>
      </c>
      <c r="M49" s="180" t="s">
        <v>299</v>
      </c>
      <c r="N49" s="181" t="s">
        <v>299</v>
      </c>
      <c r="O49" s="222"/>
      <c r="P49" s="222"/>
      <c r="Q49" s="222"/>
      <c r="R49" s="222"/>
      <c r="S49" s="222"/>
      <c r="T49" s="222"/>
      <c r="U49" s="222"/>
      <c r="V49" s="222"/>
      <c r="W49" s="222"/>
      <c r="X49" s="222"/>
      <c r="Y49" s="222"/>
      <c r="Z49" s="222"/>
      <c r="AA49" s="222"/>
      <c r="AB49" s="222"/>
      <c r="AC49" s="222"/>
      <c r="AD49" s="222"/>
      <c r="AE49" s="222"/>
      <c r="AF49" s="222"/>
      <c r="AG49" s="222"/>
      <c r="AH49" s="222"/>
      <c r="AI49" s="222"/>
      <c r="AJ49" s="222"/>
      <c r="AK49" s="222"/>
      <c r="AL49" s="222"/>
      <c r="AM49" s="222"/>
      <c r="AN49" s="222"/>
      <c r="AO49" s="222"/>
      <c r="AP49" s="222"/>
      <c r="AQ49" s="222"/>
      <c r="AR49" s="222"/>
      <c r="AS49" s="222"/>
      <c r="AT49" s="222"/>
      <c r="AU49" s="222"/>
      <c r="AV49" s="222"/>
      <c r="AW49" s="222"/>
      <c r="AX49" s="222"/>
      <c r="AY49" s="222"/>
      <c r="AZ49" s="222"/>
      <c r="BA49" s="222"/>
      <c r="BB49" s="222"/>
      <c r="BC49" s="222"/>
      <c r="BD49" s="222"/>
      <c r="BE49" s="222"/>
      <c r="BF49" s="222"/>
      <c r="BG49" s="222"/>
      <c r="BH49" s="222"/>
      <c r="BI49" s="222"/>
      <c r="BJ49" s="222"/>
      <c r="BK49" s="222"/>
      <c r="BL49" s="222"/>
      <c r="BM49" s="222"/>
      <c r="BN49" s="222"/>
      <c r="BO49" s="222"/>
      <c r="BP49" s="222"/>
      <c r="BQ49" s="222"/>
      <c r="BR49" s="222"/>
      <c r="BS49" s="222"/>
      <c r="BT49" s="222"/>
      <c r="BU49" s="222"/>
      <c r="BV49" s="222"/>
      <c r="BW49" s="222"/>
      <c r="BX49" s="222"/>
      <c r="BY49" s="222"/>
      <c r="BZ49" s="222"/>
      <c r="CA49" s="222"/>
      <c r="CB49" s="222"/>
      <c r="CC49" s="222"/>
      <c r="CD49" s="222"/>
      <c r="CE49" s="222"/>
      <c r="CF49" s="222"/>
      <c r="CG49" s="222"/>
      <c r="CH49" s="222"/>
      <c r="CI49" s="222"/>
      <c r="CJ49" s="222"/>
      <c r="CK49" s="222"/>
      <c r="CL49" s="222"/>
      <c r="CM49" s="222"/>
      <c r="CN49" s="222"/>
      <c r="CO49" s="222"/>
      <c r="CP49" s="222"/>
      <c r="CQ49" s="222"/>
      <c r="CR49" s="222"/>
      <c r="CS49" s="222"/>
      <c r="CT49" s="222"/>
      <c r="CU49" s="222"/>
      <c r="CV49" s="222"/>
      <c r="CW49" s="222"/>
      <c r="CX49" s="222"/>
    </row>
    <row r="50" spans="1:102" s="223" customFormat="1" ht="20.100000000000001" customHeight="1">
      <c r="A50" s="204"/>
      <c r="B50" s="104" t="s">
        <v>231</v>
      </c>
      <c r="C50" s="105">
        <v>31.291896000000001</v>
      </c>
      <c r="D50" s="180">
        <v>38.002378999999998</v>
      </c>
      <c r="E50" s="181">
        <v>43.705177999999997</v>
      </c>
      <c r="F50" s="179">
        <v>7.6900549586384912</v>
      </c>
      <c r="G50" s="180">
        <v>12.133237763877888</v>
      </c>
      <c r="H50" s="181">
        <v>10.037236320144951</v>
      </c>
      <c r="I50" s="179">
        <v>228.76410218902876</v>
      </c>
      <c r="J50" s="180">
        <v>154.06757308033386</v>
      </c>
      <c r="K50" s="181">
        <v>163.94007283682475</v>
      </c>
      <c r="L50" s="179">
        <v>17.59208518397223</v>
      </c>
      <c r="M50" s="180">
        <v>18.693384958873231</v>
      </c>
      <c r="N50" s="181">
        <v>16.455052534049859</v>
      </c>
      <c r="O50" s="222"/>
      <c r="P50" s="222"/>
      <c r="Q50" s="222"/>
      <c r="R50" s="222"/>
      <c r="S50" s="222"/>
      <c r="T50" s="222"/>
      <c r="U50" s="222"/>
      <c r="V50" s="222"/>
      <c r="W50" s="222"/>
      <c r="X50" s="222"/>
      <c r="Y50" s="222"/>
      <c r="Z50" s="222"/>
      <c r="AA50" s="222"/>
      <c r="AB50" s="222"/>
      <c r="AC50" s="222"/>
      <c r="AD50" s="222"/>
      <c r="AE50" s="222"/>
      <c r="AF50" s="222"/>
      <c r="AG50" s="222"/>
      <c r="AH50" s="222"/>
      <c r="AI50" s="222"/>
      <c r="AJ50" s="222"/>
      <c r="AK50" s="222"/>
      <c r="AL50" s="222"/>
      <c r="AM50" s="222"/>
      <c r="AN50" s="222"/>
      <c r="AO50" s="222"/>
      <c r="AP50" s="222"/>
      <c r="AQ50" s="222"/>
      <c r="AR50" s="222"/>
      <c r="AS50" s="222"/>
      <c r="AT50" s="222"/>
      <c r="AU50" s="222"/>
      <c r="AV50" s="222"/>
      <c r="AW50" s="222"/>
      <c r="AX50" s="222"/>
      <c r="AY50" s="222"/>
      <c r="AZ50" s="222"/>
      <c r="BA50" s="222"/>
      <c r="BB50" s="222"/>
      <c r="BC50" s="222"/>
      <c r="BD50" s="222"/>
      <c r="BE50" s="222"/>
      <c r="BF50" s="222"/>
      <c r="BG50" s="222"/>
      <c r="BH50" s="222"/>
      <c r="BI50" s="222"/>
      <c r="BJ50" s="222"/>
      <c r="BK50" s="222"/>
      <c r="BL50" s="222"/>
      <c r="BM50" s="222"/>
      <c r="BN50" s="222"/>
      <c r="BO50" s="222"/>
      <c r="BP50" s="222"/>
      <c r="BQ50" s="222"/>
      <c r="BR50" s="222"/>
      <c r="BS50" s="222"/>
      <c r="BT50" s="222"/>
      <c r="BU50" s="222"/>
      <c r="BV50" s="222"/>
      <c r="BW50" s="222"/>
      <c r="BX50" s="222"/>
      <c r="BY50" s="222"/>
      <c r="BZ50" s="222"/>
      <c r="CA50" s="222"/>
      <c r="CB50" s="222"/>
      <c r="CC50" s="222"/>
      <c r="CD50" s="222"/>
      <c r="CE50" s="222"/>
      <c r="CF50" s="222"/>
      <c r="CG50" s="222"/>
      <c r="CH50" s="222"/>
      <c r="CI50" s="222"/>
      <c r="CJ50" s="222"/>
      <c r="CK50" s="222"/>
      <c r="CL50" s="222"/>
      <c r="CM50" s="222"/>
      <c r="CN50" s="222"/>
      <c r="CO50" s="222"/>
      <c r="CP50" s="222"/>
      <c r="CQ50" s="222"/>
      <c r="CR50" s="222"/>
      <c r="CS50" s="222"/>
      <c r="CT50" s="222"/>
      <c r="CU50" s="222"/>
      <c r="CV50" s="222"/>
      <c r="CW50" s="222"/>
      <c r="CX50" s="222"/>
    </row>
    <row r="51" spans="1:102" s="223" customFormat="1" ht="20.100000000000001" customHeight="1">
      <c r="A51" s="204"/>
      <c r="B51" s="104" t="s">
        <v>63</v>
      </c>
      <c r="C51" s="105">
        <v>0</v>
      </c>
      <c r="D51" s="177">
        <v>0</v>
      </c>
      <c r="E51" s="178">
        <v>0</v>
      </c>
      <c r="F51" s="179" t="s">
        <v>298</v>
      </c>
      <c r="G51" s="180" t="s">
        <v>298</v>
      </c>
      <c r="H51" s="181" t="s">
        <v>298</v>
      </c>
      <c r="I51" s="179" t="s">
        <v>299</v>
      </c>
      <c r="J51" s="180" t="s">
        <v>299</v>
      </c>
      <c r="K51" s="181" t="s">
        <v>299</v>
      </c>
      <c r="L51" s="179" t="s">
        <v>299</v>
      </c>
      <c r="M51" s="180" t="s">
        <v>299</v>
      </c>
      <c r="N51" s="181" t="s">
        <v>299</v>
      </c>
      <c r="O51" s="222"/>
      <c r="P51" s="222"/>
      <c r="Q51" s="222"/>
      <c r="R51" s="222"/>
      <c r="S51" s="222"/>
      <c r="T51" s="222"/>
      <c r="U51" s="222"/>
      <c r="V51" s="222"/>
      <c r="W51" s="222"/>
      <c r="X51" s="222"/>
      <c r="Y51" s="222"/>
      <c r="Z51" s="222"/>
      <c r="AA51" s="222"/>
      <c r="AB51" s="222"/>
      <c r="AC51" s="222"/>
      <c r="AD51" s="222"/>
      <c r="AE51" s="222"/>
      <c r="AF51" s="222"/>
      <c r="AG51" s="222"/>
      <c r="AH51" s="222"/>
      <c r="AI51" s="222"/>
      <c r="AJ51" s="222"/>
      <c r="AK51" s="222"/>
      <c r="AL51" s="222"/>
      <c r="AM51" s="222"/>
      <c r="AN51" s="222"/>
      <c r="AO51" s="222"/>
      <c r="AP51" s="222"/>
      <c r="AQ51" s="222"/>
      <c r="AR51" s="222"/>
      <c r="AS51" s="222"/>
      <c r="AT51" s="222"/>
      <c r="AU51" s="222"/>
      <c r="AV51" s="222"/>
      <c r="AW51" s="222"/>
      <c r="AX51" s="222"/>
      <c r="AY51" s="222"/>
      <c r="AZ51" s="222"/>
      <c r="BA51" s="222"/>
      <c r="BB51" s="222"/>
      <c r="BC51" s="222"/>
      <c r="BD51" s="222"/>
      <c r="BE51" s="222"/>
      <c r="BF51" s="222"/>
      <c r="BG51" s="222"/>
      <c r="BH51" s="222"/>
      <c r="BI51" s="222"/>
      <c r="BJ51" s="222"/>
      <c r="BK51" s="222"/>
      <c r="BL51" s="222"/>
      <c r="BM51" s="222"/>
      <c r="BN51" s="222"/>
      <c r="BO51" s="222"/>
      <c r="BP51" s="222"/>
      <c r="BQ51" s="222"/>
      <c r="BR51" s="222"/>
      <c r="BS51" s="222"/>
      <c r="BT51" s="222"/>
      <c r="BU51" s="222"/>
      <c r="BV51" s="222"/>
      <c r="BW51" s="222"/>
      <c r="BX51" s="222"/>
      <c r="BY51" s="222"/>
      <c r="BZ51" s="222"/>
      <c r="CA51" s="222"/>
      <c r="CB51" s="222"/>
      <c r="CC51" s="222"/>
      <c r="CD51" s="222"/>
      <c r="CE51" s="222"/>
      <c r="CF51" s="222"/>
      <c r="CG51" s="222"/>
      <c r="CH51" s="222"/>
      <c r="CI51" s="222"/>
      <c r="CJ51" s="222"/>
      <c r="CK51" s="222"/>
      <c r="CL51" s="222"/>
      <c r="CM51" s="222"/>
      <c r="CN51" s="222"/>
      <c r="CO51" s="222"/>
      <c r="CP51" s="222"/>
      <c r="CQ51" s="222"/>
      <c r="CR51" s="222"/>
      <c r="CS51" s="222"/>
      <c r="CT51" s="222"/>
      <c r="CU51" s="222"/>
      <c r="CV51" s="222"/>
      <c r="CW51" s="222"/>
      <c r="CX51" s="222"/>
    </row>
    <row r="52" spans="1:102" s="223" customFormat="1" ht="20.100000000000001" customHeight="1">
      <c r="A52" s="204"/>
      <c r="B52" s="104" t="s">
        <v>185</v>
      </c>
      <c r="C52" s="105">
        <v>45.844603800000002</v>
      </c>
      <c r="D52" s="180">
        <v>9.8025795799999997</v>
      </c>
      <c r="E52" s="181">
        <v>6.5318605300000003</v>
      </c>
      <c r="F52" s="179">
        <v>5.5376905449447902</v>
      </c>
      <c r="G52" s="180">
        <v>42.710186087568594</v>
      </c>
      <c r="H52" s="181">
        <v>37.73361079404431</v>
      </c>
      <c r="I52" s="179">
        <v>291.46349377389458</v>
      </c>
      <c r="J52" s="180">
        <v>94.337196332850198</v>
      </c>
      <c r="K52" s="181">
        <v>95.978756629647521</v>
      </c>
      <c r="L52" s="179">
        <v>16.140346336682704</v>
      </c>
      <c r="M52" s="180">
        <v>40.29159210355526</v>
      </c>
      <c r="N52" s="181">
        <v>36.216250471594194</v>
      </c>
      <c r="O52" s="222"/>
      <c r="P52" s="222"/>
      <c r="Q52" s="222"/>
      <c r="R52" s="222"/>
      <c r="S52" s="222"/>
      <c r="T52" s="222"/>
      <c r="U52" s="222"/>
      <c r="V52" s="222"/>
      <c r="W52" s="222"/>
      <c r="X52" s="222"/>
      <c r="Y52" s="222"/>
      <c r="Z52" s="222"/>
      <c r="AA52" s="222"/>
      <c r="AB52" s="222"/>
      <c r="AC52" s="222"/>
      <c r="AD52" s="222"/>
      <c r="AE52" s="222"/>
      <c r="AF52" s="222"/>
      <c r="AG52" s="222"/>
      <c r="AH52" s="222"/>
      <c r="AI52" s="222"/>
      <c r="AJ52" s="222"/>
      <c r="AK52" s="222"/>
      <c r="AL52" s="222"/>
      <c r="AM52" s="222"/>
      <c r="AN52" s="222"/>
      <c r="AO52" s="222"/>
      <c r="AP52" s="222"/>
      <c r="AQ52" s="222"/>
      <c r="AR52" s="222"/>
      <c r="AS52" s="222"/>
      <c r="AT52" s="222"/>
      <c r="AU52" s="222"/>
      <c r="AV52" s="222"/>
      <c r="AW52" s="222"/>
      <c r="AX52" s="222"/>
      <c r="AY52" s="222"/>
      <c r="AZ52" s="222"/>
      <c r="BA52" s="222"/>
      <c r="BB52" s="222"/>
      <c r="BC52" s="222"/>
      <c r="BD52" s="222"/>
      <c r="BE52" s="222"/>
      <c r="BF52" s="222"/>
      <c r="BG52" s="222"/>
      <c r="BH52" s="222"/>
      <c r="BI52" s="222"/>
      <c r="BJ52" s="222"/>
      <c r="BK52" s="222"/>
      <c r="BL52" s="222"/>
      <c r="BM52" s="222"/>
      <c r="BN52" s="222"/>
      <c r="BO52" s="222"/>
      <c r="BP52" s="222"/>
      <c r="BQ52" s="222"/>
      <c r="BR52" s="222"/>
      <c r="BS52" s="222"/>
      <c r="BT52" s="222"/>
      <c r="BU52" s="222"/>
      <c r="BV52" s="222"/>
      <c r="BW52" s="222"/>
      <c r="BX52" s="222"/>
      <c r="BY52" s="222"/>
      <c r="BZ52" s="222"/>
      <c r="CA52" s="222"/>
      <c r="CB52" s="222"/>
      <c r="CC52" s="222"/>
      <c r="CD52" s="222"/>
      <c r="CE52" s="222"/>
      <c r="CF52" s="222"/>
      <c r="CG52" s="222"/>
      <c r="CH52" s="222"/>
      <c r="CI52" s="222"/>
      <c r="CJ52" s="222"/>
      <c r="CK52" s="222"/>
      <c r="CL52" s="222"/>
      <c r="CM52" s="222"/>
      <c r="CN52" s="222"/>
      <c r="CO52" s="222"/>
      <c r="CP52" s="222"/>
      <c r="CQ52" s="222"/>
      <c r="CR52" s="222"/>
      <c r="CS52" s="222"/>
      <c r="CT52" s="222"/>
      <c r="CU52" s="222"/>
      <c r="CV52" s="222"/>
      <c r="CW52" s="222"/>
      <c r="CX52" s="222"/>
    </row>
    <row r="53" spans="1:102" s="223" customFormat="1" ht="20.100000000000001" customHeight="1">
      <c r="A53" s="204"/>
      <c r="B53" s="104" t="s">
        <v>54</v>
      </c>
      <c r="C53" s="105">
        <v>0</v>
      </c>
      <c r="D53" s="177">
        <v>0</v>
      </c>
      <c r="E53" s="178">
        <v>0</v>
      </c>
      <c r="F53" s="179" t="s">
        <v>298</v>
      </c>
      <c r="G53" s="180" t="s">
        <v>298</v>
      </c>
      <c r="H53" s="181" t="s">
        <v>298</v>
      </c>
      <c r="I53" s="179" t="s">
        <v>299</v>
      </c>
      <c r="J53" s="180" t="s">
        <v>299</v>
      </c>
      <c r="K53" s="181" t="s">
        <v>299</v>
      </c>
      <c r="L53" s="179" t="s">
        <v>299</v>
      </c>
      <c r="M53" s="180" t="s">
        <v>299</v>
      </c>
      <c r="N53" s="181" t="s">
        <v>299</v>
      </c>
      <c r="O53" s="222"/>
      <c r="P53" s="222"/>
      <c r="Q53" s="222"/>
      <c r="R53" s="222"/>
      <c r="S53" s="222"/>
      <c r="T53" s="222"/>
      <c r="U53" s="222"/>
      <c r="V53" s="222"/>
      <c r="W53" s="222"/>
      <c r="X53" s="222"/>
      <c r="Y53" s="222"/>
      <c r="Z53" s="222"/>
      <c r="AA53" s="222"/>
      <c r="AB53" s="222"/>
      <c r="AC53" s="222"/>
      <c r="AD53" s="222"/>
      <c r="AE53" s="222"/>
      <c r="AF53" s="222"/>
      <c r="AG53" s="222"/>
      <c r="AH53" s="222"/>
      <c r="AI53" s="222"/>
      <c r="AJ53" s="222"/>
      <c r="AK53" s="222"/>
      <c r="AL53" s="222"/>
      <c r="AM53" s="222"/>
      <c r="AN53" s="222"/>
      <c r="AO53" s="222"/>
      <c r="AP53" s="222"/>
      <c r="AQ53" s="222"/>
      <c r="AR53" s="222"/>
      <c r="AS53" s="222"/>
      <c r="AT53" s="222"/>
      <c r="AU53" s="222"/>
      <c r="AV53" s="222"/>
      <c r="AW53" s="222"/>
      <c r="AX53" s="222"/>
      <c r="AY53" s="222"/>
      <c r="AZ53" s="222"/>
      <c r="BA53" s="222"/>
      <c r="BB53" s="222"/>
      <c r="BC53" s="222"/>
      <c r="BD53" s="222"/>
      <c r="BE53" s="222"/>
      <c r="BF53" s="222"/>
      <c r="BG53" s="222"/>
      <c r="BH53" s="222"/>
      <c r="BI53" s="222"/>
      <c r="BJ53" s="222"/>
      <c r="BK53" s="222"/>
      <c r="BL53" s="222"/>
      <c r="BM53" s="222"/>
      <c r="BN53" s="222"/>
      <c r="BO53" s="222"/>
      <c r="BP53" s="222"/>
      <c r="BQ53" s="222"/>
      <c r="BR53" s="222"/>
      <c r="BS53" s="222"/>
      <c r="BT53" s="222"/>
      <c r="BU53" s="222"/>
      <c r="BV53" s="222"/>
      <c r="BW53" s="222"/>
      <c r="BX53" s="222"/>
      <c r="BY53" s="222"/>
      <c r="BZ53" s="222"/>
      <c r="CA53" s="222"/>
      <c r="CB53" s="222"/>
      <c r="CC53" s="222"/>
      <c r="CD53" s="222"/>
      <c r="CE53" s="222"/>
      <c r="CF53" s="222"/>
      <c r="CG53" s="222"/>
      <c r="CH53" s="222"/>
      <c r="CI53" s="222"/>
      <c r="CJ53" s="222"/>
      <c r="CK53" s="222"/>
      <c r="CL53" s="222"/>
      <c r="CM53" s="222"/>
      <c r="CN53" s="222"/>
      <c r="CO53" s="222"/>
      <c r="CP53" s="222"/>
      <c r="CQ53" s="222"/>
      <c r="CR53" s="222"/>
      <c r="CS53" s="222"/>
      <c r="CT53" s="222"/>
      <c r="CU53" s="222"/>
      <c r="CV53" s="222"/>
      <c r="CW53" s="222"/>
      <c r="CX53" s="222"/>
    </row>
    <row r="54" spans="1:102" s="223" customFormat="1" ht="20.100000000000001" customHeight="1">
      <c r="A54" s="204"/>
      <c r="B54" s="104" t="s">
        <v>53</v>
      </c>
      <c r="C54" s="105">
        <v>0</v>
      </c>
      <c r="D54" s="180">
        <v>0</v>
      </c>
      <c r="E54" s="181">
        <v>0</v>
      </c>
      <c r="F54" s="179" t="s">
        <v>298</v>
      </c>
      <c r="G54" s="180" t="s">
        <v>298</v>
      </c>
      <c r="H54" s="181" t="s">
        <v>298</v>
      </c>
      <c r="I54" s="179" t="s">
        <v>299</v>
      </c>
      <c r="J54" s="180" t="s">
        <v>299</v>
      </c>
      <c r="K54" s="181" t="s">
        <v>299</v>
      </c>
      <c r="L54" s="179" t="s">
        <v>299</v>
      </c>
      <c r="M54" s="180" t="s">
        <v>299</v>
      </c>
      <c r="N54" s="181" t="s">
        <v>299</v>
      </c>
      <c r="O54" s="222"/>
      <c r="P54" s="222"/>
      <c r="Q54" s="222"/>
      <c r="R54" s="222"/>
      <c r="S54" s="222"/>
      <c r="T54" s="222"/>
      <c r="U54" s="222"/>
      <c r="V54" s="222"/>
      <c r="W54" s="222"/>
      <c r="X54" s="222"/>
      <c r="Y54" s="222"/>
      <c r="Z54" s="222"/>
      <c r="AA54" s="222"/>
      <c r="AB54" s="222"/>
      <c r="AC54" s="222"/>
      <c r="AD54" s="222"/>
      <c r="AE54" s="222"/>
      <c r="AF54" s="222"/>
      <c r="AG54" s="222"/>
      <c r="AH54" s="222"/>
      <c r="AI54" s="222"/>
      <c r="AJ54" s="222"/>
      <c r="AK54" s="222"/>
      <c r="AL54" s="222"/>
      <c r="AM54" s="222"/>
      <c r="AN54" s="222"/>
      <c r="AO54" s="222"/>
      <c r="AP54" s="222"/>
      <c r="AQ54" s="222"/>
      <c r="AR54" s="222"/>
      <c r="AS54" s="222"/>
      <c r="AT54" s="222"/>
      <c r="AU54" s="222"/>
      <c r="AV54" s="222"/>
      <c r="AW54" s="222"/>
      <c r="AX54" s="222"/>
      <c r="AY54" s="222"/>
      <c r="AZ54" s="222"/>
      <c r="BA54" s="222"/>
      <c r="BB54" s="222"/>
      <c r="BC54" s="222"/>
      <c r="BD54" s="222"/>
      <c r="BE54" s="222"/>
      <c r="BF54" s="222"/>
      <c r="BG54" s="222"/>
      <c r="BH54" s="222"/>
      <c r="BI54" s="222"/>
      <c r="BJ54" s="222"/>
      <c r="BK54" s="222"/>
      <c r="BL54" s="222"/>
      <c r="BM54" s="222"/>
      <c r="BN54" s="222"/>
      <c r="BO54" s="222"/>
      <c r="BP54" s="222"/>
      <c r="BQ54" s="222"/>
      <c r="BR54" s="222"/>
      <c r="BS54" s="222"/>
      <c r="BT54" s="222"/>
      <c r="BU54" s="222"/>
      <c r="BV54" s="222"/>
      <c r="BW54" s="222"/>
      <c r="BX54" s="222"/>
      <c r="BY54" s="222"/>
      <c r="BZ54" s="222"/>
      <c r="CA54" s="222"/>
      <c r="CB54" s="222"/>
      <c r="CC54" s="222"/>
      <c r="CD54" s="222"/>
      <c r="CE54" s="222"/>
      <c r="CF54" s="222"/>
      <c r="CG54" s="222"/>
      <c r="CH54" s="222"/>
      <c r="CI54" s="222"/>
      <c r="CJ54" s="222"/>
      <c r="CK54" s="222"/>
      <c r="CL54" s="222"/>
      <c r="CM54" s="222"/>
      <c r="CN54" s="222"/>
      <c r="CO54" s="222"/>
      <c r="CP54" s="222"/>
      <c r="CQ54" s="222"/>
      <c r="CR54" s="222"/>
      <c r="CS54" s="222"/>
      <c r="CT54" s="222"/>
      <c r="CU54" s="222"/>
      <c r="CV54" s="222"/>
      <c r="CW54" s="222"/>
      <c r="CX54" s="222"/>
    </row>
    <row r="55" spans="1:102" s="223" customFormat="1" ht="20.100000000000001" customHeight="1">
      <c r="A55" s="204"/>
      <c r="B55" s="104" t="s">
        <v>234</v>
      </c>
      <c r="C55" s="105">
        <v>0</v>
      </c>
      <c r="D55" s="180">
        <v>0</v>
      </c>
      <c r="E55" s="181">
        <v>0</v>
      </c>
      <c r="F55" s="179" t="s">
        <v>298</v>
      </c>
      <c r="G55" s="180" t="s">
        <v>298</v>
      </c>
      <c r="H55" s="181" t="s">
        <v>298</v>
      </c>
      <c r="I55" s="179" t="s">
        <v>299</v>
      </c>
      <c r="J55" s="180" t="s">
        <v>299</v>
      </c>
      <c r="K55" s="181" t="s">
        <v>299</v>
      </c>
      <c r="L55" s="179" t="s">
        <v>299</v>
      </c>
      <c r="M55" s="180" t="s">
        <v>299</v>
      </c>
      <c r="N55" s="181" t="s">
        <v>299</v>
      </c>
      <c r="O55" s="222"/>
      <c r="P55" s="222"/>
      <c r="Q55" s="222"/>
      <c r="R55" s="222"/>
      <c r="S55" s="222"/>
      <c r="T55" s="222"/>
      <c r="U55" s="222"/>
      <c r="V55" s="222"/>
      <c r="W55" s="222"/>
      <c r="X55" s="222"/>
      <c r="Y55" s="222"/>
      <c r="Z55" s="222"/>
      <c r="AA55" s="222"/>
      <c r="AB55" s="222"/>
      <c r="AC55" s="222"/>
      <c r="AD55" s="222"/>
      <c r="AE55" s="222"/>
      <c r="AF55" s="222"/>
      <c r="AG55" s="222"/>
      <c r="AH55" s="222"/>
      <c r="AI55" s="222"/>
      <c r="AJ55" s="222"/>
      <c r="AK55" s="222"/>
      <c r="AL55" s="222"/>
      <c r="AM55" s="222"/>
      <c r="AN55" s="222"/>
      <c r="AO55" s="222"/>
      <c r="AP55" s="222"/>
      <c r="AQ55" s="222"/>
      <c r="AR55" s="222"/>
      <c r="AS55" s="222"/>
      <c r="AT55" s="222"/>
      <c r="AU55" s="222"/>
      <c r="AV55" s="222"/>
      <c r="AW55" s="222"/>
      <c r="AX55" s="222"/>
      <c r="AY55" s="222"/>
      <c r="AZ55" s="222"/>
      <c r="BA55" s="222"/>
      <c r="BB55" s="222"/>
      <c r="BC55" s="222"/>
      <c r="BD55" s="222"/>
      <c r="BE55" s="222"/>
      <c r="BF55" s="222"/>
      <c r="BG55" s="222"/>
      <c r="BH55" s="222"/>
      <c r="BI55" s="222"/>
      <c r="BJ55" s="222"/>
      <c r="BK55" s="222"/>
      <c r="BL55" s="222"/>
      <c r="BM55" s="222"/>
      <c r="BN55" s="222"/>
      <c r="BO55" s="222"/>
      <c r="BP55" s="222"/>
      <c r="BQ55" s="222"/>
      <c r="BR55" s="222"/>
      <c r="BS55" s="222"/>
      <c r="BT55" s="222"/>
      <c r="BU55" s="222"/>
      <c r="BV55" s="222"/>
      <c r="BW55" s="222"/>
      <c r="BX55" s="222"/>
      <c r="BY55" s="222"/>
      <c r="BZ55" s="222"/>
      <c r="CA55" s="222"/>
      <c r="CB55" s="222"/>
      <c r="CC55" s="222"/>
      <c r="CD55" s="222"/>
      <c r="CE55" s="222"/>
      <c r="CF55" s="222"/>
      <c r="CG55" s="222"/>
      <c r="CH55" s="222"/>
      <c r="CI55" s="222"/>
      <c r="CJ55" s="222"/>
      <c r="CK55" s="222"/>
      <c r="CL55" s="222"/>
      <c r="CM55" s="222"/>
      <c r="CN55" s="222"/>
      <c r="CO55" s="222"/>
      <c r="CP55" s="222"/>
      <c r="CQ55" s="222"/>
      <c r="CR55" s="222"/>
      <c r="CS55" s="222"/>
      <c r="CT55" s="222"/>
      <c r="CU55" s="222"/>
      <c r="CV55" s="222"/>
      <c r="CW55" s="222"/>
      <c r="CX55" s="222"/>
    </row>
    <row r="56" spans="1:102" s="223" customFormat="1" ht="20.100000000000001" customHeight="1">
      <c r="A56" s="204"/>
      <c r="B56" s="104" t="s">
        <v>55</v>
      </c>
      <c r="C56" s="105">
        <v>1.8649199999999999</v>
      </c>
      <c r="D56" s="180">
        <v>65.809827999999996</v>
      </c>
      <c r="E56" s="181">
        <v>93.225077999999996</v>
      </c>
      <c r="F56" s="179">
        <v>63.799305064024189</v>
      </c>
      <c r="G56" s="180">
        <v>2.7588873199911728</v>
      </c>
      <c r="H56" s="181">
        <v>2.5398337558913067</v>
      </c>
      <c r="I56" s="179">
        <v>80.047503542594356</v>
      </c>
      <c r="J56" s="180">
        <v>451.19367003760152</v>
      </c>
      <c r="K56" s="181">
        <v>588.65933315932932</v>
      </c>
      <c r="L56" s="179">
        <v>51.069750981275341</v>
      </c>
      <c r="M56" s="180">
        <v>12.447924951270199</v>
      </c>
      <c r="N56" s="181">
        <v>14.950968450785313</v>
      </c>
      <c r="O56" s="222"/>
      <c r="P56" s="222"/>
      <c r="Q56" s="222"/>
      <c r="R56" s="222"/>
      <c r="S56" s="222"/>
      <c r="T56" s="222"/>
      <c r="U56" s="222"/>
      <c r="V56" s="222"/>
      <c r="W56" s="222"/>
      <c r="X56" s="222"/>
      <c r="Y56" s="222"/>
      <c r="Z56" s="222"/>
      <c r="AA56" s="222"/>
      <c r="AB56" s="222"/>
      <c r="AC56" s="222"/>
      <c r="AD56" s="222"/>
      <c r="AE56" s="222"/>
      <c r="AF56" s="222"/>
      <c r="AG56" s="222"/>
      <c r="AH56" s="222"/>
      <c r="AI56" s="222"/>
      <c r="AJ56" s="222"/>
      <c r="AK56" s="222"/>
      <c r="AL56" s="222"/>
      <c r="AM56" s="222"/>
      <c r="AN56" s="222"/>
      <c r="AO56" s="222"/>
      <c r="AP56" s="222"/>
      <c r="AQ56" s="222"/>
      <c r="AR56" s="222"/>
      <c r="AS56" s="222"/>
      <c r="AT56" s="222"/>
      <c r="AU56" s="222"/>
      <c r="AV56" s="222"/>
      <c r="AW56" s="222"/>
      <c r="AX56" s="222"/>
      <c r="AY56" s="222"/>
      <c r="AZ56" s="222"/>
      <c r="BA56" s="222"/>
      <c r="BB56" s="222"/>
      <c r="BC56" s="222"/>
      <c r="BD56" s="222"/>
      <c r="BE56" s="222"/>
      <c r="BF56" s="222"/>
      <c r="BG56" s="222"/>
      <c r="BH56" s="222"/>
      <c r="BI56" s="222"/>
      <c r="BJ56" s="222"/>
      <c r="BK56" s="222"/>
      <c r="BL56" s="222"/>
      <c r="BM56" s="222"/>
      <c r="BN56" s="222"/>
      <c r="BO56" s="222"/>
      <c r="BP56" s="222"/>
      <c r="BQ56" s="222"/>
      <c r="BR56" s="222"/>
      <c r="BS56" s="222"/>
      <c r="BT56" s="222"/>
      <c r="BU56" s="222"/>
      <c r="BV56" s="222"/>
      <c r="BW56" s="222"/>
      <c r="BX56" s="222"/>
      <c r="BY56" s="222"/>
      <c r="BZ56" s="222"/>
      <c r="CA56" s="222"/>
      <c r="CB56" s="222"/>
      <c r="CC56" s="222"/>
      <c r="CD56" s="222"/>
      <c r="CE56" s="222"/>
      <c r="CF56" s="222"/>
      <c r="CG56" s="222"/>
      <c r="CH56" s="222"/>
      <c r="CI56" s="222"/>
      <c r="CJ56" s="222"/>
      <c r="CK56" s="222"/>
      <c r="CL56" s="222"/>
      <c r="CM56" s="222"/>
      <c r="CN56" s="222"/>
      <c r="CO56" s="222"/>
      <c r="CP56" s="222"/>
      <c r="CQ56" s="222"/>
      <c r="CR56" s="222"/>
      <c r="CS56" s="222"/>
      <c r="CT56" s="222"/>
      <c r="CU56" s="222"/>
      <c r="CV56" s="222"/>
      <c r="CW56" s="222"/>
      <c r="CX56" s="222"/>
    </row>
    <row r="57" spans="1:102" s="223" customFormat="1" ht="20.100000000000001" customHeight="1">
      <c r="A57" s="204"/>
      <c r="B57" s="104" t="s">
        <v>68</v>
      </c>
      <c r="C57" s="105">
        <v>0</v>
      </c>
      <c r="D57" s="180">
        <v>0</v>
      </c>
      <c r="E57" s="181">
        <v>0</v>
      </c>
      <c r="F57" s="179" t="s">
        <v>298</v>
      </c>
      <c r="G57" s="180" t="s">
        <v>298</v>
      </c>
      <c r="H57" s="181" t="s">
        <v>298</v>
      </c>
      <c r="I57" s="179" t="s">
        <v>299</v>
      </c>
      <c r="J57" s="180" t="s">
        <v>299</v>
      </c>
      <c r="K57" s="181" t="s">
        <v>299</v>
      </c>
      <c r="L57" s="179" t="s">
        <v>299</v>
      </c>
      <c r="M57" s="180" t="s">
        <v>299</v>
      </c>
      <c r="N57" s="181" t="s">
        <v>299</v>
      </c>
      <c r="O57" s="222"/>
      <c r="P57" s="222"/>
      <c r="Q57" s="222"/>
      <c r="R57" s="222"/>
      <c r="S57" s="222"/>
      <c r="T57" s="222"/>
      <c r="U57" s="222"/>
      <c r="V57" s="222"/>
      <c r="W57" s="222"/>
      <c r="X57" s="222"/>
      <c r="Y57" s="222"/>
      <c r="Z57" s="222"/>
      <c r="AA57" s="222"/>
      <c r="AB57" s="222"/>
      <c r="AC57" s="222"/>
      <c r="AD57" s="222"/>
      <c r="AE57" s="222"/>
      <c r="AF57" s="222"/>
      <c r="AG57" s="222"/>
      <c r="AH57" s="222"/>
      <c r="AI57" s="222"/>
      <c r="AJ57" s="222"/>
      <c r="AK57" s="222"/>
      <c r="AL57" s="222"/>
      <c r="AM57" s="222"/>
      <c r="AN57" s="222"/>
      <c r="AO57" s="222"/>
      <c r="AP57" s="222"/>
      <c r="AQ57" s="222"/>
      <c r="AR57" s="222"/>
      <c r="AS57" s="222"/>
      <c r="AT57" s="222"/>
      <c r="AU57" s="222"/>
      <c r="AV57" s="222"/>
      <c r="AW57" s="222"/>
      <c r="AX57" s="222"/>
      <c r="AY57" s="222"/>
      <c r="AZ57" s="222"/>
      <c r="BA57" s="222"/>
      <c r="BB57" s="222"/>
      <c r="BC57" s="222"/>
      <c r="BD57" s="222"/>
      <c r="BE57" s="222"/>
      <c r="BF57" s="222"/>
      <c r="BG57" s="222"/>
      <c r="BH57" s="222"/>
      <c r="BI57" s="222"/>
      <c r="BJ57" s="222"/>
      <c r="BK57" s="222"/>
      <c r="BL57" s="222"/>
      <c r="BM57" s="222"/>
      <c r="BN57" s="222"/>
      <c r="BO57" s="222"/>
      <c r="BP57" s="222"/>
      <c r="BQ57" s="222"/>
      <c r="BR57" s="222"/>
      <c r="BS57" s="222"/>
      <c r="BT57" s="222"/>
      <c r="BU57" s="222"/>
      <c r="BV57" s="222"/>
      <c r="BW57" s="222"/>
      <c r="BX57" s="222"/>
      <c r="BY57" s="222"/>
      <c r="BZ57" s="222"/>
      <c r="CA57" s="222"/>
      <c r="CB57" s="222"/>
      <c r="CC57" s="222"/>
      <c r="CD57" s="222"/>
      <c r="CE57" s="222"/>
      <c r="CF57" s="222"/>
      <c r="CG57" s="222"/>
      <c r="CH57" s="222"/>
      <c r="CI57" s="222"/>
      <c r="CJ57" s="222"/>
      <c r="CK57" s="222"/>
      <c r="CL57" s="222"/>
      <c r="CM57" s="222"/>
      <c r="CN57" s="222"/>
      <c r="CO57" s="222"/>
      <c r="CP57" s="222"/>
      <c r="CQ57" s="222"/>
      <c r="CR57" s="222"/>
      <c r="CS57" s="222"/>
      <c r="CT57" s="222"/>
      <c r="CU57" s="222"/>
      <c r="CV57" s="222"/>
      <c r="CW57" s="222"/>
      <c r="CX57" s="222"/>
    </row>
    <row r="58" spans="1:102" s="223" customFormat="1" ht="20.100000000000001" customHeight="1">
      <c r="A58" s="204"/>
      <c r="B58" s="104" t="s">
        <v>50</v>
      </c>
      <c r="C58" s="105">
        <v>699.07765299999994</v>
      </c>
      <c r="D58" s="180">
        <v>510.73040499999996</v>
      </c>
      <c r="E58" s="181">
        <v>0</v>
      </c>
      <c r="F58" s="179">
        <v>6.6483375345428186</v>
      </c>
      <c r="G58" s="180">
        <v>8.3383606268751524</v>
      </c>
      <c r="H58" s="181" t="s">
        <v>298</v>
      </c>
      <c r="I58" s="179">
        <v>149.80130189868794</v>
      </c>
      <c r="J58" s="180">
        <v>167.26727032057994</v>
      </c>
      <c r="K58" s="181" t="s">
        <v>299</v>
      </c>
      <c r="L58" s="179">
        <v>9.9592961813642749</v>
      </c>
      <c r="M58" s="180">
        <v>13.947348210060062</v>
      </c>
      <c r="N58" s="181" t="s">
        <v>299</v>
      </c>
      <c r="O58" s="222"/>
      <c r="P58" s="222"/>
      <c r="Q58" s="222"/>
      <c r="R58" s="222"/>
      <c r="S58" s="222"/>
      <c r="T58" s="222"/>
      <c r="U58" s="222"/>
      <c r="V58" s="222"/>
      <c r="W58" s="222"/>
      <c r="X58" s="222"/>
      <c r="Y58" s="222"/>
      <c r="Z58" s="222"/>
      <c r="AA58" s="222"/>
      <c r="AB58" s="222"/>
      <c r="AC58" s="222"/>
      <c r="AD58" s="222"/>
      <c r="AE58" s="222"/>
      <c r="AF58" s="222"/>
      <c r="AG58" s="222"/>
      <c r="AH58" s="222"/>
      <c r="AI58" s="222"/>
      <c r="AJ58" s="222"/>
      <c r="AK58" s="222"/>
      <c r="AL58" s="222"/>
      <c r="AM58" s="222"/>
      <c r="AN58" s="222"/>
      <c r="AO58" s="222"/>
      <c r="AP58" s="222"/>
      <c r="AQ58" s="222"/>
      <c r="AR58" s="222"/>
      <c r="AS58" s="222"/>
      <c r="AT58" s="222"/>
      <c r="AU58" s="222"/>
      <c r="AV58" s="222"/>
      <c r="AW58" s="222"/>
      <c r="AX58" s="222"/>
      <c r="AY58" s="222"/>
      <c r="AZ58" s="222"/>
      <c r="BA58" s="222"/>
      <c r="BB58" s="222"/>
      <c r="BC58" s="222"/>
      <c r="BD58" s="222"/>
      <c r="BE58" s="222"/>
      <c r="BF58" s="222"/>
      <c r="BG58" s="222"/>
      <c r="BH58" s="222"/>
      <c r="BI58" s="222"/>
      <c r="BJ58" s="222"/>
      <c r="BK58" s="222"/>
      <c r="BL58" s="222"/>
      <c r="BM58" s="222"/>
      <c r="BN58" s="222"/>
      <c r="BO58" s="222"/>
      <c r="BP58" s="222"/>
      <c r="BQ58" s="222"/>
      <c r="BR58" s="222"/>
      <c r="BS58" s="222"/>
      <c r="BT58" s="222"/>
      <c r="BU58" s="222"/>
      <c r="BV58" s="222"/>
      <c r="BW58" s="222"/>
      <c r="BX58" s="222"/>
      <c r="BY58" s="222"/>
      <c r="BZ58" s="222"/>
      <c r="CA58" s="222"/>
      <c r="CB58" s="222"/>
      <c r="CC58" s="222"/>
      <c r="CD58" s="222"/>
      <c r="CE58" s="222"/>
      <c r="CF58" s="222"/>
      <c r="CG58" s="222"/>
      <c r="CH58" s="222"/>
      <c r="CI58" s="222"/>
      <c r="CJ58" s="222"/>
      <c r="CK58" s="222"/>
      <c r="CL58" s="222"/>
      <c r="CM58" s="222"/>
      <c r="CN58" s="222"/>
      <c r="CO58" s="222"/>
      <c r="CP58" s="222"/>
      <c r="CQ58" s="222"/>
      <c r="CR58" s="222"/>
      <c r="CS58" s="222"/>
      <c r="CT58" s="222"/>
      <c r="CU58" s="222"/>
      <c r="CV58" s="222"/>
      <c r="CW58" s="222"/>
      <c r="CX58" s="222"/>
    </row>
    <row r="59" spans="1:102" s="223" customFormat="1" ht="20.100000000000001" customHeight="1">
      <c r="A59" s="204"/>
      <c r="B59" s="104" t="s">
        <v>60</v>
      </c>
      <c r="C59" s="105">
        <v>407.52949999999998</v>
      </c>
      <c r="D59" s="180">
        <v>468.62083200000001</v>
      </c>
      <c r="E59" s="178" t="s">
        <v>475</v>
      </c>
      <c r="F59" s="179">
        <v>0.26492585199353669</v>
      </c>
      <c r="G59" s="180">
        <v>1.3193005043360941</v>
      </c>
      <c r="H59" s="178" t="s">
        <v>475</v>
      </c>
      <c r="I59" s="179">
        <v>1661.9138036272836</v>
      </c>
      <c r="J59" s="180">
        <v>1000.5673740969901</v>
      </c>
      <c r="K59" s="178" t="s">
        <v>475</v>
      </c>
      <c r="L59" s="179">
        <v>4.4028393036577729</v>
      </c>
      <c r="M59" s="180">
        <v>13.200490412684001</v>
      </c>
      <c r="N59" s="178" t="s">
        <v>475</v>
      </c>
      <c r="O59" s="222"/>
      <c r="P59" s="222"/>
      <c r="Q59" s="222"/>
      <c r="R59" s="222"/>
      <c r="S59" s="222"/>
      <c r="T59" s="222"/>
      <c r="U59" s="222"/>
      <c r="V59" s="222"/>
      <c r="W59" s="222"/>
      <c r="X59" s="222"/>
      <c r="Y59" s="222"/>
      <c r="Z59" s="222"/>
      <c r="AA59" s="222"/>
      <c r="AB59" s="222"/>
      <c r="AC59" s="222"/>
      <c r="AD59" s="222"/>
      <c r="AE59" s="222"/>
      <c r="AF59" s="222"/>
      <c r="AG59" s="222"/>
      <c r="AH59" s="222"/>
      <c r="AI59" s="222"/>
      <c r="AJ59" s="222"/>
      <c r="AK59" s="222"/>
      <c r="AL59" s="222"/>
      <c r="AM59" s="222"/>
      <c r="AN59" s="222"/>
      <c r="AO59" s="222"/>
      <c r="AP59" s="222"/>
      <c r="AQ59" s="222"/>
      <c r="AR59" s="222"/>
      <c r="AS59" s="222"/>
      <c r="AT59" s="222"/>
      <c r="AU59" s="222"/>
      <c r="AV59" s="222"/>
      <c r="AW59" s="222"/>
      <c r="AX59" s="222"/>
      <c r="AY59" s="222"/>
      <c r="AZ59" s="222"/>
      <c r="BA59" s="222"/>
      <c r="BB59" s="222"/>
      <c r="BC59" s="222"/>
      <c r="BD59" s="222"/>
      <c r="BE59" s="222"/>
      <c r="BF59" s="222"/>
      <c r="BG59" s="222"/>
      <c r="BH59" s="222"/>
      <c r="BI59" s="222"/>
      <c r="BJ59" s="222"/>
      <c r="BK59" s="222"/>
      <c r="BL59" s="222"/>
      <c r="BM59" s="222"/>
      <c r="BN59" s="222"/>
      <c r="BO59" s="222"/>
      <c r="BP59" s="222"/>
      <c r="BQ59" s="222"/>
      <c r="BR59" s="222"/>
      <c r="BS59" s="222"/>
      <c r="BT59" s="222"/>
      <c r="BU59" s="222"/>
      <c r="BV59" s="222"/>
      <c r="BW59" s="222"/>
      <c r="BX59" s="222"/>
      <c r="BY59" s="222"/>
      <c r="BZ59" s="222"/>
      <c r="CA59" s="222"/>
      <c r="CB59" s="222"/>
      <c r="CC59" s="222"/>
      <c r="CD59" s="222"/>
      <c r="CE59" s="222"/>
      <c r="CF59" s="222"/>
      <c r="CG59" s="222"/>
      <c r="CH59" s="222"/>
      <c r="CI59" s="222"/>
      <c r="CJ59" s="222"/>
      <c r="CK59" s="222"/>
      <c r="CL59" s="222"/>
      <c r="CM59" s="222"/>
      <c r="CN59" s="222"/>
      <c r="CO59" s="222"/>
      <c r="CP59" s="222"/>
      <c r="CQ59" s="222"/>
      <c r="CR59" s="222"/>
      <c r="CS59" s="222"/>
      <c r="CT59" s="222"/>
      <c r="CU59" s="222"/>
      <c r="CV59" s="222"/>
      <c r="CW59" s="222"/>
      <c r="CX59" s="222"/>
    </row>
    <row r="60" spans="1:102" s="223" customFormat="1" ht="18">
      <c r="A60" s="222"/>
      <c r="B60" s="326"/>
      <c r="C60" s="185"/>
      <c r="D60" s="186"/>
      <c r="E60" s="187"/>
      <c r="F60" s="188"/>
      <c r="G60" s="189"/>
      <c r="H60" s="190"/>
      <c r="I60" s="188"/>
      <c r="J60" s="189"/>
      <c r="K60" s="190"/>
      <c r="L60" s="188"/>
      <c r="M60" s="189"/>
      <c r="N60" s="190"/>
      <c r="O60" s="222"/>
      <c r="P60" s="222"/>
      <c r="Q60" s="222"/>
      <c r="R60" s="222"/>
      <c r="S60" s="222"/>
      <c r="T60" s="222"/>
      <c r="U60" s="222"/>
      <c r="V60" s="222"/>
      <c r="W60" s="222"/>
      <c r="X60" s="222"/>
      <c r="Y60" s="222"/>
      <c r="Z60" s="222"/>
      <c r="AA60" s="222"/>
      <c r="AB60" s="222"/>
      <c r="AC60" s="222"/>
      <c r="AD60" s="222"/>
      <c r="AE60" s="222"/>
      <c r="AF60" s="222"/>
      <c r="AG60" s="222"/>
      <c r="AH60" s="222"/>
      <c r="AI60" s="222"/>
      <c r="AJ60" s="222"/>
      <c r="AK60" s="222"/>
      <c r="AL60" s="222"/>
      <c r="AM60" s="222"/>
      <c r="AN60" s="222"/>
      <c r="AO60" s="222"/>
      <c r="AP60" s="222"/>
      <c r="AQ60" s="222"/>
      <c r="AR60" s="222"/>
      <c r="AS60" s="222"/>
      <c r="AT60" s="222"/>
      <c r="AU60" s="222"/>
      <c r="AV60" s="222"/>
      <c r="AW60" s="222"/>
      <c r="AX60" s="222"/>
      <c r="AY60" s="222"/>
      <c r="AZ60" s="222"/>
      <c r="BA60" s="222"/>
      <c r="BB60" s="222"/>
      <c r="BC60" s="222"/>
      <c r="BD60" s="222"/>
      <c r="BE60" s="222"/>
      <c r="BF60" s="222"/>
      <c r="BG60" s="222"/>
      <c r="BH60" s="222"/>
      <c r="BI60" s="222"/>
      <c r="BJ60" s="222"/>
      <c r="BK60" s="222"/>
      <c r="BL60" s="222"/>
      <c r="BM60" s="222"/>
      <c r="BN60" s="222"/>
      <c r="BO60" s="222"/>
      <c r="BP60" s="222"/>
      <c r="BQ60" s="222"/>
      <c r="BR60" s="222"/>
      <c r="BS60" s="222"/>
      <c r="BT60" s="222"/>
      <c r="BU60" s="222"/>
      <c r="BV60" s="222"/>
      <c r="BW60" s="222"/>
      <c r="BX60" s="222"/>
      <c r="BY60" s="222"/>
      <c r="BZ60" s="222"/>
      <c r="CA60" s="222"/>
      <c r="CB60" s="222"/>
      <c r="CC60" s="222"/>
      <c r="CD60" s="222"/>
      <c r="CE60" s="222"/>
      <c r="CF60" s="222"/>
      <c r="CG60" s="222"/>
      <c r="CH60" s="222"/>
      <c r="CI60" s="222"/>
      <c r="CJ60" s="222"/>
      <c r="CK60" s="222"/>
      <c r="CL60" s="222"/>
      <c r="CM60" s="222"/>
      <c r="CN60" s="222"/>
      <c r="CO60" s="222"/>
      <c r="CP60" s="222"/>
      <c r="CQ60" s="222"/>
      <c r="CR60" s="222"/>
      <c r="CS60" s="222"/>
      <c r="CT60" s="222"/>
      <c r="CU60" s="222"/>
      <c r="CV60" s="222"/>
      <c r="CW60" s="222"/>
      <c r="CX60" s="222"/>
    </row>
    <row r="61" spans="1:102" s="223" customFormat="1" ht="20.100000000000001" customHeight="1">
      <c r="A61" s="222"/>
      <c r="B61" s="85" t="s">
        <v>482</v>
      </c>
      <c r="C61" s="222"/>
      <c r="D61" s="222"/>
      <c r="E61" s="222"/>
      <c r="F61" s="222"/>
      <c r="G61" s="222"/>
      <c r="H61" s="222"/>
      <c r="I61" s="222"/>
      <c r="J61" s="222"/>
      <c r="K61" s="222"/>
      <c r="L61" s="222"/>
      <c r="M61" s="222"/>
      <c r="N61" s="222"/>
      <c r="O61" s="222"/>
      <c r="P61" s="222"/>
      <c r="Q61" s="222"/>
      <c r="R61" s="222"/>
      <c r="S61" s="222"/>
      <c r="T61" s="222"/>
      <c r="U61" s="222"/>
      <c r="V61" s="222"/>
      <c r="W61" s="222"/>
      <c r="X61" s="222"/>
      <c r="Y61" s="222"/>
      <c r="Z61" s="222"/>
      <c r="AA61" s="222"/>
      <c r="AB61" s="222"/>
      <c r="AC61" s="222"/>
      <c r="AD61" s="222"/>
      <c r="AE61" s="222"/>
      <c r="AF61" s="222"/>
      <c r="AG61" s="222"/>
      <c r="AH61" s="222"/>
      <c r="AI61" s="222"/>
      <c r="AJ61" s="222"/>
      <c r="AK61" s="222"/>
      <c r="AL61" s="222"/>
      <c r="AM61" s="222"/>
      <c r="AN61" s="222"/>
      <c r="AO61" s="222"/>
      <c r="AP61" s="222"/>
      <c r="AQ61" s="222"/>
      <c r="AR61" s="222"/>
      <c r="AS61" s="222"/>
      <c r="AT61" s="222"/>
      <c r="AU61" s="222"/>
      <c r="AV61" s="222"/>
      <c r="AW61" s="222"/>
      <c r="AX61" s="222"/>
      <c r="AY61" s="222"/>
      <c r="AZ61" s="222"/>
      <c r="BA61" s="222"/>
      <c r="BB61" s="222"/>
      <c r="BC61" s="222"/>
      <c r="BD61" s="222"/>
      <c r="BE61" s="222"/>
      <c r="BF61" s="222"/>
      <c r="BG61" s="222"/>
      <c r="BH61" s="222"/>
      <c r="BI61" s="222"/>
      <c r="BJ61" s="222"/>
      <c r="BK61" s="222"/>
      <c r="BL61" s="222"/>
      <c r="BM61" s="222"/>
      <c r="BN61" s="222"/>
      <c r="BO61" s="222"/>
      <c r="BP61" s="222"/>
      <c r="BQ61" s="222"/>
      <c r="BR61" s="222"/>
      <c r="BS61" s="222"/>
      <c r="BT61" s="222"/>
      <c r="BU61" s="222"/>
      <c r="BV61" s="222"/>
      <c r="BW61" s="222"/>
      <c r="BX61" s="222"/>
      <c r="BY61" s="222"/>
      <c r="BZ61" s="222"/>
      <c r="CA61" s="222"/>
      <c r="CB61" s="222"/>
      <c r="CC61" s="222"/>
      <c r="CD61" s="222"/>
      <c r="CE61" s="222"/>
      <c r="CF61" s="222"/>
      <c r="CG61" s="222"/>
      <c r="CH61" s="222"/>
      <c r="CI61" s="222"/>
      <c r="CJ61" s="222"/>
      <c r="CK61" s="222"/>
      <c r="CL61" s="222"/>
      <c r="CM61" s="222"/>
      <c r="CN61" s="222"/>
      <c r="CO61" s="222"/>
      <c r="CP61" s="222"/>
      <c r="CQ61" s="222"/>
      <c r="CR61" s="222"/>
      <c r="CS61" s="222"/>
      <c r="CT61" s="222"/>
      <c r="CU61" s="222"/>
      <c r="CV61" s="222"/>
      <c r="CW61" s="222"/>
      <c r="CX61" s="222"/>
    </row>
    <row r="62" spans="1:102" ht="20.100000000000001" customHeight="1">
      <c r="B62" s="85" t="s">
        <v>483</v>
      </c>
      <c r="C62" s="229"/>
      <c r="D62" s="229"/>
      <c r="E62" s="229"/>
      <c r="F62" s="229"/>
      <c r="G62" s="229"/>
      <c r="H62" s="229"/>
      <c r="I62" s="229"/>
      <c r="J62" s="229"/>
      <c r="K62" s="229"/>
      <c r="L62" s="229"/>
      <c r="M62" s="229"/>
      <c r="N62" s="229"/>
    </row>
    <row r="63" spans="1:102" ht="20.100000000000001" customHeight="1">
      <c r="B63" s="224"/>
      <c r="C63" s="229"/>
      <c r="D63" s="229"/>
      <c r="E63" s="229"/>
      <c r="F63" s="229"/>
      <c r="G63" s="229"/>
      <c r="H63" s="229"/>
      <c r="I63" s="229"/>
      <c r="J63" s="229"/>
      <c r="K63" s="229"/>
      <c r="L63" s="229"/>
      <c r="M63" s="229"/>
      <c r="N63" s="229"/>
    </row>
    <row r="64" spans="1:102" ht="20.100000000000001" customHeight="1">
      <c r="B64" s="224"/>
      <c r="C64" s="225"/>
      <c r="D64" s="225"/>
      <c r="E64" s="225"/>
      <c r="F64" s="225"/>
      <c r="G64" s="225"/>
      <c r="H64" s="225"/>
      <c r="I64" s="225"/>
      <c r="J64" s="225"/>
      <c r="K64" s="225"/>
      <c r="L64" s="225"/>
      <c r="M64" s="225"/>
      <c r="N64" s="225"/>
    </row>
    <row r="65" spans="2:14" ht="20.100000000000001" customHeight="1">
      <c r="B65" s="225"/>
      <c r="C65" s="225"/>
      <c r="D65" s="225"/>
      <c r="E65" s="225"/>
      <c r="F65" s="225"/>
      <c r="G65" s="225"/>
      <c r="H65" s="225"/>
      <c r="I65" s="225"/>
      <c r="J65" s="225"/>
      <c r="K65" s="225"/>
      <c r="L65" s="225"/>
      <c r="M65" s="225"/>
      <c r="N65" s="225"/>
    </row>
    <row r="66" spans="2:14" ht="20.100000000000001" customHeight="1">
      <c r="B66" s="225"/>
      <c r="C66" s="229"/>
      <c r="D66" s="229"/>
      <c r="E66" s="229"/>
      <c r="F66" s="229"/>
      <c r="G66" s="229"/>
      <c r="H66" s="229"/>
      <c r="I66" s="229"/>
      <c r="J66" s="229"/>
      <c r="K66" s="229"/>
      <c r="L66" s="229"/>
      <c r="M66" s="229"/>
      <c r="N66" s="229"/>
    </row>
    <row r="67" spans="2:14" ht="20.100000000000001" customHeight="1">
      <c r="B67" s="225"/>
    </row>
    <row r="68" spans="2:14" ht="20.100000000000001" customHeight="1">
      <c r="B68" s="226"/>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2.75" zeroHeight="1"/>
  <cols>
    <col min="1" max="1" width="5.7109375" style="199" customWidth="1"/>
    <col min="2" max="2" width="35.7109375" style="199" customWidth="1"/>
    <col min="3" max="14" width="16.7109375" style="199" customWidth="1"/>
    <col min="15" max="15" width="11.5703125" style="199" customWidth="1"/>
    <col min="16" max="102" width="0" style="199" hidden="1" customWidth="1"/>
    <col min="103" max="16384" width="11.42578125" style="200" hidden="1"/>
  </cols>
  <sheetData>
    <row r="1" spans="1:102" ht="89.1" customHeight="1"/>
    <row r="2" spans="1:102" s="319" customFormat="1" ht="20.100000000000001" customHeight="1">
      <c r="A2" s="317"/>
      <c r="B2" s="87" t="s">
        <v>17</v>
      </c>
      <c r="C2" s="318"/>
      <c r="D2" s="318"/>
      <c r="E2" s="318"/>
      <c r="F2" s="318"/>
      <c r="G2" s="318"/>
      <c r="H2" s="318"/>
      <c r="I2" s="318"/>
      <c r="J2" s="318"/>
      <c r="K2" s="318"/>
      <c r="L2" s="318"/>
      <c r="M2" s="318"/>
      <c r="N2" s="318"/>
      <c r="O2" s="317"/>
      <c r="P2" s="317"/>
      <c r="Q2" s="317"/>
      <c r="R2" s="317"/>
      <c r="S2" s="317"/>
      <c r="T2" s="317"/>
      <c r="U2" s="317"/>
      <c r="V2" s="317"/>
      <c r="W2" s="317"/>
      <c r="X2" s="317"/>
      <c r="Y2" s="317"/>
      <c r="Z2" s="317"/>
      <c r="AA2" s="317"/>
      <c r="AB2" s="317"/>
      <c r="AC2" s="317"/>
      <c r="AD2" s="317"/>
      <c r="AE2" s="317"/>
      <c r="AF2" s="317"/>
      <c r="AG2" s="317"/>
      <c r="AH2" s="317"/>
      <c r="AI2" s="317"/>
      <c r="AJ2" s="317"/>
      <c r="AK2" s="317"/>
      <c r="AL2" s="317"/>
      <c r="AM2" s="317"/>
      <c r="AN2" s="317"/>
      <c r="AO2" s="317"/>
      <c r="AP2" s="317"/>
      <c r="AQ2" s="317"/>
      <c r="AR2" s="317"/>
      <c r="AS2" s="317"/>
      <c r="AT2" s="317"/>
      <c r="AU2" s="317"/>
      <c r="AV2" s="317"/>
      <c r="AW2" s="317"/>
      <c r="AX2" s="317"/>
      <c r="AY2" s="317"/>
      <c r="AZ2" s="317"/>
      <c r="BA2" s="317"/>
      <c r="BB2" s="317"/>
      <c r="BC2" s="317"/>
      <c r="BD2" s="317"/>
      <c r="BE2" s="317"/>
      <c r="BF2" s="317"/>
      <c r="BG2" s="317"/>
      <c r="BH2" s="317"/>
      <c r="BI2" s="317"/>
      <c r="BJ2" s="317"/>
      <c r="BK2" s="317"/>
      <c r="BL2" s="317"/>
      <c r="BM2" s="317"/>
      <c r="BN2" s="317"/>
      <c r="BO2" s="317"/>
      <c r="BP2" s="317"/>
      <c r="BQ2" s="317"/>
      <c r="BR2" s="317"/>
      <c r="BS2" s="317"/>
      <c r="BT2" s="317"/>
      <c r="BU2" s="317"/>
      <c r="BV2" s="317"/>
      <c r="BW2" s="317"/>
      <c r="BX2" s="317"/>
      <c r="BY2" s="317"/>
      <c r="BZ2" s="317"/>
      <c r="CA2" s="317"/>
      <c r="CB2" s="317"/>
      <c r="CC2" s="317"/>
      <c r="CD2" s="317"/>
      <c r="CE2" s="317"/>
      <c r="CF2" s="317"/>
      <c r="CG2" s="317"/>
      <c r="CH2" s="317"/>
      <c r="CI2" s="317"/>
      <c r="CJ2" s="317"/>
      <c r="CK2" s="317"/>
      <c r="CL2" s="317"/>
      <c r="CM2" s="317"/>
      <c r="CN2" s="317"/>
      <c r="CO2" s="317"/>
      <c r="CP2" s="317"/>
      <c r="CQ2" s="317"/>
      <c r="CR2" s="317"/>
      <c r="CS2" s="317"/>
      <c r="CT2" s="317"/>
      <c r="CU2" s="317"/>
      <c r="CV2" s="317"/>
      <c r="CW2" s="317"/>
      <c r="CX2" s="317"/>
    </row>
    <row r="3" spans="1:102" s="202" customFormat="1" ht="20.100000000000001" customHeight="1">
      <c r="A3" s="201"/>
      <c r="B3" s="91" t="s">
        <v>2</v>
      </c>
      <c r="C3" s="201"/>
      <c r="D3" s="201"/>
      <c r="E3" s="201"/>
      <c r="F3" s="201"/>
      <c r="G3" s="201"/>
      <c r="H3" s="203"/>
      <c r="I3" s="201"/>
      <c r="J3" s="320"/>
      <c r="K3" s="320"/>
      <c r="L3" s="320"/>
      <c r="M3" s="320"/>
      <c r="N3" s="320"/>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1"/>
      <c r="AV3" s="201"/>
      <c r="AW3" s="201"/>
      <c r="AX3" s="201"/>
      <c r="AY3" s="201"/>
      <c r="AZ3" s="201"/>
      <c r="BA3" s="201"/>
      <c r="BB3" s="201"/>
      <c r="BC3" s="201"/>
      <c r="BD3" s="201"/>
      <c r="BE3" s="201"/>
      <c r="BF3" s="201"/>
      <c r="BG3" s="201"/>
      <c r="BH3" s="201"/>
      <c r="BI3" s="201"/>
      <c r="BJ3" s="201"/>
      <c r="BK3" s="201"/>
      <c r="BL3" s="201"/>
      <c r="BM3" s="201"/>
      <c r="BN3" s="201"/>
      <c r="BO3" s="201"/>
      <c r="BP3" s="201"/>
      <c r="BQ3" s="201"/>
      <c r="BR3" s="201"/>
      <c r="BS3" s="201"/>
      <c r="BT3" s="201"/>
      <c r="BU3" s="201"/>
      <c r="BV3" s="201"/>
      <c r="BW3" s="201"/>
      <c r="BX3" s="201"/>
      <c r="BY3" s="201"/>
      <c r="BZ3" s="201"/>
      <c r="CA3" s="201"/>
      <c r="CB3" s="201"/>
      <c r="CC3" s="201"/>
      <c r="CD3" s="201"/>
      <c r="CE3" s="201"/>
      <c r="CF3" s="201"/>
      <c r="CG3" s="201"/>
      <c r="CH3" s="201"/>
      <c r="CI3" s="201"/>
      <c r="CJ3" s="201"/>
      <c r="CK3" s="201"/>
      <c r="CL3" s="201"/>
      <c r="CM3" s="201"/>
      <c r="CN3" s="201"/>
      <c r="CO3" s="201"/>
      <c r="CP3" s="201"/>
      <c r="CQ3" s="201"/>
      <c r="CR3" s="201"/>
      <c r="CS3" s="201"/>
      <c r="CT3" s="201"/>
      <c r="CU3" s="201"/>
      <c r="CV3" s="201"/>
      <c r="CW3" s="201"/>
      <c r="CX3" s="201"/>
    </row>
    <row r="4" spans="1:102" s="202" customFormat="1" ht="20.100000000000001" customHeight="1">
      <c r="A4" s="201"/>
      <c r="B4" s="321"/>
      <c r="C4" s="333"/>
      <c r="D4" s="333"/>
      <c r="E4" s="333"/>
      <c r="F4" s="201"/>
      <c r="G4" s="201"/>
      <c r="H4" s="201"/>
      <c r="I4" s="201"/>
      <c r="J4" s="320"/>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1"/>
      <c r="AV4" s="201"/>
      <c r="AW4" s="201"/>
      <c r="AX4" s="201"/>
      <c r="AY4" s="201"/>
      <c r="AZ4" s="201"/>
      <c r="BA4" s="201"/>
      <c r="BB4" s="201"/>
      <c r="BC4" s="201"/>
      <c r="BD4" s="201"/>
      <c r="BE4" s="201"/>
      <c r="BF4" s="201"/>
      <c r="BG4" s="201"/>
      <c r="BH4" s="201"/>
      <c r="BI4" s="201"/>
      <c r="BJ4" s="201"/>
      <c r="BK4" s="201"/>
      <c r="BL4" s="201"/>
      <c r="BM4" s="201"/>
      <c r="BN4" s="201"/>
      <c r="BO4" s="201"/>
      <c r="BP4" s="201"/>
      <c r="BQ4" s="201"/>
      <c r="BR4" s="201"/>
      <c r="BS4" s="201"/>
      <c r="BT4" s="201"/>
      <c r="BU4" s="201"/>
      <c r="BV4" s="201"/>
      <c r="BW4" s="201"/>
      <c r="BX4" s="201"/>
      <c r="BY4" s="201"/>
      <c r="BZ4" s="201"/>
      <c r="CA4" s="201"/>
      <c r="CB4" s="201"/>
      <c r="CC4" s="201"/>
      <c r="CD4" s="201"/>
      <c r="CE4" s="201"/>
      <c r="CF4" s="201"/>
      <c r="CG4" s="201"/>
      <c r="CH4" s="201"/>
      <c r="CI4" s="201"/>
      <c r="CJ4" s="201"/>
      <c r="CK4" s="201"/>
      <c r="CL4" s="201"/>
      <c r="CM4" s="201"/>
      <c r="CN4" s="201"/>
      <c r="CO4" s="201"/>
      <c r="CP4" s="201"/>
      <c r="CQ4" s="201"/>
      <c r="CR4" s="201"/>
      <c r="CS4" s="201"/>
      <c r="CT4" s="201"/>
      <c r="CU4" s="201"/>
      <c r="CV4" s="201"/>
      <c r="CW4" s="201"/>
      <c r="CX4" s="201"/>
    </row>
    <row r="5" spans="1:102" s="206" customFormat="1" ht="20.100000000000001" customHeight="1">
      <c r="A5" s="204"/>
      <c r="B5" s="205"/>
      <c r="C5" s="703" t="s">
        <v>206</v>
      </c>
      <c r="D5" s="704"/>
      <c r="E5" s="705"/>
      <c r="F5" s="703" t="s">
        <v>200</v>
      </c>
      <c r="G5" s="704"/>
      <c r="H5" s="705"/>
      <c r="I5" s="703" t="s">
        <v>198</v>
      </c>
      <c r="J5" s="704"/>
      <c r="K5" s="705"/>
      <c r="L5" s="703" t="s">
        <v>199</v>
      </c>
      <c r="M5" s="704"/>
      <c r="N5" s="705"/>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row>
    <row r="6" spans="1:102" s="206" customFormat="1" ht="20.100000000000001" customHeight="1">
      <c r="A6" s="204"/>
      <c r="B6" s="207"/>
      <c r="C6" s="134">
        <v>45536</v>
      </c>
      <c r="D6" s="135">
        <v>45870</v>
      </c>
      <c r="E6" s="136">
        <v>45901</v>
      </c>
      <c r="F6" s="208">
        <f>C6</f>
        <v>45536</v>
      </c>
      <c r="G6" s="209">
        <f t="shared" ref="G6:H6" si="0">D6</f>
        <v>45870</v>
      </c>
      <c r="H6" s="210">
        <f t="shared" si="0"/>
        <v>45901</v>
      </c>
      <c r="I6" s="208">
        <f>C6</f>
        <v>45536</v>
      </c>
      <c r="J6" s="209">
        <f t="shared" ref="J6:K6" si="1">D6</f>
        <v>45870</v>
      </c>
      <c r="K6" s="210">
        <f t="shared" si="1"/>
        <v>45901</v>
      </c>
      <c r="L6" s="208">
        <f>C6</f>
        <v>45536</v>
      </c>
      <c r="M6" s="209">
        <f t="shared" ref="M6:N6" si="2">D6</f>
        <v>45870</v>
      </c>
      <c r="N6" s="210">
        <f t="shared" si="2"/>
        <v>45901</v>
      </c>
      <c r="O6" s="204"/>
      <c r="P6" s="204"/>
      <c r="Q6" s="204"/>
      <c r="R6" s="204"/>
      <c r="S6" s="204"/>
      <c r="T6" s="204"/>
      <c r="U6" s="204"/>
      <c r="V6" s="204"/>
      <c r="W6" s="204"/>
      <c r="X6" s="204"/>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4"/>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c r="CU6" s="204"/>
      <c r="CV6" s="204"/>
      <c r="CW6" s="204"/>
      <c r="CX6" s="204"/>
    </row>
    <row r="7" spans="1:102" s="206" customFormat="1" ht="20.100000000000001" customHeight="1">
      <c r="A7" s="204"/>
      <c r="B7" s="211" t="s">
        <v>296</v>
      </c>
      <c r="C7" s="212">
        <v>278142.95282909996</v>
      </c>
      <c r="D7" s="325">
        <v>337003.69980375998</v>
      </c>
      <c r="E7" s="227">
        <v>341010.08716629993</v>
      </c>
      <c r="F7" s="215">
        <v>1.0456090014068939</v>
      </c>
      <c r="G7" s="213">
        <v>1.1480704858649842</v>
      </c>
      <c r="H7" s="214">
        <v>1.2110229891663202</v>
      </c>
      <c r="I7" s="215">
        <v>209.48485981079537</v>
      </c>
      <c r="J7" s="213">
        <v>200.36594045447433</v>
      </c>
      <c r="K7" s="214">
        <v>194.62028697124174</v>
      </c>
      <c r="L7" s="215">
        <v>2.1903925507662896</v>
      </c>
      <c r="M7" s="213">
        <v>2.3003422260836284</v>
      </c>
      <c r="N7" s="214">
        <v>2.3568964168032025</v>
      </c>
      <c r="O7" s="204"/>
      <c r="P7" s="204"/>
      <c r="Q7" s="204"/>
      <c r="R7" s="204"/>
      <c r="S7" s="204"/>
      <c r="T7" s="204"/>
      <c r="U7" s="204"/>
      <c r="V7" s="204"/>
      <c r="W7" s="204"/>
      <c r="X7" s="204"/>
      <c r="Y7" s="204"/>
      <c r="Z7" s="204"/>
      <c r="AA7" s="204"/>
      <c r="AB7" s="204"/>
      <c r="AC7" s="204"/>
      <c r="AD7" s="204"/>
      <c r="AE7" s="204"/>
      <c r="AF7" s="204"/>
      <c r="AG7" s="204"/>
      <c r="AH7" s="204"/>
      <c r="AI7" s="204"/>
      <c r="AJ7" s="204"/>
      <c r="AK7" s="204"/>
      <c r="AL7" s="204"/>
      <c r="AM7" s="204"/>
      <c r="AN7" s="204"/>
      <c r="AO7" s="204"/>
      <c r="AP7" s="204"/>
      <c r="AQ7" s="204"/>
      <c r="AR7" s="204"/>
      <c r="AS7" s="204"/>
      <c r="AT7" s="204"/>
      <c r="AU7" s="204"/>
      <c r="AV7" s="204"/>
      <c r="AW7" s="204"/>
      <c r="AX7" s="204"/>
      <c r="AY7" s="204"/>
      <c r="AZ7" s="204"/>
      <c r="BA7" s="204"/>
      <c r="BB7" s="204"/>
      <c r="BC7" s="204"/>
      <c r="BD7" s="204"/>
      <c r="BE7" s="204"/>
      <c r="BF7" s="204"/>
      <c r="BG7" s="204"/>
      <c r="BH7" s="204"/>
      <c r="BI7" s="204"/>
      <c r="BJ7" s="204"/>
      <c r="BK7" s="204"/>
      <c r="BL7" s="204"/>
      <c r="BM7" s="204"/>
      <c r="BN7" s="204"/>
      <c r="BO7" s="204"/>
      <c r="BP7" s="204"/>
      <c r="BQ7" s="204"/>
      <c r="BR7" s="204"/>
      <c r="BS7" s="204"/>
      <c r="BT7" s="204"/>
      <c r="BU7" s="204"/>
      <c r="BV7" s="204"/>
      <c r="BW7" s="204"/>
      <c r="BX7" s="204"/>
      <c r="BY7" s="204"/>
      <c r="BZ7" s="204"/>
      <c r="CA7" s="204"/>
      <c r="CB7" s="204"/>
      <c r="CC7" s="204"/>
      <c r="CD7" s="204"/>
      <c r="CE7" s="204"/>
      <c r="CF7" s="204"/>
      <c r="CG7" s="204"/>
      <c r="CH7" s="204"/>
      <c r="CI7" s="204"/>
      <c r="CJ7" s="204"/>
      <c r="CK7" s="204"/>
      <c r="CL7" s="204"/>
      <c r="CM7" s="204"/>
      <c r="CN7" s="204"/>
      <c r="CO7" s="204"/>
      <c r="CP7" s="204"/>
      <c r="CQ7" s="204"/>
      <c r="CR7" s="204"/>
      <c r="CS7" s="204"/>
      <c r="CT7" s="204"/>
      <c r="CU7" s="204"/>
      <c r="CV7" s="204"/>
      <c r="CW7" s="204"/>
      <c r="CX7" s="204"/>
    </row>
    <row r="8" spans="1:102" s="223" customFormat="1" ht="20.100000000000001" customHeight="1">
      <c r="A8" s="204"/>
      <c r="B8" s="104" t="s">
        <v>47</v>
      </c>
      <c r="C8" s="216">
        <v>64025.896245349992</v>
      </c>
      <c r="D8" s="217">
        <v>74996.912472309996</v>
      </c>
      <c r="E8" s="218">
        <v>76042.487922610017</v>
      </c>
      <c r="F8" s="219">
        <v>0.90199772721173432</v>
      </c>
      <c r="G8" s="220">
        <v>1.0099754568958585</v>
      </c>
      <c r="H8" s="221">
        <v>1.0437765779149395</v>
      </c>
      <c r="I8" s="219">
        <v>265.07432898020215</v>
      </c>
      <c r="J8" s="220">
        <v>243.77264728560064</v>
      </c>
      <c r="K8" s="221">
        <v>243.98102711441973</v>
      </c>
      <c r="L8" s="219">
        <v>2.390964422823179</v>
      </c>
      <c r="M8" s="220">
        <v>2.4620439082098744</v>
      </c>
      <c r="N8" s="221">
        <v>2.5466168155766109</v>
      </c>
      <c r="O8" s="204"/>
      <c r="P8" s="222"/>
      <c r="Q8" s="222"/>
      <c r="R8" s="222"/>
      <c r="S8" s="222"/>
      <c r="T8" s="222"/>
      <c r="U8" s="222"/>
      <c r="V8" s="222"/>
      <c r="W8" s="222"/>
      <c r="X8" s="222"/>
      <c r="Y8" s="222"/>
      <c r="Z8" s="222"/>
      <c r="AA8" s="222"/>
      <c r="AB8" s="222"/>
      <c r="AC8" s="222"/>
      <c r="AD8" s="222"/>
      <c r="AE8" s="222"/>
      <c r="AF8" s="222"/>
      <c r="AG8" s="222"/>
      <c r="AH8" s="222"/>
      <c r="AI8" s="222"/>
      <c r="AJ8" s="222"/>
      <c r="AK8" s="222"/>
      <c r="AL8" s="222"/>
      <c r="AM8" s="222"/>
      <c r="AN8" s="222"/>
      <c r="AO8" s="222"/>
      <c r="AP8" s="222"/>
      <c r="AQ8" s="222"/>
      <c r="AR8" s="222"/>
      <c r="AS8" s="222"/>
      <c r="AT8" s="222"/>
      <c r="AU8" s="222"/>
      <c r="AV8" s="222"/>
      <c r="AW8" s="222"/>
      <c r="AX8" s="222"/>
      <c r="AY8" s="222"/>
      <c r="AZ8" s="222"/>
      <c r="BA8" s="222"/>
      <c r="BB8" s="222"/>
      <c r="BC8" s="222"/>
      <c r="BD8" s="222"/>
      <c r="BE8" s="222"/>
      <c r="BF8" s="222"/>
      <c r="BG8" s="222"/>
      <c r="BH8" s="222"/>
      <c r="BI8" s="222"/>
      <c r="BJ8" s="222"/>
      <c r="BK8" s="222"/>
      <c r="BL8" s="222"/>
      <c r="BM8" s="222"/>
      <c r="BN8" s="222"/>
      <c r="BO8" s="222"/>
      <c r="BP8" s="222"/>
      <c r="BQ8" s="222"/>
      <c r="BR8" s="222"/>
      <c r="BS8" s="222"/>
      <c r="BT8" s="222"/>
      <c r="BU8" s="222"/>
      <c r="BV8" s="222"/>
      <c r="BW8" s="222"/>
      <c r="BX8" s="222"/>
      <c r="BY8" s="222"/>
      <c r="BZ8" s="222"/>
      <c r="CA8" s="222"/>
      <c r="CB8" s="222"/>
      <c r="CC8" s="222"/>
      <c r="CD8" s="222"/>
      <c r="CE8" s="222"/>
      <c r="CF8" s="222"/>
      <c r="CG8" s="222"/>
      <c r="CH8" s="222"/>
      <c r="CI8" s="222"/>
      <c r="CJ8" s="222"/>
      <c r="CK8" s="222"/>
      <c r="CL8" s="222"/>
      <c r="CM8" s="222"/>
      <c r="CN8" s="222"/>
      <c r="CO8" s="222"/>
      <c r="CP8" s="222"/>
      <c r="CQ8" s="222"/>
      <c r="CR8" s="222"/>
      <c r="CS8" s="222"/>
      <c r="CT8" s="222"/>
      <c r="CU8" s="222"/>
      <c r="CV8" s="222"/>
      <c r="CW8" s="222"/>
      <c r="CX8" s="222"/>
    </row>
    <row r="9" spans="1:102" s="223" customFormat="1" ht="20.100000000000001" customHeight="1">
      <c r="A9" s="204"/>
      <c r="B9" s="104" t="s">
        <v>70</v>
      </c>
      <c r="C9" s="216">
        <v>42651.539697999993</v>
      </c>
      <c r="D9" s="217">
        <v>57555.230362000002</v>
      </c>
      <c r="E9" s="218">
        <v>58499.123146999998</v>
      </c>
      <c r="F9" s="219">
        <v>0.94031956370101788</v>
      </c>
      <c r="G9" s="220">
        <v>0.78202253586525228</v>
      </c>
      <c r="H9" s="221">
        <v>0.96479907670025311</v>
      </c>
      <c r="I9" s="219">
        <v>210.88111654061245</v>
      </c>
      <c r="J9" s="220">
        <v>258.35936384540724</v>
      </c>
      <c r="K9" s="221">
        <v>220.06352952432584</v>
      </c>
      <c r="L9" s="219">
        <v>1.9829563949825224</v>
      </c>
      <c r="M9" s="220">
        <v>2.020428448789187</v>
      </c>
      <c r="N9" s="221">
        <v>2.1231709010046846</v>
      </c>
      <c r="O9" s="204"/>
      <c r="P9" s="222"/>
      <c r="Q9" s="222"/>
      <c r="R9" s="222"/>
      <c r="S9" s="222"/>
      <c r="T9" s="222"/>
      <c r="U9" s="222"/>
      <c r="V9" s="222"/>
      <c r="W9" s="222"/>
      <c r="X9" s="222"/>
      <c r="Y9" s="222"/>
      <c r="Z9" s="222"/>
      <c r="AA9" s="222"/>
      <c r="AB9" s="222"/>
      <c r="AC9" s="222"/>
      <c r="AD9" s="222"/>
      <c r="AE9" s="222"/>
      <c r="AF9" s="222"/>
      <c r="AG9" s="222"/>
      <c r="AH9" s="222"/>
      <c r="AI9" s="222"/>
      <c r="AJ9" s="222"/>
      <c r="AK9" s="222"/>
      <c r="AL9" s="222"/>
      <c r="AM9" s="222"/>
      <c r="AN9" s="222"/>
      <c r="AO9" s="222"/>
      <c r="AP9" s="222"/>
      <c r="AQ9" s="222"/>
      <c r="AR9" s="222"/>
      <c r="AS9" s="222"/>
      <c r="AT9" s="222"/>
      <c r="AU9" s="222"/>
      <c r="AV9" s="222"/>
      <c r="AW9" s="222"/>
      <c r="AX9" s="222"/>
      <c r="AY9" s="222"/>
      <c r="AZ9" s="222"/>
      <c r="BA9" s="222"/>
      <c r="BB9" s="222"/>
      <c r="BC9" s="222"/>
      <c r="BD9" s="222"/>
      <c r="BE9" s="222"/>
      <c r="BF9" s="222"/>
      <c r="BG9" s="222"/>
      <c r="BH9" s="222"/>
      <c r="BI9" s="222"/>
      <c r="BJ9" s="222"/>
      <c r="BK9" s="222"/>
      <c r="BL9" s="222"/>
      <c r="BM9" s="222"/>
      <c r="BN9" s="222"/>
      <c r="BO9" s="222"/>
      <c r="BP9" s="222"/>
      <c r="BQ9" s="222"/>
      <c r="BR9" s="222"/>
      <c r="BS9" s="222"/>
      <c r="BT9" s="222"/>
      <c r="BU9" s="222"/>
      <c r="BV9" s="222"/>
      <c r="BW9" s="222"/>
      <c r="BX9" s="222"/>
      <c r="BY9" s="222"/>
      <c r="BZ9" s="222"/>
      <c r="CA9" s="222"/>
      <c r="CB9" s="222"/>
      <c r="CC9" s="222"/>
      <c r="CD9" s="222"/>
      <c r="CE9" s="222"/>
      <c r="CF9" s="222"/>
      <c r="CG9" s="222"/>
      <c r="CH9" s="222"/>
      <c r="CI9" s="222"/>
      <c r="CJ9" s="222"/>
      <c r="CK9" s="222"/>
      <c r="CL9" s="222"/>
      <c r="CM9" s="222"/>
      <c r="CN9" s="222"/>
      <c r="CO9" s="222"/>
      <c r="CP9" s="222"/>
      <c r="CQ9" s="222"/>
      <c r="CR9" s="222"/>
      <c r="CS9" s="222"/>
      <c r="CT9" s="222"/>
      <c r="CU9" s="222"/>
      <c r="CV9" s="222"/>
      <c r="CW9" s="222"/>
      <c r="CX9" s="222"/>
    </row>
    <row r="10" spans="1:102" s="223" customFormat="1" ht="20.100000000000001" customHeight="1">
      <c r="A10" s="204"/>
      <c r="B10" s="104" t="s">
        <v>43</v>
      </c>
      <c r="C10" s="216">
        <v>50027.966721739998</v>
      </c>
      <c r="D10" s="217">
        <v>64288.66804035</v>
      </c>
      <c r="E10" s="218">
        <v>65531.970904770002</v>
      </c>
      <c r="F10" s="219">
        <v>0.54720652063006447</v>
      </c>
      <c r="G10" s="220">
        <v>0.50962628101793273</v>
      </c>
      <c r="H10" s="221">
        <v>0.51104828334351682</v>
      </c>
      <c r="I10" s="219">
        <v>238.3288534210254</v>
      </c>
      <c r="J10" s="220">
        <v>230.92959928148861</v>
      </c>
      <c r="K10" s="221">
        <v>239.96195373983241</v>
      </c>
      <c r="L10" s="219">
        <v>1.3041510264627196</v>
      </c>
      <c r="M10" s="220">
        <v>1.176877928587865</v>
      </c>
      <c r="N10" s="221">
        <v>1.2263214452649775</v>
      </c>
      <c r="O10" s="204"/>
      <c r="P10" s="222"/>
      <c r="Q10" s="222"/>
      <c r="R10" s="222"/>
      <c r="S10" s="222"/>
      <c r="T10" s="222"/>
      <c r="U10" s="222"/>
      <c r="V10" s="222"/>
      <c r="W10" s="222"/>
      <c r="X10" s="222"/>
      <c r="Y10" s="222"/>
      <c r="Z10" s="222"/>
      <c r="AA10" s="222"/>
      <c r="AB10" s="222"/>
      <c r="AC10" s="222"/>
      <c r="AD10" s="222"/>
      <c r="AE10" s="222"/>
      <c r="AF10" s="222"/>
      <c r="AG10" s="222"/>
      <c r="AH10" s="222"/>
      <c r="AI10" s="222"/>
      <c r="AJ10" s="222"/>
      <c r="AK10" s="222"/>
      <c r="AL10" s="222"/>
      <c r="AM10" s="222"/>
      <c r="AN10" s="222"/>
      <c r="AO10" s="222"/>
      <c r="AP10" s="222"/>
      <c r="AQ10" s="222"/>
      <c r="AR10" s="222"/>
      <c r="AS10" s="222"/>
      <c r="AT10" s="222"/>
      <c r="AU10" s="222"/>
      <c r="AV10" s="222"/>
      <c r="AW10" s="222"/>
      <c r="AX10" s="222"/>
      <c r="AY10" s="222"/>
      <c r="AZ10" s="222"/>
      <c r="BA10" s="222"/>
      <c r="BB10" s="222"/>
      <c r="BC10" s="222"/>
      <c r="BD10" s="222"/>
      <c r="BE10" s="222"/>
      <c r="BF10" s="222"/>
      <c r="BG10" s="222"/>
      <c r="BH10" s="222"/>
      <c r="BI10" s="222"/>
      <c r="BJ10" s="222"/>
      <c r="BK10" s="222"/>
      <c r="BL10" s="222"/>
      <c r="BM10" s="222"/>
      <c r="BN10" s="222"/>
      <c r="BO10" s="222"/>
      <c r="BP10" s="222"/>
      <c r="BQ10" s="222"/>
      <c r="BR10" s="222"/>
      <c r="BS10" s="222"/>
      <c r="BT10" s="222"/>
      <c r="BU10" s="222"/>
      <c r="BV10" s="222"/>
      <c r="BW10" s="222"/>
      <c r="BX10" s="222"/>
      <c r="BY10" s="222"/>
      <c r="BZ10" s="222"/>
      <c r="CA10" s="222"/>
      <c r="CB10" s="222"/>
      <c r="CC10" s="222"/>
      <c r="CD10" s="222"/>
      <c r="CE10" s="222"/>
      <c r="CF10" s="222"/>
      <c r="CG10" s="222"/>
      <c r="CH10" s="222"/>
      <c r="CI10" s="222"/>
      <c r="CJ10" s="222"/>
      <c r="CK10" s="222"/>
      <c r="CL10" s="222"/>
      <c r="CM10" s="222"/>
      <c r="CN10" s="222"/>
      <c r="CO10" s="222"/>
      <c r="CP10" s="222"/>
      <c r="CQ10" s="222"/>
      <c r="CR10" s="222"/>
      <c r="CS10" s="222"/>
      <c r="CT10" s="222"/>
      <c r="CU10" s="222"/>
      <c r="CV10" s="222"/>
      <c r="CW10" s="222"/>
      <c r="CX10" s="222"/>
    </row>
    <row r="11" spans="1:102" s="223" customFormat="1" ht="20.100000000000001" customHeight="1">
      <c r="A11" s="204"/>
      <c r="B11" s="104" t="s">
        <v>33</v>
      </c>
      <c r="C11" s="216">
        <v>3.01696118</v>
      </c>
      <c r="D11" s="217">
        <v>0.13802914999999999</v>
      </c>
      <c r="E11" s="218">
        <v>9.735771E-2</v>
      </c>
      <c r="F11" s="219">
        <v>30.417583629630922</v>
      </c>
      <c r="G11" s="220">
        <v>58.596434159016418</v>
      </c>
      <c r="H11" s="221">
        <v>92.53755044156236</v>
      </c>
      <c r="I11" s="219">
        <v>101.24824846266434</v>
      </c>
      <c r="J11" s="220">
        <v>81.293830279267496</v>
      </c>
      <c r="K11" s="221">
        <v>73.442344329890489</v>
      </c>
      <c r="L11" s="219">
        <v>30.797270649667425</v>
      </c>
      <c r="M11" s="220">
        <v>47.635285734933532</v>
      </c>
      <c r="N11" s="221">
        <v>67.961746429738326</v>
      </c>
      <c r="O11" s="204"/>
      <c r="P11" s="222"/>
      <c r="Q11" s="222"/>
      <c r="R11" s="222"/>
      <c r="S11" s="222"/>
      <c r="T11" s="222"/>
      <c r="U11" s="222"/>
      <c r="V11" s="222"/>
      <c r="W11" s="222"/>
      <c r="X11" s="222"/>
      <c r="Y11" s="222"/>
      <c r="Z11" s="222"/>
      <c r="AA11" s="222"/>
      <c r="AB11" s="222"/>
      <c r="AC11" s="222"/>
      <c r="AD11" s="222"/>
      <c r="AE11" s="222"/>
      <c r="AF11" s="222"/>
      <c r="AG11" s="222"/>
      <c r="AH11" s="222"/>
      <c r="AI11" s="222"/>
      <c r="AJ11" s="222"/>
      <c r="AK11" s="222"/>
      <c r="AL11" s="222"/>
      <c r="AM11" s="222"/>
      <c r="AN11" s="222"/>
      <c r="AO11" s="222"/>
      <c r="AP11" s="222"/>
      <c r="AQ11" s="222"/>
      <c r="AR11" s="222"/>
      <c r="AS11" s="222"/>
      <c r="AT11" s="222"/>
      <c r="AU11" s="222"/>
      <c r="AV11" s="222"/>
      <c r="AW11" s="222"/>
      <c r="AX11" s="222"/>
      <c r="AY11" s="222"/>
      <c r="AZ11" s="222"/>
      <c r="BA11" s="222"/>
      <c r="BB11" s="222"/>
      <c r="BC11" s="222"/>
      <c r="BD11" s="222"/>
      <c r="BE11" s="222"/>
      <c r="BF11" s="222"/>
      <c r="BG11" s="222"/>
      <c r="BH11" s="222"/>
      <c r="BI11" s="222"/>
      <c r="BJ11" s="222"/>
      <c r="BK11" s="222"/>
      <c r="BL11" s="222"/>
      <c r="BM11" s="222"/>
      <c r="BN11" s="222"/>
      <c r="BO11" s="222"/>
      <c r="BP11" s="222"/>
      <c r="BQ11" s="222"/>
      <c r="BR11" s="222"/>
      <c r="BS11" s="222"/>
      <c r="BT11" s="222"/>
      <c r="BU11" s="222"/>
      <c r="BV11" s="222"/>
      <c r="BW11" s="222"/>
      <c r="BX11" s="222"/>
      <c r="BY11" s="222"/>
      <c r="BZ11" s="222"/>
      <c r="CA11" s="222"/>
      <c r="CB11" s="222"/>
      <c r="CC11" s="222"/>
      <c r="CD11" s="222"/>
      <c r="CE11" s="222"/>
      <c r="CF11" s="222"/>
      <c r="CG11" s="222"/>
      <c r="CH11" s="222"/>
      <c r="CI11" s="222"/>
      <c r="CJ11" s="222"/>
      <c r="CK11" s="222"/>
      <c r="CL11" s="222"/>
      <c r="CM11" s="222"/>
      <c r="CN11" s="222"/>
      <c r="CO11" s="222"/>
      <c r="CP11" s="222"/>
      <c r="CQ11" s="222"/>
      <c r="CR11" s="222"/>
      <c r="CS11" s="222"/>
      <c r="CT11" s="222"/>
      <c r="CU11" s="222"/>
      <c r="CV11" s="222"/>
      <c r="CW11" s="222"/>
      <c r="CX11" s="222"/>
    </row>
    <row r="12" spans="1:102" s="223" customFormat="1" ht="20.100000000000001" customHeight="1">
      <c r="A12" s="204"/>
      <c r="B12" s="104" t="s">
        <v>56</v>
      </c>
      <c r="C12" s="216">
        <v>15788.295079</v>
      </c>
      <c r="D12" s="217">
        <v>12864.132319</v>
      </c>
      <c r="E12" s="218">
        <v>12615.899125999998</v>
      </c>
      <c r="F12" s="219">
        <v>1.2444299718044307</v>
      </c>
      <c r="G12" s="220">
        <v>1.6064906507123433</v>
      </c>
      <c r="H12" s="221">
        <v>1.5872866927677431</v>
      </c>
      <c r="I12" s="219">
        <v>247.92735818504806</v>
      </c>
      <c r="J12" s="220">
        <v>211.0842804399704</v>
      </c>
      <c r="K12" s="221">
        <v>217.27244330111199</v>
      </c>
      <c r="L12" s="219">
        <v>3.0852823535576634</v>
      </c>
      <c r="M12" s="220">
        <v>3.3910492303915492</v>
      </c>
      <c r="N12" s="221">
        <v>3.4487365795698901</v>
      </c>
      <c r="O12" s="204"/>
      <c r="P12" s="222"/>
      <c r="Q12" s="222"/>
      <c r="R12" s="222"/>
      <c r="S12" s="222"/>
      <c r="T12" s="222"/>
      <c r="U12" s="222"/>
      <c r="V12" s="222"/>
      <c r="W12" s="222"/>
      <c r="X12" s="222"/>
      <c r="Y12" s="222"/>
      <c r="Z12" s="222"/>
      <c r="AA12" s="222"/>
      <c r="AB12" s="222"/>
      <c r="AC12" s="222"/>
      <c r="AD12" s="222"/>
      <c r="AE12" s="222"/>
      <c r="AF12" s="222"/>
      <c r="AG12" s="222"/>
      <c r="AH12" s="222"/>
      <c r="AI12" s="222"/>
      <c r="AJ12" s="222"/>
      <c r="AK12" s="222"/>
      <c r="AL12" s="222"/>
      <c r="AM12" s="222"/>
      <c r="AN12" s="222"/>
      <c r="AO12" s="222"/>
      <c r="AP12" s="222"/>
      <c r="AQ12" s="222"/>
      <c r="AR12" s="222"/>
      <c r="AS12" s="222"/>
      <c r="AT12" s="222"/>
      <c r="AU12" s="222"/>
      <c r="AV12" s="222"/>
      <c r="AW12" s="222"/>
      <c r="AX12" s="222"/>
      <c r="AY12" s="222"/>
      <c r="AZ12" s="222"/>
      <c r="BA12" s="222"/>
      <c r="BB12" s="222"/>
      <c r="BC12" s="222"/>
      <c r="BD12" s="222"/>
      <c r="BE12" s="222"/>
      <c r="BF12" s="222"/>
      <c r="BG12" s="222"/>
      <c r="BH12" s="222"/>
      <c r="BI12" s="222"/>
      <c r="BJ12" s="222"/>
      <c r="BK12" s="222"/>
      <c r="BL12" s="222"/>
      <c r="BM12" s="222"/>
      <c r="BN12" s="222"/>
      <c r="BO12" s="222"/>
      <c r="BP12" s="222"/>
      <c r="BQ12" s="222"/>
      <c r="BR12" s="222"/>
      <c r="BS12" s="222"/>
      <c r="BT12" s="222"/>
      <c r="BU12" s="222"/>
      <c r="BV12" s="222"/>
      <c r="BW12" s="222"/>
      <c r="BX12" s="222"/>
      <c r="BY12" s="222"/>
      <c r="BZ12" s="222"/>
      <c r="CA12" s="222"/>
      <c r="CB12" s="222"/>
      <c r="CC12" s="222"/>
      <c r="CD12" s="222"/>
      <c r="CE12" s="222"/>
      <c r="CF12" s="222"/>
      <c r="CG12" s="222"/>
      <c r="CH12" s="222"/>
      <c r="CI12" s="222"/>
      <c r="CJ12" s="222"/>
      <c r="CK12" s="222"/>
      <c r="CL12" s="222"/>
      <c r="CM12" s="222"/>
      <c r="CN12" s="222"/>
      <c r="CO12" s="222"/>
      <c r="CP12" s="222"/>
      <c r="CQ12" s="222"/>
      <c r="CR12" s="222"/>
      <c r="CS12" s="222"/>
      <c r="CT12" s="222"/>
      <c r="CU12" s="222"/>
      <c r="CV12" s="222"/>
      <c r="CW12" s="222"/>
      <c r="CX12" s="222"/>
    </row>
    <row r="13" spans="1:102" s="223" customFormat="1" ht="20.100000000000001" customHeight="1">
      <c r="A13" s="204"/>
      <c r="B13" s="104" t="s">
        <v>71</v>
      </c>
      <c r="C13" s="216">
        <v>24232.720484000001</v>
      </c>
      <c r="D13" s="217">
        <v>30562.814624000002</v>
      </c>
      <c r="E13" s="218">
        <v>31099.447733999998</v>
      </c>
      <c r="F13" s="219">
        <v>1.8376732042695236</v>
      </c>
      <c r="G13" s="220">
        <v>2.3573151159783703</v>
      </c>
      <c r="H13" s="221">
        <v>2.2873173796662383</v>
      </c>
      <c r="I13" s="219">
        <v>158.32778305129767</v>
      </c>
      <c r="J13" s="220">
        <v>153.3697503252528</v>
      </c>
      <c r="K13" s="221">
        <v>156.57204607375152</v>
      </c>
      <c r="L13" s="219">
        <v>2.9095472440476815</v>
      </c>
      <c r="M13" s="220">
        <v>3.6154083077554704</v>
      </c>
      <c r="N13" s="221">
        <v>3.5812996215439483</v>
      </c>
      <c r="O13" s="204"/>
      <c r="P13" s="222"/>
      <c r="Q13" s="222"/>
      <c r="R13" s="222"/>
      <c r="S13" s="222"/>
      <c r="T13" s="222"/>
      <c r="U13" s="222"/>
      <c r="V13" s="222"/>
      <c r="W13" s="222"/>
      <c r="X13" s="222"/>
      <c r="Y13" s="222"/>
      <c r="Z13" s="222"/>
      <c r="AA13" s="222"/>
      <c r="AB13" s="222"/>
      <c r="AC13" s="222"/>
      <c r="AD13" s="222"/>
      <c r="AE13" s="222"/>
      <c r="AF13" s="222"/>
      <c r="AG13" s="222"/>
      <c r="AH13" s="222"/>
      <c r="AI13" s="222"/>
      <c r="AJ13" s="222"/>
      <c r="AK13" s="222"/>
      <c r="AL13" s="222"/>
      <c r="AM13" s="222"/>
      <c r="AN13" s="222"/>
      <c r="AO13" s="222"/>
      <c r="AP13" s="222"/>
      <c r="AQ13" s="222"/>
      <c r="AR13" s="222"/>
      <c r="AS13" s="222"/>
      <c r="AT13" s="222"/>
      <c r="AU13" s="222"/>
      <c r="AV13" s="222"/>
      <c r="AW13" s="222"/>
      <c r="AX13" s="222"/>
      <c r="AY13" s="222"/>
      <c r="AZ13" s="222"/>
      <c r="BA13" s="222"/>
      <c r="BB13" s="222"/>
      <c r="BC13" s="222"/>
      <c r="BD13" s="222"/>
      <c r="BE13" s="222"/>
      <c r="BF13" s="222"/>
      <c r="BG13" s="222"/>
      <c r="BH13" s="222"/>
      <c r="BI13" s="222"/>
      <c r="BJ13" s="222"/>
      <c r="BK13" s="222"/>
      <c r="BL13" s="222"/>
      <c r="BM13" s="222"/>
      <c r="BN13" s="222"/>
      <c r="BO13" s="222"/>
      <c r="BP13" s="222"/>
      <c r="BQ13" s="222"/>
      <c r="BR13" s="222"/>
      <c r="BS13" s="222"/>
      <c r="BT13" s="222"/>
      <c r="BU13" s="222"/>
      <c r="BV13" s="222"/>
      <c r="BW13" s="222"/>
      <c r="BX13" s="222"/>
      <c r="BY13" s="222"/>
      <c r="BZ13" s="222"/>
      <c r="CA13" s="222"/>
      <c r="CB13" s="222"/>
      <c r="CC13" s="222"/>
      <c r="CD13" s="222"/>
      <c r="CE13" s="222"/>
      <c r="CF13" s="222"/>
      <c r="CG13" s="222"/>
      <c r="CH13" s="222"/>
      <c r="CI13" s="222"/>
      <c r="CJ13" s="222"/>
      <c r="CK13" s="222"/>
      <c r="CL13" s="222"/>
      <c r="CM13" s="222"/>
      <c r="CN13" s="222"/>
      <c r="CO13" s="222"/>
      <c r="CP13" s="222"/>
      <c r="CQ13" s="222"/>
      <c r="CR13" s="222"/>
      <c r="CS13" s="222"/>
      <c r="CT13" s="222"/>
      <c r="CU13" s="222"/>
      <c r="CV13" s="222"/>
      <c r="CW13" s="222"/>
      <c r="CX13" s="222"/>
    </row>
    <row r="14" spans="1:102" s="223" customFormat="1" ht="20.100000000000001" customHeight="1">
      <c r="A14" s="204"/>
      <c r="B14" s="104" t="s">
        <v>58</v>
      </c>
      <c r="C14" s="216">
        <v>57450.552459000006</v>
      </c>
      <c r="D14" s="217">
        <v>67684.978057000015</v>
      </c>
      <c r="E14" s="218">
        <v>68383.930771999992</v>
      </c>
      <c r="F14" s="219">
        <v>1.1084050835793895</v>
      </c>
      <c r="G14" s="220">
        <v>1.3652786357141031</v>
      </c>
      <c r="H14" s="221">
        <v>1.4613373137789478</v>
      </c>
      <c r="I14" s="219">
        <v>176.82021872995455</v>
      </c>
      <c r="J14" s="220">
        <v>163.47647757066397</v>
      </c>
      <c r="K14" s="221">
        <v>159.17134731082015</v>
      </c>
      <c r="L14" s="219">
        <v>1.9598842931990121</v>
      </c>
      <c r="M14" s="220">
        <v>2.231909422690233</v>
      </c>
      <c r="N14" s="221">
        <v>2.3260302910976987</v>
      </c>
      <c r="O14" s="204"/>
      <c r="P14" s="222"/>
      <c r="Q14" s="222"/>
      <c r="R14" s="222"/>
      <c r="S14" s="222"/>
      <c r="T14" s="222"/>
      <c r="U14" s="222"/>
      <c r="V14" s="222"/>
      <c r="W14" s="222"/>
      <c r="X14" s="222"/>
      <c r="Y14" s="222"/>
      <c r="Z14" s="222"/>
      <c r="AA14" s="222"/>
      <c r="AB14" s="222"/>
      <c r="AC14" s="222"/>
      <c r="AD14" s="222"/>
      <c r="AE14" s="222"/>
      <c r="AF14" s="222"/>
      <c r="AG14" s="222"/>
      <c r="AH14" s="222"/>
      <c r="AI14" s="222"/>
      <c r="AJ14" s="222"/>
      <c r="AK14" s="222"/>
      <c r="AL14" s="222"/>
      <c r="AM14" s="222"/>
      <c r="AN14" s="222"/>
      <c r="AO14" s="222"/>
      <c r="AP14" s="222"/>
      <c r="AQ14" s="222"/>
      <c r="AR14" s="222"/>
      <c r="AS14" s="222"/>
      <c r="AT14" s="222"/>
      <c r="AU14" s="222"/>
      <c r="AV14" s="222"/>
      <c r="AW14" s="222"/>
      <c r="AX14" s="222"/>
      <c r="AY14" s="222"/>
      <c r="AZ14" s="222"/>
      <c r="BA14" s="222"/>
      <c r="BB14" s="222"/>
      <c r="BC14" s="222"/>
      <c r="BD14" s="222"/>
      <c r="BE14" s="222"/>
      <c r="BF14" s="222"/>
      <c r="BG14" s="222"/>
      <c r="BH14" s="222"/>
      <c r="BI14" s="222"/>
      <c r="BJ14" s="222"/>
      <c r="BK14" s="222"/>
      <c r="BL14" s="222"/>
      <c r="BM14" s="222"/>
      <c r="BN14" s="222"/>
      <c r="BO14" s="222"/>
      <c r="BP14" s="222"/>
      <c r="BQ14" s="222"/>
      <c r="BR14" s="222"/>
      <c r="BS14" s="222"/>
      <c r="BT14" s="222"/>
      <c r="BU14" s="222"/>
      <c r="BV14" s="222"/>
      <c r="BW14" s="222"/>
      <c r="BX14" s="222"/>
      <c r="BY14" s="222"/>
      <c r="BZ14" s="222"/>
      <c r="CA14" s="222"/>
      <c r="CB14" s="222"/>
      <c r="CC14" s="222"/>
      <c r="CD14" s="222"/>
      <c r="CE14" s="222"/>
      <c r="CF14" s="222"/>
      <c r="CG14" s="222"/>
      <c r="CH14" s="222"/>
      <c r="CI14" s="222"/>
      <c r="CJ14" s="222"/>
      <c r="CK14" s="222"/>
      <c r="CL14" s="222"/>
      <c r="CM14" s="222"/>
      <c r="CN14" s="222"/>
      <c r="CO14" s="222"/>
      <c r="CP14" s="222"/>
      <c r="CQ14" s="222"/>
      <c r="CR14" s="222"/>
      <c r="CS14" s="222"/>
      <c r="CT14" s="222"/>
      <c r="CU14" s="222"/>
      <c r="CV14" s="222"/>
      <c r="CW14" s="222"/>
      <c r="CX14" s="222"/>
    </row>
    <row r="15" spans="1:102" s="223" customFormat="1" ht="20.100000000000001" customHeight="1">
      <c r="A15" s="204"/>
      <c r="B15" s="104" t="s">
        <v>227</v>
      </c>
      <c r="C15" s="216">
        <v>0</v>
      </c>
      <c r="D15" s="217">
        <v>0</v>
      </c>
      <c r="E15" s="218">
        <v>0</v>
      </c>
      <c r="F15" s="219" t="s">
        <v>298</v>
      </c>
      <c r="G15" s="220" t="s">
        <v>298</v>
      </c>
      <c r="H15" s="221" t="s">
        <v>298</v>
      </c>
      <c r="I15" s="219" t="s">
        <v>299</v>
      </c>
      <c r="J15" s="220" t="s">
        <v>299</v>
      </c>
      <c r="K15" s="221" t="s">
        <v>299</v>
      </c>
      <c r="L15" s="219" t="s">
        <v>299</v>
      </c>
      <c r="M15" s="220" t="s">
        <v>299</v>
      </c>
      <c r="N15" s="221" t="s">
        <v>299</v>
      </c>
      <c r="O15" s="204"/>
      <c r="P15" s="222"/>
      <c r="Q15" s="222"/>
      <c r="R15" s="222"/>
      <c r="S15" s="222"/>
      <c r="T15" s="222"/>
      <c r="U15" s="222"/>
      <c r="V15" s="222"/>
      <c r="W15" s="222"/>
      <c r="X15" s="222"/>
      <c r="Y15" s="222"/>
      <c r="Z15" s="222"/>
      <c r="AA15" s="222"/>
      <c r="AB15" s="222"/>
      <c r="AC15" s="222"/>
      <c r="AD15" s="222"/>
      <c r="AE15" s="222"/>
      <c r="AF15" s="222"/>
      <c r="AG15" s="222"/>
      <c r="AH15" s="222"/>
      <c r="AI15" s="222"/>
      <c r="AJ15" s="222"/>
      <c r="AK15" s="222"/>
      <c r="AL15" s="222"/>
      <c r="AM15" s="222"/>
      <c r="AN15" s="222"/>
      <c r="AO15" s="222"/>
      <c r="AP15" s="222"/>
      <c r="AQ15" s="222"/>
      <c r="AR15" s="222"/>
      <c r="AS15" s="222"/>
      <c r="AT15" s="222"/>
      <c r="AU15" s="222"/>
      <c r="AV15" s="222"/>
      <c r="AW15" s="222"/>
      <c r="AX15" s="222"/>
      <c r="AY15" s="222"/>
      <c r="AZ15" s="222"/>
      <c r="BA15" s="222"/>
      <c r="BB15" s="222"/>
      <c r="BC15" s="222"/>
      <c r="BD15" s="222"/>
      <c r="BE15" s="222"/>
      <c r="BF15" s="222"/>
      <c r="BG15" s="222"/>
      <c r="BH15" s="222"/>
      <c r="BI15" s="222"/>
      <c r="BJ15" s="222"/>
      <c r="BK15" s="222"/>
      <c r="BL15" s="222"/>
      <c r="BM15" s="222"/>
      <c r="BN15" s="222"/>
      <c r="BO15" s="222"/>
      <c r="BP15" s="222"/>
      <c r="BQ15" s="222"/>
      <c r="BR15" s="222"/>
      <c r="BS15" s="222"/>
      <c r="BT15" s="222"/>
      <c r="BU15" s="222"/>
      <c r="BV15" s="222"/>
      <c r="BW15" s="222"/>
      <c r="BX15" s="222"/>
      <c r="BY15" s="222"/>
      <c r="BZ15" s="222"/>
      <c r="CA15" s="222"/>
      <c r="CB15" s="222"/>
      <c r="CC15" s="222"/>
      <c r="CD15" s="222"/>
      <c r="CE15" s="222"/>
      <c r="CF15" s="222"/>
      <c r="CG15" s="222"/>
      <c r="CH15" s="222"/>
      <c r="CI15" s="222"/>
      <c r="CJ15" s="222"/>
      <c r="CK15" s="222"/>
      <c r="CL15" s="222"/>
      <c r="CM15" s="222"/>
      <c r="CN15" s="222"/>
      <c r="CO15" s="222"/>
      <c r="CP15" s="222"/>
      <c r="CQ15" s="222"/>
      <c r="CR15" s="222"/>
      <c r="CS15" s="222"/>
      <c r="CT15" s="222"/>
      <c r="CU15" s="222"/>
      <c r="CV15" s="222"/>
      <c r="CW15" s="222"/>
      <c r="CX15" s="222"/>
    </row>
    <row r="16" spans="1:102" s="223" customFormat="1" ht="20.100000000000001" customHeight="1">
      <c r="A16" s="204"/>
      <c r="B16" s="104" t="s">
        <v>37</v>
      </c>
      <c r="C16" s="216">
        <v>359.46857977000002</v>
      </c>
      <c r="D16" s="217">
        <v>363.60715406000003</v>
      </c>
      <c r="E16" s="218">
        <v>375.05996496</v>
      </c>
      <c r="F16" s="219">
        <v>1.65426237080437</v>
      </c>
      <c r="G16" s="220">
        <v>1.4204811765468481</v>
      </c>
      <c r="H16" s="221">
        <v>1.8659870057702359</v>
      </c>
      <c r="I16" s="219">
        <v>184.55331701424461</v>
      </c>
      <c r="J16" s="220">
        <v>195.0184730750037</v>
      </c>
      <c r="K16" s="221">
        <v>152.0584692398192</v>
      </c>
      <c r="L16" s="219">
        <v>3.0529960774379479</v>
      </c>
      <c r="M16" s="220">
        <v>2.7702007008195113</v>
      </c>
      <c r="N16" s="221">
        <v>2.8373912771881575</v>
      </c>
      <c r="O16" s="204"/>
      <c r="P16" s="222"/>
      <c r="Q16" s="222"/>
      <c r="R16" s="222"/>
      <c r="S16" s="222"/>
      <c r="T16" s="222"/>
      <c r="U16" s="222"/>
      <c r="V16" s="222"/>
      <c r="W16" s="222"/>
      <c r="X16" s="222"/>
      <c r="Y16" s="222"/>
      <c r="Z16" s="222"/>
      <c r="AA16" s="222"/>
      <c r="AB16" s="222"/>
      <c r="AC16" s="222"/>
      <c r="AD16" s="222"/>
      <c r="AE16" s="222"/>
      <c r="AF16" s="222"/>
      <c r="AG16" s="222"/>
      <c r="AH16" s="222"/>
      <c r="AI16" s="222"/>
      <c r="AJ16" s="222"/>
      <c r="AK16" s="222"/>
      <c r="AL16" s="222"/>
      <c r="AM16" s="222"/>
      <c r="AN16" s="222"/>
      <c r="AO16" s="222"/>
      <c r="AP16" s="222"/>
      <c r="AQ16" s="222"/>
      <c r="AR16" s="222"/>
      <c r="AS16" s="222"/>
      <c r="AT16" s="222"/>
      <c r="AU16" s="222"/>
      <c r="AV16" s="222"/>
      <c r="AW16" s="222"/>
      <c r="AX16" s="222"/>
      <c r="AY16" s="222"/>
      <c r="AZ16" s="222"/>
      <c r="BA16" s="222"/>
      <c r="BB16" s="222"/>
      <c r="BC16" s="222"/>
      <c r="BD16" s="222"/>
      <c r="BE16" s="222"/>
      <c r="BF16" s="222"/>
      <c r="BG16" s="222"/>
      <c r="BH16" s="222"/>
      <c r="BI16" s="222"/>
      <c r="BJ16" s="222"/>
      <c r="BK16" s="222"/>
      <c r="BL16" s="222"/>
      <c r="BM16" s="222"/>
      <c r="BN16" s="222"/>
      <c r="BO16" s="222"/>
      <c r="BP16" s="222"/>
      <c r="BQ16" s="222"/>
      <c r="BR16" s="222"/>
      <c r="BS16" s="222"/>
      <c r="BT16" s="222"/>
      <c r="BU16" s="222"/>
      <c r="BV16" s="222"/>
      <c r="BW16" s="222"/>
      <c r="BX16" s="222"/>
      <c r="BY16" s="222"/>
      <c r="BZ16" s="222"/>
      <c r="CA16" s="222"/>
      <c r="CB16" s="222"/>
      <c r="CC16" s="222"/>
      <c r="CD16" s="222"/>
      <c r="CE16" s="222"/>
      <c r="CF16" s="222"/>
      <c r="CG16" s="222"/>
      <c r="CH16" s="222"/>
      <c r="CI16" s="222"/>
      <c r="CJ16" s="222"/>
      <c r="CK16" s="222"/>
      <c r="CL16" s="222"/>
      <c r="CM16" s="222"/>
      <c r="CN16" s="222"/>
      <c r="CO16" s="222"/>
      <c r="CP16" s="222"/>
      <c r="CQ16" s="222"/>
      <c r="CR16" s="222"/>
      <c r="CS16" s="222"/>
      <c r="CT16" s="222"/>
      <c r="CU16" s="222"/>
      <c r="CV16" s="222"/>
      <c r="CW16" s="222"/>
      <c r="CX16" s="222"/>
    </row>
    <row r="17" spans="1:102" s="223" customFormat="1" ht="20.100000000000001" customHeight="1">
      <c r="A17" s="204"/>
      <c r="B17" s="104" t="s">
        <v>35</v>
      </c>
      <c r="C17" s="216">
        <v>8.2719745800000002</v>
      </c>
      <c r="D17" s="217">
        <v>20.877940949999999</v>
      </c>
      <c r="E17" s="218">
        <v>22.818190600000001</v>
      </c>
      <c r="F17" s="219">
        <v>0</v>
      </c>
      <c r="G17" s="220">
        <v>0</v>
      </c>
      <c r="H17" s="221">
        <v>0</v>
      </c>
      <c r="I17" s="219" t="s">
        <v>299</v>
      </c>
      <c r="J17" s="220" t="s">
        <v>299</v>
      </c>
      <c r="K17" s="221" t="s">
        <v>299</v>
      </c>
      <c r="L17" s="219">
        <v>1.4418470323684189</v>
      </c>
      <c r="M17" s="220">
        <v>1.4992233704923856</v>
      </c>
      <c r="N17" s="221">
        <v>1.4608213063133935</v>
      </c>
      <c r="O17" s="204"/>
      <c r="P17" s="222"/>
      <c r="Q17" s="222"/>
      <c r="R17" s="222"/>
      <c r="S17" s="222"/>
      <c r="T17" s="222"/>
      <c r="U17" s="222"/>
      <c r="V17" s="222"/>
      <c r="W17" s="222"/>
      <c r="X17" s="222"/>
      <c r="Y17" s="222"/>
      <c r="Z17" s="222"/>
      <c r="AA17" s="222"/>
      <c r="AB17" s="222"/>
      <c r="AC17" s="222"/>
      <c r="AD17" s="222"/>
      <c r="AE17" s="222"/>
      <c r="AF17" s="222"/>
      <c r="AG17" s="222"/>
      <c r="AH17" s="222"/>
      <c r="AI17" s="222"/>
      <c r="AJ17" s="222"/>
      <c r="AK17" s="222"/>
      <c r="AL17" s="222"/>
      <c r="AM17" s="222"/>
      <c r="AN17" s="222"/>
      <c r="AO17" s="222"/>
      <c r="AP17" s="222"/>
      <c r="AQ17" s="222"/>
      <c r="AR17" s="222"/>
      <c r="AS17" s="222"/>
      <c r="AT17" s="222"/>
      <c r="AU17" s="222"/>
      <c r="AV17" s="222"/>
      <c r="AW17" s="222"/>
      <c r="AX17" s="222"/>
      <c r="AY17" s="222"/>
      <c r="AZ17" s="222"/>
      <c r="BA17" s="222"/>
      <c r="BB17" s="222"/>
      <c r="BC17" s="222"/>
      <c r="BD17" s="222"/>
      <c r="BE17" s="222"/>
      <c r="BF17" s="222"/>
      <c r="BG17" s="222"/>
      <c r="BH17" s="222"/>
      <c r="BI17" s="222"/>
      <c r="BJ17" s="222"/>
      <c r="BK17" s="222"/>
      <c r="BL17" s="222"/>
      <c r="BM17" s="222"/>
      <c r="BN17" s="222"/>
      <c r="BO17" s="222"/>
      <c r="BP17" s="222"/>
      <c r="BQ17" s="222"/>
      <c r="BR17" s="222"/>
      <c r="BS17" s="222"/>
      <c r="BT17" s="222"/>
      <c r="BU17" s="222"/>
      <c r="BV17" s="222"/>
      <c r="BW17" s="222"/>
      <c r="BX17" s="222"/>
      <c r="BY17" s="222"/>
      <c r="BZ17" s="222"/>
      <c r="CA17" s="222"/>
      <c r="CB17" s="222"/>
      <c r="CC17" s="222"/>
      <c r="CD17" s="222"/>
      <c r="CE17" s="222"/>
      <c r="CF17" s="222"/>
      <c r="CG17" s="222"/>
      <c r="CH17" s="222"/>
      <c r="CI17" s="222"/>
      <c r="CJ17" s="222"/>
      <c r="CK17" s="222"/>
      <c r="CL17" s="222"/>
      <c r="CM17" s="222"/>
      <c r="CN17" s="222"/>
      <c r="CO17" s="222"/>
      <c r="CP17" s="222"/>
      <c r="CQ17" s="222"/>
      <c r="CR17" s="222"/>
      <c r="CS17" s="222"/>
      <c r="CT17" s="222"/>
      <c r="CU17" s="222"/>
      <c r="CV17" s="222"/>
      <c r="CW17" s="222"/>
      <c r="CX17" s="222"/>
    </row>
    <row r="18" spans="1:102" s="223" customFormat="1" ht="20.100000000000001" customHeight="1">
      <c r="A18" s="204"/>
      <c r="B18" s="104" t="s">
        <v>32</v>
      </c>
      <c r="C18" s="216">
        <v>5640.5228670000006</v>
      </c>
      <c r="D18" s="217">
        <v>6487.4279480000005</v>
      </c>
      <c r="E18" s="218">
        <v>6538.5833830000001</v>
      </c>
      <c r="F18" s="219">
        <v>2.4584085956157509</v>
      </c>
      <c r="G18" s="220">
        <v>2.1961287761804362</v>
      </c>
      <c r="H18" s="221">
        <v>2.322743644974635</v>
      </c>
      <c r="I18" s="219">
        <v>182.38970009749752</v>
      </c>
      <c r="J18" s="220">
        <v>216.2111003606372</v>
      </c>
      <c r="K18" s="221">
        <v>201.07172874872435</v>
      </c>
      <c r="L18" s="219">
        <v>4.4838840647146689</v>
      </c>
      <c r="M18" s="220">
        <v>4.748274192316317</v>
      </c>
      <c r="N18" s="221">
        <v>4.6703808013516301</v>
      </c>
      <c r="O18" s="204"/>
      <c r="P18" s="222"/>
      <c r="Q18" s="222"/>
      <c r="R18" s="222"/>
      <c r="S18" s="222"/>
      <c r="T18" s="222"/>
      <c r="U18" s="222"/>
      <c r="V18" s="222"/>
      <c r="W18" s="222"/>
      <c r="X18" s="222"/>
      <c r="Y18" s="222"/>
      <c r="Z18" s="222"/>
      <c r="AA18" s="222"/>
      <c r="AB18" s="222"/>
      <c r="AC18" s="222"/>
      <c r="AD18" s="222"/>
      <c r="AE18" s="222"/>
      <c r="AF18" s="222"/>
      <c r="AG18" s="222"/>
      <c r="AH18" s="222"/>
      <c r="AI18" s="222"/>
      <c r="AJ18" s="222"/>
      <c r="AK18" s="222"/>
      <c r="AL18" s="222"/>
      <c r="AM18" s="222"/>
      <c r="AN18" s="222"/>
      <c r="AO18" s="222"/>
      <c r="AP18" s="222"/>
      <c r="AQ18" s="222"/>
      <c r="AR18" s="222"/>
      <c r="AS18" s="222"/>
      <c r="AT18" s="222"/>
      <c r="AU18" s="222"/>
      <c r="AV18" s="222"/>
      <c r="AW18" s="222"/>
      <c r="AX18" s="222"/>
      <c r="AY18" s="222"/>
      <c r="AZ18" s="222"/>
      <c r="BA18" s="222"/>
      <c r="BB18" s="222"/>
      <c r="BC18" s="222"/>
      <c r="BD18" s="222"/>
      <c r="BE18" s="222"/>
      <c r="BF18" s="222"/>
      <c r="BG18" s="222"/>
      <c r="BH18" s="222"/>
      <c r="BI18" s="222"/>
      <c r="BJ18" s="222"/>
      <c r="BK18" s="222"/>
      <c r="BL18" s="222"/>
      <c r="BM18" s="222"/>
      <c r="BN18" s="222"/>
      <c r="BO18" s="222"/>
      <c r="BP18" s="222"/>
      <c r="BQ18" s="222"/>
      <c r="BR18" s="222"/>
      <c r="BS18" s="222"/>
      <c r="BT18" s="222"/>
      <c r="BU18" s="222"/>
      <c r="BV18" s="222"/>
      <c r="BW18" s="222"/>
      <c r="BX18" s="222"/>
      <c r="BY18" s="222"/>
      <c r="BZ18" s="222"/>
      <c r="CA18" s="222"/>
      <c r="CB18" s="222"/>
      <c r="CC18" s="222"/>
      <c r="CD18" s="222"/>
      <c r="CE18" s="222"/>
      <c r="CF18" s="222"/>
      <c r="CG18" s="222"/>
      <c r="CH18" s="222"/>
      <c r="CI18" s="222"/>
      <c r="CJ18" s="222"/>
      <c r="CK18" s="222"/>
      <c r="CL18" s="222"/>
      <c r="CM18" s="222"/>
      <c r="CN18" s="222"/>
      <c r="CO18" s="222"/>
      <c r="CP18" s="222"/>
      <c r="CQ18" s="222"/>
      <c r="CR18" s="222"/>
      <c r="CS18" s="222"/>
      <c r="CT18" s="222"/>
      <c r="CU18" s="222"/>
      <c r="CV18" s="222"/>
      <c r="CW18" s="222"/>
      <c r="CX18" s="222"/>
    </row>
    <row r="19" spans="1:102" s="223" customFormat="1" ht="20.100000000000001" customHeight="1">
      <c r="A19" s="204"/>
      <c r="B19" s="104" t="s">
        <v>65</v>
      </c>
      <c r="C19" s="216">
        <v>0</v>
      </c>
      <c r="D19" s="217">
        <v>0</v>
      </c>
      <c r="E19" s="218">
        <v>0</v>
      </c>
      <c r="F19" s="219" t="s">
        <v>298</v>
      </c>
      <c r="G19" s="220" t="s">
        <v>298</v>
      </c>
      <c r="H19" s="221" t="s">
        <v>298</v>
      </c>
      <c r="I19" s="219" t="s">
        <v>299</v>
      </c>
      <c r="J19" s="220" t="s">
        <v>299</v>
      </c>
      <c r="K19" s="221" t="s">
        <v>299</v>
      </c>
      <c r="L19" s="219" t="s">
        <v>299</v>
      </c>
      <c r="M19" s="220" t="s">
        <v>299</v>
      </c>
      <c r="N19" s="221" t="s">
        <v>299</v>
      </c>
      <c r="O19" s="204"/>
      <c r="P19" s="222"/>
      <c r="Q19" s="222"/>
      <c r="R19" s="222"/>
      <c r="S19" s="222"/>
      <c r="T19" s="222"/>
      <c r="U19" s="222"/>
      <c r="V19" s="222"/>
      <c r="W19" s="222"/>
      <c r="X19" s="222"/>
      <c r="Y19" s="222"/>
      <c r="Z19" s="222"/>
      <c r="AA19" s="222"/>
      <c r="AB19" s="222"/>
      <c r="AC19" s="222"/>
      <c r="AD19" s="222"/>
      <c r="AE19" s="222"/>
      <c r="AF19" s="222"/>
      <c r="AG19" s="222"/>
      <c r="AH19" s="222"/>
      <c r="AI19" s="222"/>
      <c r="AJ19" s="222"/>
      <c r="AK19" s="222"/>
      <c r="AL19" s="222"/>
      <c r="AM19" s="222"/>
      <c r="AN19" s="222"/>
      <c r="AO19" s="222"/>
      <c r="AP19" s="222"/>
      <c r="AQ19" s="222"/>
      <c r="AR19" s="222"/>
      <c r="AS19" s="222"/>
      <c r="AT19" s="222"/>
      <c r="AU19" s="222"/>
      <c r="AV19" s="222"/>
      <c r="AW19" s="222"/>
      <c r="AX19" s="222"/>
      <c r="AY19" s="222"/>
      <c r="AZ19" s="222"/>
      <c r="BA19" s="222"/>
      <c r="BB19" s="222"/>
      <c r="BC19" s="222"/>
      <c r="BD19" s="222"/>
      <c r="BE19" s="222"/>
      <c r="BF19" s="222"/>
      <c r="BG19" s="222"/>
      <c r="BH19" s="222"/>
      <c r="BI19" s="222"/>
      <c r="BJ19" s="222"/>
      <c r="BK19" s="222"/>
      <c r="BL19" s="222"/>
      <c r="BM19" s="222"/>
      <c r="BN19" s="222"/>
      <c r="BO19" s="222"/>
      <c r="BP19" s="222"/>
      <c r="BQ19" s="222"/>
      <c r="BR19" s="222"/>
      <c r="BS19" s="222"/>
      <c r="BT19" s="222"/>
      <c r="BU19" s="222"/>
      <c r="BV19" s="222"/>
      <c r="BW19" s="222"/>
      <c r="BX19" s="222"/>
      <c r="BY19" s="222"/>
      <c r="BZ19" s="222"/>
      <c r="CA19" s="222"/>
      <c r="CB19" s="222"/>
      <c r="CC19" s="222"/>
      <c r="CD19" s="222"/>
      <c r="CE19" s="222"/>
      <c r="CF19" s="222"/>
      <c r="CG19" s="222"/>
      <c r="CH19" s="222"/>
      <c r="CI19" s="222"/>
      <c r="CJ19" s="222"/>
      <c r="CK19" s="222"/>
      <c r="CL19" s="222"/>
      <c r="CM19" s="222"/>
      <c r="CN19" s="222"/>
      <c r="CO19" s="222"/>
      <c r="CP19" s="222"/>
      <c r="CQ19" s="222"/>
      <c r="CR19" s="222"/>
      <c r="CS19" s="222"/>
      <c r="CT19" s="222"/>
      <c r="CU19" s="222"/>
      <c r="CV19" s="222"/>
      <c r="CW19" s="222"/>
      <c r="CX19" s="222"/>
    </row>
    <row r="20" spans="1:102" s="223" customFormat="1" ht="20.100000000000001" customHeight="1">
      <c r="A20" s="204"/>
      <c r="B20" s="104" t="s">
        <v>44</v>
      </c>
      <c r="C20" s="216">
        <v>5263.9167172899997</v>
      </c>
      <c r="D20" s="217">
        <v>5896.0836956799994</v>
      </c>
      <c r="E20" s="218">
        <v>5973.1608396199999</v>
      </c>
      <c r="F20" s="219">
        <v>0.41617917506260349</v>
      </c>
      <c r="G20" s="220">
        <v>0.77388680393787346</v>
      </c>
      <c r="H20" s="221">
        <v>0.79422036127555617</v>
      </c>
      <c r="I20" s="219">
        <v>524.90524679604232</v>
      </c>
      <c r="J20" s="220">
        <v>274.04384474392691</v>
      </c>
      <c r="K20" s="221">
        <v>263.69334380009929</v>
      </c>
      <c r="L20" s="219">
        <v>2.184546325976092</v>
      </c>
      <c r="M20" s="220">
        <v>2.1207891514772443</v>
      </c>
      <c r="N20" s="221">
        <v>2.0943062277887425</v>
      </c>
      <c r="O20" s="204"/>
      <c r="P20" s="222"/>
      <c r="Q20" s="222"/>
      <c r="R20" s="222"/>
      <c r="S20" s="222"/>
      <c r="T20" s="222"/>
      <c r="U20" s="222"/>
      <c r="V20" s="222"/>
      <c r="W20" s="222"/>
      <c r="X20" s="222"/>
      <c r="Y20" s="222"/>
      <c r="Z20" s="222"/>
      <c r="AA20" s="222"/>
      <c r="AB20" s="222"/>
      <c r="AC20" s="222"/>
      <c r="AD20" s="222"/>
      <c r="AE20" s="222"/>
      <c r="AF20" s="222"/>
      <c r="AG20" s="222"/>
      <c r="AH20" s="222"/>
      <c r="AI20" s="222"/>
      <c r="AJ20" s="222"/>
      <c r="AK20" s="222"/>
      <c r="AL20" s="222"/>
      <c r="AM20" s="222"/>
      <c r="AN20" s="222"/>
      <c r="AO20" s="222"/>
      <c r="AP20" s="222"/>
      <c r="AQ20" s="222"/>
      <c r="AR20" s="222"/>
      <c r="AS20" s="222"/>
      <c r="AT20" s="222"/>
      <c r="AU20" s="222"/>
      <c r="AV20" s="222"/>
      <c r="AW20" s="222"/>
      <c r="AX20" s="222"/>
      <c r="AY20" s="222"/>
      <c r="AZ20" s="222"/>
      <c r="BA20" s="222"/>
      <c r="BB20" s="222"/>
      <c r="BC20" s="222"/>
      <c r="BD20" s="222"/>
      <c r="BE20" s="222"/>
      <c r="BF20" s="222"/>
      <c r="BG20" s="222"/>
      <c r="BH20" s="222"/>
      <c r="BI20" s="222"/>
      <c r="BJ20" s="222"/>
      <c r="BK20" s="222"/>
      <c r="BL20" s="222"/>
      <c r="BM20" s="222"/>
      <c r="BN20" s="222"/>
      <c r="BO20" s="222"/>
      <c r="BP20" s="222"/>
      <c r="BQ20" s="222"/>
      <c r="BR20" s="222"/>
      <c r="BS20" s="222"/>
      <c r="BT20" s="222"/>
      <c r="BU20" s="222"/>
      <c r="BV20" s="222"/>
      <c r="BW20" s="222"/>
      <c r="BX20" s="222"/>
      <c r="BY20" s="222"/>
      <c r="BZ20" s="222"/>
      <c r="CA20" s="222"/>
      <c r="CB20" s="222"/>
      <c r="CC20" s="222"/>
      <c r="CD20" s="222"/>
      <c r="CE20" s="222"/>
      <c r="CF20" s="222"/>
      <c r="CG20" s="222"/>
      <c r="CH20" s="222"/>
      <c r="CI20" s="222"/>
      <c r="CJ20" s="222"/>
      <c r="CK20" s="222"/>
      <c r="CL20" s="222"/>
      <c r="CM20" s="222"/>
      <c r="CN20" s="222"/>
      <c r="CO20" s="222"/>
      <c r="CP20" s="222"/>
      <c r="CQ20" s="222"/>
      <c r="CR20" s="222"/>
      <c r="CS20" s="222"/>
      <c r="CT20" s="222"/>
      <c r="CU20" s="222"/>
      <c r="CV20" s="222"/>
      <c r="CW20" s="222"/>
      <c r="CX20" s="222"/>
    </row>
    <row r="21" spans="1:102" s="223" customFormat="1" ht="20.100000000000001" customHeight="1">
      <c r="A21" s="204"/>
      <c r="B21" s="104" t="s">
        <v>62</v>
      </c>
      <c r="C21" s="216">
        <v>0</v>
      </c>
      <c r="D21" s="217">
        <v>0</v>
      </c>
      <c r="E21" s="218">
        <v>0</v>
      </c>
      <c r="F21" s="219" t="s">
        <v>298</v>
      </c>
      <c r="G21" s="220" t="s">
        <v>298</v>
      </c>
      <c r="H21" s="221" t="s">
        <v>298</v>
      </c>
      <c r="I21" s="219" t="s">
        <v>299</v>
      </c>
      <c r="J21" s="220" t="s">
        <v>299</v>
      </c>
      <c r="K21" s="221" t="s">
        <v>299</v>
      </c>
      <c r="L21" s="219" t="s">
        <v>299</v>
      </c>
      <c r="M21" s="220" t="s">
        <v>299</v>
      </c>
      <c r="N21" s="221" t="s">
        <v>299</v>
      </c>
      <c r="O21" s="204"/>
      <c r="P21" s="222"/>
      <c r="Q21" s="222"/>
      <c r="R21" s="222"/>
      <c r="S21" s="222"/>
      <c r="T21" s="222"/>
      <c r="U21" s="222"/>
      <c r="V21" s="222"/>
      <c r="W21" s="222"/>
      <c r="X21" s="222"/>
      <c r="Y21" s="222"/>
      <c r="Z21" s="222"/>
      <c r="AA21" s="222"/>
      <c r="AB21" s="222"/>
      <c r="AC21" s="222"/>
      <c r="AD21" s="222"/>
      <c r="AE21" s="222"/>
      <c r="AF21" s="222"/>
      <c r="AG21" s="222"/>
      <c r="AH21" s="222"/>
      <c r="AI21" s="222"/>
      <c r="AJ21" s="222"/>
      <c r="AK21" s="222"/>
      <c r="AL21" s="222"/>
      <c r="AM21" s="222"/>
      <c r="AN21" s="222"/>
      <c r="AO21" s="222"/>
      <c r="AP21" s="222"/>
      <c r="AQ21" s="222"/>
      <c r="AR21" s="222"/>
      <c r="AS21" s="222"/>
      <c r="AT21" s="222"/>
      <c r="AU21" s="222"/>
      <c r="AV21" s="222"/>
      <c r="AW21" s="222"/>
      <c r="AX21" s="222"/>
      <c r="AY21" s="222"/>
      <c r="AZ21" s="222"/>
      <c r="BA21" s="222"/>
      <c r="BB21" s="222"/>
      <c r="BC21" s="222"/>
      <c r="BD21" s="222"/>
      <c r="BE21" s="222"/>
      <c r="BF21" s="222"/>
      <c r="BG21" s="222"/>
      <c r="BH21" s="222"/>
      <c r="BI21" s="222"/>
      <c r="BJ21" s="222"/>
      <c r="BK21" s="222"/>
      <c r="BL21" s="222"/>
      <c r="BM21" s="222"/>
      <c r="BN21" s="222"/>
      <c r="BO21" s="222"/>
      <c r="BP21" s="222"/>
      <c r="BQ21" s="222"/>
      <c r="BR21" s="222"/>
      <c r="BS21" s="222"/>
      <c r="BT21" s="222"/>
      <c r="BU21" s="222"/>
      <c r="BV21" s="222"/>
      <c r="BW21" s="222"/>
      <c r="BX21" s="222"/>
      <c r="BY21" s="222"/>
      <c r="BZ21" s="222"/>
      <c r="CA21" s="222"/>
      <c r="CB21" s="222"/>
      <c r="CC21" s="222"/>
      <c r="CD21" s="222"/>
      <c r="CE21" s="222"/>
      <c r="CF21" s="222"/>
      <c r="CG21" s="222"/>
      <c r="CH21" s="222"/>
      <c r="CI21" s="222"/>
      <c r="CJ21" s="222"/>
      <c r="CK21" s="222"/>
      <c r="CL21" s="222"/>
      <c r="CM21" s="222"/>
      <c r="CN21" s="222"/>
      <c r="CO21" s="222"/>
      <c r="CP21" s="222"/>
      <c r="CQ21" s="222"/>
      <c r="CR21" s="222"/>
      <c r="CS21" s="222"/>
      <c r="CT21" s="222"/>
      <c r="CU21" s="222"/>
      <c r="CV21" s="222"/>
      <c r="CW21" s="222"/>
      <c r="CX21" s="222"/>
    </row>
    <row r="22" spans="1:102" s="223" customFormat="1" ht="20.100000000000001" customHeight="1">
      <c r="A22" s="204"/>
      <c r="B22" s="104" t="s">
        <v>61</v>
      </c>
      <c r="C22" s="216">
        <v>0</v>
      </c>
      <c r="D22" s="217">
        <v>0</v>
      </c>
      <c r="E22" s="218">
        <v>0</v>
      </c>
      <c r="F22" s="219" t="s">
        <v>298</v>
      </c>
      <c r="G22" s="220" t="s">
        <v>298</v>
      </c>
      <c r="H22" s="221" t="s">
        <v>298</v>
      </c>
      <c r="I22" s="219" t="s">
        <v>299</v>
      </c>
      <c r="J22" s="220" t="s">
        <v>299</v>
      </c>
      <c r="K22" s="221" t="s">
        <v>299</v>
      </c>
      <c r="L22" s="219" t="s">
        <v>299</v>
      </c>
      <c r="M22" s="220" t="s">
        <v>299</v>
      </c>
      <c r="N22" s="221" t="s">
        <v>299</v>
      </c>
      <c r="O22" s="204"/>
      <c r="P22" s="222"/>
      <c r="Q22" s="222"/>
      <c r="R22" s="222"/>
      <c r="S22" s="222"/>
      <c r="T22" s="222"/>
      <c r="U22" s="222"/>
      <c r="V22" s="222"/>
      <c r="W22" s="222"/>
      <c r="X22" s="222"/>
      <c r="Y22" s="222"/>
      <c r="Z22" s="222"/>
      <c r="AA22" s="222"/>
      <c r="AB22" s="222"/>
      <c r="AC22" s="222"/>
      <c r="AD22" s="222"/>
      <c r="AE22" s="222"/>
      <c r="AF22" s="222"/>
      <c r="AG22" s="222"/>
      <c r="AH22" s="222"/>
      <c r="AI22" s="222"/>
      <c r="AJ22" s="222"/>
      <c r="AK22" s="222"/>
      <c r="AL22" s="222"/>
      <c r="AM22" s="222"/>
      <c r="AN22" s="222"/>
      <c r="AO22" s="222"/>
      <c r="AP22" s="222"/>
      <c r="AQ22" s="222"/>
      <c r="AR22" s="222"/>
      <c r="AS22" s="222"/>
      <c r="AT22" s="222"/>
      <c r="AU22" s="222"/>
      <c r="AV22" s="222"/>
      <c r="AW22" s="222"/>
      <c r="AX22" s="222"/>
      <c r="AY22" s="222"/>
      <c r="AZ22" s="222"/>
      <c r="BA22" s="222"/>
      <c r="BB22" s="222"/>
      <c r="BC22" s="222"/>
      <c r="BD22" s="222"/>
      <c r="BE22" s="222"/>
      <c r="BF22" s="222"/>
      <c r="BG22" s="222"/>
      <c r="BH22" s="222"/>
      <c r="BI22" s="222"/>
      <c r="BJ22" s="222"/>
      <c r="BK22" s="222"/>
      <c r="BL22" s="222"/>
      <c r="BM22" s="222"/>
      <c r="BN22" s="222"/>
      <c r="BO22" s="222"/>
      <c r="BP22" s="222"/>
      <c r="BQ22" s="222"/>
      <c r="BR22" s="222"/>
      <c r="BS22" s="222"/>
      <c r="BT22" s="222"/>
      <c r="BU22" s="222"/>
      <c r="BV22" s="222"/>
      <c r="BW22" s="222"/>
      <c r="BX22" s="222"/>
      <c r="BY22" s="222"/>
      <c r="BZ22" s="222"/>
      <c r="CA22" s="222"/>
      <c r="CB22" s="222"/>
      <c r="CC22" s="222"/>
      <c r="CD22" s="222"/>
      <c r="CE22" s="222"/>
      <c r="CF22" s="222"/>
      <c r="CG22" s="222"/>
      <c r="CH22" s="222"/>
      <c r="CI22" s="222"/>
      <c r="CJ22" s="222"/>
      <c r="CK22" s="222"/>
      <c r="CL22" s="222"/>
      <c r="CM22" s="222"/>
      <c r="CN22" s="222"/>
      <c r="CO22" s="222"/>
      <c r="CP22" s="222"/>
      <c r="CQ22" s="222"/>
      <c r="CR22" s="222"/>
      <c r="CS22" s="222"/>
      <c r="CT22" s="222"/>
      <c r="CU22" s="222"/>
      <c r="CV22" s="222"/>
      <c r="CW22" s="222"/>
      <c r="CX22" s="222"/>
    </row>
    <row r="23" spans="1:102" s="223" customFormat="1" ht="20.100000000000001" customHeight="1">
      <c r="A23" s="204"/>
      <c r="B23" s="104" t="s">
        <v>67</v>
      </c>
      <c r="C23" s="216">
        <v>9.555809</v>
      </c>
      <c r="D23" s="217">
        <v>6.2362330000000004</v>
      </c>
      <c r="E23" s="218">
        <v>5.594563</v>
      </c>
      <c r="F23" s="219">
        <v>0</v>
      </c>
      <c r="G23" s="220">
        <v>0</v>
      </c>
      <c r="H23" s="221">
        <v>0</v>
      </c>
      <c r="I23" s="219" t="s">
        <v>299</v>
      </c>
      <c r="J23" s="220" t="s">
        <v>299</v>
      </c>
      <c r="K23" s="221" t="s">
        <v>299</v>
      </c>
      <c r="L23" s="219">
        <v>1.5104634259642484</v>
      </c>
      <c r="M23" s="220">
        <v>2.1524853224695097</v>
      </c>
      <c r="N23" s="221">
        <v>1.978313587674319</v>
      </c>
      <c r="O23" s="204"/>
      <c r="P23" s="222"/>
      <c r="Q23" s="222"/>
      <c r="R23" s="222"/>
      <c r="S23" s="222"/>
      <c r="T23" s="222"/>
      <c r="U23" s="222"/>
      <c r="V23" s="222"/>
      <c r="W23" s="222"/>
      <c r="X23" s="222"/>
      <c r="Y23" s="222"/>
      <c r="Z23" s="222"/>
      <c r="AA23" s="222"/>
      <c r="AB23" s="222"/>
      <c r="AC23" s="222"/>
      <c r="AD23" s="222"/>
      <c r="AE23" s="222"/>
      <c r="AF23" s="222"/>
      <c r="AG23" s="222"/>
      <c r="AH23" s="222"/>
      <c r="AI23" s="222"/>
      <c r="AJ23" s="222"/>
      <c r="AK23" s="222"/>
      <c r="AL23" s="222"/>
      <c r="AM23" s="222"/>
      <c r="AN23" s="222"/>
      <c r="AO23" s="222"/>
      <c r="AP23" s="222"/>
      <c r="AQ23" s="222"/>
      <c r="AR23" s="222"/>
      <c r="AS23" s="222"/>
      <c r="AT23" s="222"/>
      <c r="AU23" s="222"/>
      <c r="AV23" s="222"/>
      <c r="AW23" s="222"/>
      <c r="AX23" s="222"/>
      <c r="AY23" s="222"/>
      <c r="AZ23" s="222"/>
      <c r="BA23" s="222"/>
      <c r="BB23" s="222"/>
      <c r="BC23" s="222"/>
      <c r="BD23" s="222"/>
      <c r="BE23" s="222"/>
      <c r="BF23" s="222"/>
      <c r="BG23" s="222"/>
      <c r="BH23" s="222"/>
      <c r="BI23" s="222"/>
      <c r="BJ23" s="222"/>
      <c r="BK23" s="222"/>
      <c r="BL23" s="222"/>
      <c r="BM23" s="222"/>
      <c r="BN23" s="222"/>
      <c r="BO23" s="222"/>
      <c r="BP23" s="222"/>
      <c r="BQ23" s="222"/>
      <c r="BR23" s="222"/>
      <c r="BS23" s="222"/>
      <c r="BT23" s="222"/>
      <c r="BU23" s="222"/>
      <c r="BV23" s="222"/>
      <c r="BW23" s="222"/>
      <c r="BX23" s="222"/>
      <c r="BY23" s="222"/>
      <c r="BZ23" s="222"/>
      <c r="CA23" s="222"/>
      <c r="CB23" s="222"/>
      <c r="CC23" s="222"/>
      <c r="CD23" s="222"/>
      <c r="CE23" s="222"/>
      <c r="CF23" s="222"/>
      <c r="CG23" s="222"/>
      <c r="CH23" s="222"/>
      <c r="CI23" s="222"/>
      <c r="CJ23" s="222"/>
      <c r="CK23" s="222"/>
      <c r="CL23" s="222"/>
      <c r="CM23" s="222"/>
      <c r="CN23" s="222"/>
      <c r="CO23" s="222"/>
      <c r="CP23" s="222"/>
      <c r="CQ23" s="222"/>
      <c r="CR23" s="222"/>
      <c r="CS23" s="222"/>
      <c r="CT23" s="222"/>
      <c r="CU23" s="222"/>
      <c r="CV23" s="222"/>
      <c r="CW23" s="222"/>
      <c r="CX23" s="222"/>
    </row>
    <row r="24" spans="1:102" s="223" customFormat="1" ht="20.100000000000001" customHeight="1">
      <c r="A24" s="204"/>
      <c r="B24" s="104" t="s">
        <v>226</v>
      </c>
      <c r="C24" s="216">
        <v>0</v>
      </c>
      <c r="D24" s="217">
        <v>8122.0220711700003</v>
      </c>
      <c r="E24" s="218">
        <v>7871.1231060300006</v>
      </c>
      <c r="F24" s="219" t="s">
        <v>298</v>
      </c>
      <c r="G24" s="220">
        <v>2.3419223493023518</v>
      </c>
      <c r="H24" s="221">
        <v>2.7550400144786336</v>
      </c>
      <c r="I24" s="219" t="s">
        <v>299</v>
      </c>
      <c r="J24" s="220">
        <v>130.49907690599116</v>
      </c>
      <c r="K24" s="221">
        <v>124.18440822378965</v>
      </c>
      <c r="L24" s="219" t="s">
        <v>299</v>
      </c>
      <c r="M24" s="220">
        <v>3.0561870476946713</v>
      </c>
      <c r="N24" s="221">
        <v>3.4213301383088992</v>
      </c>
      <c r="O24" s="204"/>
      <c r="P24" s="222"/>
      <c r="Q24" s="222"/>
      <c r="R24" s="222"/>
      <c r="S24" s="222"/>
      <c r="T24" s="222"/>
      <c r="U24" s="222"/>
      <c r="V24" s="222"/>
      <c r="W24" s="222"/>
      <c r="X24" s="222"/>
      <c r="Y24" s="222"/>
      <c r="Z24" s="222"/>
      <c r="AA24" s="222"/>
      <c r="AB24" s="222"/>
      <c r="AC24" s="222"/>
      <c r="AD24" s="222"/>
      <c r="AE24" s="222"/>
      <c r="AF24" s="222"/>
      <c r="AG24" s="222"/>
      <c r="AH24" s="222"/>
      <c r="AI24" s="222"/>
      <c r="AJ24" s="222"/>
      <c r="AK24" s="222"/>
      <c r="AL24" s="222"/>
      <c r="AM24" s="222"/>
      <c r="AN24" s="222"/>
      <c r="AO24" s="222"/>
      <c r="AP24" s="222"/>
      <c r="AQ24" s="222"/>
      <c r="AR24" s="222"/>
      <c r="AS24" s="222"/>
      <c r="AT24" s="222"/>
      <c r="AU24" s="222"/>
      <c r="AV24" s="222"/>
      <c r="AW24" s="222"/>
      <c r="AX24" s="222"/>
      <c r="AY24" s="222"/>
      <c r="AZ24" s="222"/>
      <c r="BA24" s="222"/>
      <c r="BB24" s="222"/>
      <c r="BC24" s="222"/>
      <c r="BD24" s="222"/>
      <c r="BE24" s="222"/>
      <c r="BF24" s="222"/>
      <c r="BG24" s="222"/>
      <c r="BH24" s="222"/>
      <c r="BI24" s="222"/>
      <c r="BJ24" s="222"/>
      <c r="BK24" s="222"/>
      <c r="BL24" s="222"/>
      <c r="BM24" s="222"/>
      <c r="BN24" s="222"/>
      <c r="BO24" s="222"/>
      <c r="BP24" s="222"/>
      <c r="BQ24" s="222"/>
      <c r="BR24" s="222"/>
      <c r="BS24" s="222"/>
      <c r="BT24" s="222"/>
      <c r="BU24" s="222"/>
      <c r="BV24" s="222"/>
      <c r="BW24" s="222"/>
      <c r="BX24" s="222"/>
      <c r="BY24" s="222"/>
      <c r="BZ24" s="222"/>
      <c r="CA24" s="222"/>
      <c r="CB24" s="222"/>
      <c r="CC24" s="222"/>
      <c r="CD24" s="222"/>
      <c r="CE24" s="222"/>
      <c r="CF24" s="222"/>
      <c r="CG24" s="222"/>
      <c r="CH24" s="222"/>
      <c r="CI24" s="222"/>
      <c r="CJ24" s="222"/>
      <c r="CK24" s="222"/>
      <c r="CL24" s="222"/>
      <c r="CM24" s="222"/>
      <c r="CN24" s="222"/>
      <c r="CO24" s="222"/>
      <c r="CP24" s="222"/>
      <c r="CQ24" s="222"/>
      <c r="CR24" s="222"/>
      <c r="CS24" s="222"/>
      <c r="CT24" s="222"/>
      <c r="CU24" s="222"/>
      <c r="CV24" s="222"/>
      <c r="CW24" s="222"/>
      <c r="CX24" s="222"/>
    </row>
    <row r="25" spans="1:102" s="223" customFormat="1" ht="20.100000000000001" customHeight="1">
      <c r="A25" s="204"/>
      <c r="B25" s="104" t="s">
        <v>34</v>
      </c>
      <c r="C25" s="216">
        <v>0</v>
      </c>
      <c r="D25" s="217">
        <v>0</v>
      </c>
      <c r="E25" s="218">
        <v>0</v>
      </c>
      <c r="F25" s="219" t="s">
        <v>298</v>
      </c>
      <c r="G25" s="220" t="s">
        <v>298</v>
      </c>
      <c r="H25" s="221" t="s">
        <v>298</v>
      </c>
      <c r="I25" s="219" t="s">
        <v>299</v>
      </c>
      <c r="J25" s="220" t="s">
        <v>299</v>
      </c>
      <c r="K25" s="221" t="s">
        <v>299</v>
      </c>
      <c r="L25" s="219" t="s">
        <v>299</v>
      </c>
      <c r="M25" s="220" t="s">
        <v>299</v>
      </c>
      <c r="N25" s="221" t="s">
        <v>299</v>
      </c>
      <c r="O25" s="204"/>
      <c r="P25" s="222"/>
      <c r="Q25" s="222"/>
      <c r="R25" s="222"/>
      <c r="S25" s="222"/>
      <c r="T25" s="222"/>
      <c r="U25" s="222"/>
      <c r="V25" s="222"/>
      <c r="W25" s="222"/>
      <c r="X25" s="222"/>
      <c r="Y25" s="222"/>
      <c r="Z25" s="222"/>
      <c r="AA25" s="222"/>
      <c r="AB25" s="222"/>
      <c r="AC25" s="222"/>
      <c r="AD25" s="222"/>
      <c r="AE25" s="222"/>
      <c r="AF25" s="222"/>
      <c r="AG25" s="222"/>
      <c r="AH25" s="222"/>
      <c r="AI25" s="222"/>
      <c r="AJ25" s="222"/>
      <c r="AK25" s="222"/>
      <c r="AL25" s="222"/>
      <c r="AM25" s="222"/>
      <c r="AN25" s="222"/>
      <c r="AO25" s="222"/>
      <c r="AP25" s="222"/>
      <c r="AQ25" s="222"/>
      <c r="AR25" s="222"/>
      <c r="AS25" s="222"/>
      <c r="AT25" s="222"/>
      <c r="AU25" s="222"/>
      <c r="AV25" s="222"/>
      <c r="AW25" s="222"/>
      <c r="AX25" s="222"/>
      <c r="AY25" s="222"/>
      <c r="AZ25" s="222"/>
      <c r="BA25" s="222"/>
      <c r="BB25" s="222"/>
      <c r="BC25" s="222"/>
      <c r="BD25" s="222"/>
      <c r="BE25" s="222"/>
      <c r="BF25" s="222"/>
      <c r="BG25" s="222"/>
      <c r="BH25" s="222"/>
      <c r="BI25" s="222"/>
      <c r="BJ25" s="222"/>
      <c r="BK25" s="222"/>
      <c r="BL25" s="222"/>
      <c r="BM25" s="222"/>
      <c r="BN25" s="222"/>
      <c r="BO25" s="222"/>
      <c r="BP25" s="222"/>
      <c r="BQ25" s="222"/>
      <c r="BR25" s="222"/>
      <c r="BS25" s="222"/>
      <c r="BT25" s="222"/>
      <c r="BU25" s="222"/>
      <c r="BV25" s="222"/>
      <c r="BW25" s="222"/>
      <c r="BX25" s="222"/>
      <c r="BY25" s="222"/>
      <c r="BZ25" s="222"/>
      <c r="CA25" s="222"/>
      <c r="CB25" s="222"/>
      <c r="CC25" s="222"/>
      <c r="CD25" s="222"/>
      <c r="CE25" s="222"/>
      <c r="CF25" s="222"/>
      <c r="CG25" s="222"/>
      <c r="CH25" s="222"/>
      <c r="CI25" s="222"/>
      <c r="CJ25" s="222"/>
      <c r="CK25" s="222"/>
      <c r="CL25" s="222"/>
      <c r="CM25" s="222"/>
      <c r="CN25" s="222"/>
      <c r="CO25" s="222"/>
      <c r="CP25" s="222"/>
      <c r="CQ25" s="222"/>
      <c r="CR25" s="222"/>
      <c r="CS25" s="222"/>
      <c r="CT25" s="222"/>
      <c r="CU25" s="222"/>
      <c r="CV25" s="222"/>
      <c r="CW25" s="222"/>
      <c r="CX25" s="222"/>
    </row>
    <row r="26" spans="1:102" s="223" customFormat="1" ht="20.100000000000001" customHeight="1">
      <c r="A26" s="204"/>
      <c r="B26" s="104" t="s">
        <v>46</v>
      </c>
      <c r="C26" s="216">
        <v>0</v>
      </c>
      <c r="D26" s="217">
        <v>0</v>
      </c>
      <c r="E26" s="218">
        <v>0</v>
      </c>
      <c r="F26" s="219" t="s">
        <v>298</v>
      </c>
      <c r="G26" s="220" t="s">
        <v>298</v>
      </c>
      <c r="H26" s="221" t="s">
        <v>298</v>
      </c>
      <c r="I26" s="219" t="s">
        <v>299</v>
      </c>
      <c r="J26" s="220" t="s">
        <v>299</v>
      </c>
      <c r="K26" s="221" t="s">
        <v>299</v>
      </c>
      <c r="L26" s="219" t="s">
        <v>299</v>
      </c>
      <c r="M26" s="220" t="s">
        <v>299</v>
      </c>
      <c r="N26" s="221" t="s">
        <v>299</v>
      </c>
      <c r="O26" s="204"/>
      <c r="P26" s="222"/>
      <c r="Q26" s="222"/>
      <c r="R26" s="222"/>
      <c r="S26" s="222"/>
      <c r="T26" s="222"/>
      <c r="U26" s="222"/>
      <c r="V26" s="222"/>
      <c r="W26" s="222"/>
      <c r="X26" s="222"/>
      <c r="Y26" s="222"/>
      <c r="Z26" s="222"/>
      <c r="AA26" s="222"/>
      <c r="AB26" s="222"/>
      <c r="AC26" s="222"/>
      <c r="AD26" s="222"/>
      <c r="AE26" s="222"/>
      <c r="AF26" s="222"/>
      <c r="AG26" s="222"/>
      <c r="AH26" s="222"/>
      <c r="AI26" s="222"/>
      <c r="AJ26" s="222"/>
      <c r="AK26" s="222"/>
      <c r="AL26" s="222"/>
      <c r="AM26" s="222"/>
      <c r="AN26" s="222"/>
      <c r="AO26" s="222"/>
      <c r="AP26" s="222"/>
      <c r="AQ26" s="222"/>
      <c r="AR26" s="222"/>
      <c r="AS26" s="222"/>
      <c r="AT26" s="222"/>
      <c r="AU26" s="222"/>
      <c r="AV26" s="222"/>
      <c r="AW26" s="222"/>
      <c r="AX26" s="222"/>
      <c r="AY26" s="222"/>
      <c r="AZ26" s="222"/>
      <c r="BA26" s="222"/>
      <c r="BB26" s="222"/>
      <c r="BC26" s="222"/>
      <c r="BD26" s="222"/>
      <c r="BE26" s="222"/>
      <c r="BF26" s="222"/>
      <c r="BG26" s="222"/>
      <c r="BH26" s="222"/>
      <c r="BI26" s="222"/>
      <c r="BJ26" s="222"/>
      <c r="BK26" s="222"/>
      <c r="BL26" s="222"/>
      <c r="BM26" s="222"/>
      <c r="BN26" s="222"/>
      <c r="BO26" s="222"/>
      <c r="BP26" s="222"/>
      <c r="BQ26" s="222"/>
      <c r="BR26" s="222"/>
      <c r="BS26" s="222"/>
      <c r="BT26" s="222"/>
      <c r="BU26" s="222"/>
      <c r="BV26" s="222"/>
      <c r="BW26" s="222"/>
      <c r="BX26" s="222"/>
      <c r="BY26" s="222"/>
      <c r="BZ26" s="222"/>
      <c r="CA26" s="222"/>
      <c r="CB26" s="222"/>
      <c r="CC26" s="222"/>
      <c r="CD26" s="222"/>
      <c r="CE26" s="222"/>
      <c r="CF26" s="222"/>
      <c r="CG26" s="222"/>
      <c r="CH26" s="222"/>
      <c r="CI26" s="222"/>
      <c r="CJ26" s="222"/>
      <c r="CK26" s="222"/>
      <c r="CL26" s="222"/>
      <c r="CM26" s="222"/>
      <c r="CN26" s="222"/>
      <c r="CO26" s="222"/>
      <c r="CP26" s="222"/>
      <c r="CQ26" s="222"/>
      <c r="CR26" s="222"/>
      <c r="CS26" s="222"/>
      <c r="CT26" s="222"/>
      <c r="CU26" s="222"/>
      <c r="CV26" s="222"/>
      <c r="CW26" s="222"/>
      <c r="CX26" s="222"/>
    </row>
    <row r="27" spans="1:102" s="223" customFormat="1" ht="20.100000000000001" customHeight="1">
      <c r="A27" s="204"/>
      <c r="B27" s="104" t="s">
        <v>36</v>
      </c>
      <c r="C27" s="216">
        <v>0</v>
      </c>
      <c r="D27" s="217">
        <v>0</v>
      </c>
      <c r="E27" s="218">
        <v>0</v>
      </c>
      <c r="F27" s="219" t="s">
        <v>298</v>
      </c>
      <c r="G27" s="220" t="s">
        <v>298</v>
      </c>
      <c r="H27" s="221" t="s">
        <v>298</v>
      </c>
      <c r="I27" s="219" t="s">
        <v>299</v>
      </c>
      <c r="J27" s="220" t="s">
        <v>299</v>
      </c>
      <c r="K27" s="221" t="s">
        <v>299</v>
      </c>
      <c r="L27" s="219" t="s">
        <v>299</v>
      </c>
      <c r="M27" s="220" t="s">
        <v>299</v>
      </c>
      <c r="N27" s="221" t="s">
        <v>299</v>
      </c>
      <c r="O27" s="204"/>
      <c r="P27" s="222"/>
      <c r="Q27" s="222"/>
      <c r="R27" s="222"/>
      <c r="S27" s="222"/>
      <c r="T27" s="222"/>
      <c r="U27" s="222"/>
      <c r="V27" s="222"/>
      <c r="W27" s="222"/>
      <c r="X27" s="222"/>
      <c r="Y27" s="222"/>
      <c r="Z27" s="222"/>
      <c r="AA27" s="222"/>
      <c r="AB27" s="222"/>
      <c r="AC27" s="222"/>
      <c r="AD27" s="222"/>
      <c r="AE27" s="222"/>
      <c r="AF27" s="222"/>
      <c r="AG27" s="222"/>
      <c r="AH27" s="222"/>
      <c r="AI27" s="222"/>
      <c r="AJ27" s="222"/>
      <c r="AK27" s="222"/>
      <c r="AL27" s="222"/>
      <c r="AM27" s="222"/>
      <c r="AN27" s="222"/>
      <c r="AO27" s="222"/>
      <c r="AP27" s="222"/>
      <c r="AQ27" s="222"/>
      <c r="AR27" s="222"/>
      <c r="AS27" s="222"/>
      <c r="AT27" s="222"/>
      <c r="AU27" s="222"/>
      <c r="AV27" s="222"/>
      <c r="AW27" s="222"/>
      <c r="AX27" s="222"/>
      <c r="AY27" s="222"/>
      <c r="AZ27" s="222"/>
      <c r="BA27" s="222"/>
      <c r="BB27" s="222"/>
      <c r="BC27" s="222"/>
      <c r="BD27" s="222"/>
      <c r="BE27" s="222"/>
      <c r="BF27" s="222"/>
      <c r="BG27" s="222"/>
      <c r="BH27" s="222"/>
      <c r="BI27" s="222"/>
      <c r="BJ27" s="222"/>
      <c r="BK27" s="222"/>
      <c r="BL27" s="222"/>
      <c r="BM27" s="222"/>
      <c r="BN27" s="222"/>
      <c r="BO27" s="222"/>
      <c r="BP27" s="222"/>
      <c r="BQ27" s="222"/>
      <c r="BR27" s="222"/>
      <c r="BS27" s="222"/>
      <c r="BT27" s="222"/>
      <c r="BU27" s="222"/>
      <c r="BV27" s="222"/>
      <c r="BW27" s="222"/>
      <c r="BX27" s="222"/>
      <c r="BY27" s="222"/>
      <c r="BZ27" s="222"/>
      <c r="CA27" s="222"/>
      <c r="CB27" s="222"/>
      <c r="CC27" s="222"/>
      <c r="CD27" s="222"/>
      <c r="CE27" s="222"/>
      <c r="CF27" s="222"/>
      <c r="CG27" s="222"/>
      <c r="CH27" s="222"/>
      <c r="CI27" s="222"/>
      <c r="CJ27" s="222"/>
      <c r="CK27" s="222"/>
      <c r="CL27" s="222"/>
      <c r="CM27" s="222"/>
      <c r="CN27" s="222"/>
      <c r="CO27" s="222"/>
      <c r="CP27" s="222"/>
      <c r="CQ27" s="222"/>
      <c r="CR27" s="222"/>
      <c r="CS27" s="222"/>
      <c r="CT27" s="222"/>
      <c r="CU27" s="222"/>
      <c r="CV27" s="222"/>
      <c r="CW27" s="222"/>
      <c r="CX27" s="222"/>
    </row>
    <row r="28" spans="1:102" s="223" customFormat="1" ht="20.100000000000001" customHeight="1">
      <c r="A28" s="204"/>
      <c r="B28" s="104" t="s">
        <v>69</v>
      </c>
      <c r="C28" s="216">
        <v>0</v>
      </c>
      <c r="D28" s="217">
        <v>0</v>
      </c>
      <c r="E28" s="218">
        <v>0</v>
      </c>
      <c r="F28" s="219" t="s">
        <v>298</v>
      </c>
      <c r="G28" s="220" t="s">
        <v>298</v>
      </c>
      <c r="H28" s="221" t="s">
        <v>298</v>
      </c>
      <c r="I28" s="219" t="s">
        <v>299</v>
      </c>
      <c r="J28" s="220" t="s">
        <v>299</v>
      </c>
      <c r="K28" s="221" t="s">
        <v>299</v>
      </c>
      <c r="L28" s="219" t="s">
        <v>299</v>
      </c>
      <c r="M28" s="220" t="s">
        <v>299</v>
      </c>
      <c r="N28" s="221" t="s">
        <v>299</v>
      </c>
      <c r="O28" s="204"/>
      <c r="P28" s="222"/>
      <c r="Q28" s="222"/>
      <c r="R28" s="222"/>
      <c r="S28" s="222"/>
      <c r="T28" s="222"/>
      <c r="U28" s="222"/>
      <c r="V28" s="222"/>
      <c r="W28" s="222"/>
      <c r="X28" s="222"/>
      <c r="Y28" s="222"/>
      <c r="Z28" s="222"/>
      <c r="AA28" s="222"/>
      <c r="AB28" s="222"/>
      <c r="AC28" s="222"/>
      <c r="AD28" s="222"/>
      <c r="AE28" s="222"/>
      <c r="AF28" s="222"/>
      <c r="AG28" s="222"/>
      <c r="AH28" s="222"/>
      <c r="AI28" s="222"/>
      <c r="AJ28" s="222"/>
      <c r="AK28" s="222"/>
      <c r="AL28" s="222"/>
      <c r="AM28" s="222"/>
      <c r="AN28" s="222"/>
      <c r="AO28" s="222"/>
      <c r="AP28" s="222"/>
      <c r="AQ28" s="222"/>
      <c r="AR28" s="222"/>
      <c r="AS28" s="222"/>
      <c r="AT28" s="222"/>
      <c r="AU28" s="222"/>
      <c r="AV28" s="222"/>
      <c r="AW28" s="222"/>
      <c r="AX28" s="222"/>
      <c r="AY28" s="222"/>
      <c r="AZ28" s="222"/>
      <c r="BA28" s="222"/>
      <c r="BB28" s="222"/>
      <c r="BC28" s="222"/>
      <c r="BD28" s="222"/>
      <c r="BE28" s="222"/>
      <c r="BF28" s="222"/>
      <c r="BG28" s="222"/>
      <c r="BH28" s="222"/>
      <c r="BI28" s="222"/>
      <c r="BJ28" s="222"/>
      <c r="BK28" s="222"/>
      <c r="BL28" s="222"/>
      <c r="BM28" s="222"/>
      <c r="BN28" s="222"/>
      <c r="BO28" s="222"/>
      <c r="BP28" s="222"/>
      <c r="BQ28" s="222"/>
      <c r="BR28" s="222"/>
      <c r="BS28" s="222"/>
      <c r="BT28" s="222"/>
      <c r="BU28" s="222"/>
      <c r="BV28" s="222"/>
      <c r="BW28" s="222"/>
      <c r="BX28" s="222"/>
      <c r="BY28" s="222"/>
      <c r="BZ28" s="222"/>
      <c r="CA28" s="222"/>
      <c r="CB28" s="222"/>
      <c r="CC28" s="222"/>
      <c r="CD28" s="222"/>
      <c r="CE28" s="222"/>
      <c r="CF28" s="222"/>
      <c r="CG28" s="222"/>
      <c r="CH28" s="222"/>
      <c r="CI28" s="222"/>
      <c r="CJ28" s="222"/>
      <c r="CK28" s="222"/>
      <c r="CL28" s="222"/>
      <c r="CM28" s="222"/>
      <c r="CN28" s="222"/>
      <c r="CO28" s="222"/>
      <c r="CP28" s="222"/>
      <c r="CQ28" s="222"/>
      <c r="CR28" s="222"/>
      <c r="CS28" s="222"/>
      <c r="CT28" s="222"/>
      <c r="CU28" s="222"/>
      <c r="CV28" s="222"/>
      <c r="CW28" s="222"/>
      <c r="CX28" s="222"/>
    </row>
    <row r="29" spans="1:102" s="223" customFormat="1" ht="20.100000000000001" customHeight="1">
      <c r="A29" s="204"/>
      <c r="B29" s="104" t="s">
        <v>40</v>
      </c>
      <c r="C29" s="216">
        <v>0</v>
      </c>
      <c r="D29" s="217">
        <v>0</v>
      </c>
      <c r="E29" s="218">
        <v>0</v>
      </c>
      <c r="F29" s="219" t="s">
        <v>298</v>
      </c>
      <c r="G29" s="220" t="s">
        <v>298</v>
      </c>
      <c r="H29" s="221" t="s">
        <v>298</v>
      </c>
      <c r="I29" s="219" t="s">
        <v>299</v>
      </c>
      <c r="J29" s="220" t="s">
        <v>299</v>
      </c>
      <c r="K29" s="221" t="s">
        <v>299</v>
      </c>
      <c r="L29" s="219" t="s">
        <v>299</v>
      </c>
      <c r="M29" s="220" t="s">
        <v>299</v>
      </c>
      <c r="N29" s="221" t="s">
        <v>299</v>
      </c>
      <c r="O29" s="204"/>
      <c r="P29" s="222"/>
      <c r="Q29" s="222"/>
      <c r="R29" s="222"/>
      <c r="S29" s="222"/>
      <c r="T29" s="222"/>
      <c r="U29" s="222"/>
      <c r="V29" s="222"/>
      <c r="W29" s="222"/>
      <c r="X29" s="222"/>
      <c r="Y29" s="222"/>
      <c r="Z29" s="222"/>
      <c r="AA29" s="222"/>
      <c r="AB29" s="222"/>
      <c r="AC29" s="222"/>
      <c r="AD29" s="222"/>
      <c r="AE29" s="222"/>
      <c r="AF29" s="222"/>
      <c r="AG29" s="222"/>
      <c r="AH29" s="222"/>
      <c r="AI29" s="222"/>
      <c r="AJ29" s="222"/>
      <c r="AK29" s="222"/>
      <c r="AL29" s="222"/>
      <c r="AM29" s="222"/>
      <c r="AN29" s="222"/>
      <c r="AO29" s="222"/>
      <c r="AP29" s="222"/>
      <c r="AQ29" s="222"/>
      <c r="AR29" s="222"/>
      <c r="AS29" s="222"/>
      <c r="AT29" s="222"/>
      <c r="AU29" s="222"/>
      <c r="AV29" s="222"/>
      <c r="AW29" s="222"/>
      <c r="AX29" s="222"/>
      <c r="AY29" s="222"/>
      <c r="AZ29" s="222"/>
      <c r="BA29" s="222"/>
      <c r="BB29" s="222"/>
      <c r="BC29" s="222"/>
      <c r="BD29" s="222"/>
      <c r="BE29" s="222"/>
      <c r="BF29" s="222"/>
      <c r="BG29" s="222"/>
      <c r="BH29" s="222"/>
      <c r="BI29" s="222"/>
      <c r="BJ29" s="222"/>
      <c r="BK29" s="222"/>
      <c r="BL29" s="222"/>
      <c r="BM29" s="222"/>
      <c r="BN29" s="222"/>
      <c r="BO29" s="222"/>
      <c r="BP29" s="222"/>
      <c r="BQ29" s="222"/>
      <c r="BR29" s="222"/>
      <c r="BS29" s="222"/>
      <c r="BT29" s="222"/>
      <c r="BU29" s="222"/>
      <c r="BV29" s="222"/>
      <c r="BW29" s="222"/>
      <c r="BX29" s="222"/>
      <c r="BY29" s="222"/>
      <c r="BZ29" s="222"/>
      <c r="CA29" s="222"/>
      <c r="CB29" s="222"/>
      <c r="CC29" s="222"/>
      <c r="CD29" s="222"/>
      <c r="CE29" s="222"/>
      <c r="CF29" s="222"/>
      <c r="CG29" s="222"/>
      <c r="CH29" s="222"/>
      <c r="CI29" s="222"/>
      <c r="CJ29" s="222"/>
      <c r="CK29" s="222"/>
      <c r="CL29" s="222"/>
      <c r="CM29" s="222"/>
      <c r="CN29" s="222"/>
      <c r="CO29" s="222"/>
      <c r="CP29" s="222"/>
      <c r="CQ29" s="222"/>
      <c r="CR29" s="222"/>
      <c r="CS29" s="222"/>
      <c r="CT29" s="222"/>
      <c r="CU29" s="222"/>
      <c r="CV29" s="222"/>
      <c r="CW29" s="222"/>
      <c r="CX29" s="222"/>
    </row>
    <row r="30" spans="1:102" s="223" customFormat="1" ht="20.100000000000001" customHeight="1">
      <c r="A30" s="204"/>
      <c r="B30" s="104" t="s">
        <v>73</v>
      </c>
      <c r="C30" s="216">
        <v>0</v>
      </c>
      <c r="D30" s="217">
        <v>0</v>
      </c>
      <c r="E30" s="218">
        <v>0</v>
      </c>
      <c r="F30" s="219" t="s">
        <v>298</v>
      </c>
      <c r="G30" s="220" t="s">
        <v>298</v>
      </c>
      <c r="H30" s="221" t="s">
        <v>298</v>
      </c>
      <c r="I30" s="219" t="s">
        <v>299</v>
      </c>
      <c r="J30" s="220" t="s">
        <v>299</v>
      </c>
      <c r="K30" s="221" t="s">
        <v>299</v>
      </c>
      <c r="L30" s="219" t="s">
        <v>299</v>
      </c>
      <c r="M30" s="220" t="s">
        <v>299</v>
      </c>
      <c r="N30" s="221" t="s">
        <v>299</v>
      </c>
      <c r="O30" s="204"/>
      <c r="P30" s="222"/>
      <c r="Q30" s="222"/>
      <c r="R30" s="222"/>
      <c r="S30" s="222"/>
      <c r="T30" s="222"/>
      <c r="U30" s="222"/>
      <c r="V30" s="222"/>
      <c r="W30" s="222"/>
      <c r="X30" s="222"/>
      <c r="Y30" s="222"/>
      <c r="Z30" s="222"/>
      <c r="AA30" s="222"/>
      <c r="AB30" s="222"/>
      <c r="AC30" s="222"/>
      <c r="AD30" s="222"/>
      <c r="AE30" s="222"/>
      <c r="AF30" s="222"/>
      <c r="AG30" s="222"/>
      <c r="AH30" s="222"/>
      <c r="AI30" s="222"/>
      <c r="AJ30" s="222"/>
      <c r="AK30" s="222"/>
      <c r="AL30" s="222"/>
      <c r="AM30" s="222"/>
      <c r="AN30" s="222"/>
      <c r="AO30" s="222"/>
      <c r="AP30" s="222"/>
      <c r="AQ30" s="222"/>
      <c r="AR30" s="222"/>
      <c r="AS30" s="222"/>
      <c r="AT30" s="222"/>
      <c r="AU30" s="222"/>
      <c r="AV30" s="222"/>
      <c r="AW30" s="222"/>
      <c r="AX30" s="222"/>
      <c r="AY30" s="222"/>
      <c r="AZ30" s="222"/>
      <c r="BA30" s="222"/>
      <c r="BB30" s="222"/>
      <c r="BC30" s="222"/>
      <c r="BD30" s="222"/>
      <c r="BE30" s="222"/>
      <c r="BF30" s="222"/>
      <c r="BG30" s="222"/>
      <c r="BH30" s="222"/>
      <c r="BI30" s="222"/>
      <c r="BJ30" s="222"/>
      <c r="BK30" s="222"/>
      <c r="BL30" s="222"/>
      <c r="BM30" s="222"/>
      <c r="BN30" s="222"/>
      <c r="BO30" s="222"/>
      <c r="BP30" s="222"/>
      <c r="BQ30" s="222"/>
      <c r="BR30" s="222"/>
      <c r="BS30" s="222"/>
      <c r="BT30" s="222"/>
      <c r="BU30" s="222"/>
      <c r="BV30" s="222"/>
      <c r="BW30" s="222"/>
      <c r="BX30" s="222"/>
      <c r="BY30" s="222"/>
      <c r="BZ30" s="222"/>
      <c r="CA30" s="222"/>
      <c r="CB30" s="222"/>
      <c r="CC30" s="222"/>
      <c r="CD30" s="222"/>
      <c r="CE30" s="222"/>
      <c r="CF30" s="222"/>
      <c r="CG30" s="222"/>
      <c r="CH30" s="222"/>
      <c r="CI30" s="222"/>
      <c r="CJ30" s="222"/>
      <c r="CK30" s="222"/>
      <c r="CL30" s="222"/>
      <c r="CM30" s="222"/>
      <c r="CN30" s="222"/>
      <c r="CO30" s="222"/>
      <c r="CP30" s="222"/>
      <c r="CQ30" s="222"/>
      <c r="CR30" s="222"/>
      <c r="CS30" s="222"/>
      <c r="CT30" s="222"/>
      <c r="CU30" s="222"/>
      <c r="CV30" s="222"/>
      <c r="CW30" s="222"/>
      <c r="CX30" s="222"/>
    </row>
    <row r="31" spans="1:102" s="223" customFormat="1" ht="20.100000000000001" customHeight="1">
      <c r="A31" s="204"/>
      <c r="B31" s="104" t="s">
        <v>31</v>
      </c>
      <c r="C31" s="216">
        <v>20.210618999999998</v>
      </c>
      <c r="D31" s="217">
        <v>8.4313139999999986</v>
      </c>
      <c r="E31" s="218">
        <v>7.8845180000000008</v>
      </c>
      <c r="F31" s="219">
        <v>13.6884080591495</v>
      </c>
      <c r="G31" s="220">
        <v>3.5290465993794093</v>
      </c>
      <c r="H31" s="221">
        <v>3.773788074299532</v>
      </c>
      <c r="I31" s="219">
        <v>103.78552487753532</v>
      </c>
      <c r="J31" s="220">
        <v>136.54606866188306</v>
      </c>
      <c r="K31" s="221">
        <v>145.58167672116821</v>
      </c>
      <c r="L31" s="219">
        <v>14.206586151567155</v>
      </c>
      <c r="M31" s="220">
        <v>4.8187743926984581</v>
      </c>
      <c r="N31" s="221">
        <v>5.4939439544687438</v>
      </c>
      <c r="O31" s="204"/>
      <c r="P31" s="222"/>
      <c r="Q31" s="222"/>
      <c r="R31" s="222"/>
      <c r="S31" s="222"/>
      <c r="T31" s="222"/>
      <c r="U31" s="222"/>
      <c r="V31" s="222"/>
      <c r="W31" s="222"/>
      <c r="X31" s="222"/>
      <c r="Y31" s="222"/>
      <c r="Z31" s="222"/>
      <c r="AA31" s="222"/>
      <c r="AB31" s="222"/>
      <c r="AC31" s="222"/>
      <c r="AD31" s="222"/>
      <c r="AE31" s="222"/>
      <c r="AF31" s="222"/>
      <c r="AG31" s="222"/>
      <c r="AH31" s="222"/>
      <c r="AI31" s="222"/>
      <c r="AJ31" s="222"/>
      <c r="AK31" s="222"/>
      <c r="AL31" s="222"/>
      <c r="AM31" s="222"/>
      <c r="AN31" s="222"/>
      <c r="AO31" s="222"/>
      <c r="AP31" s="222"/>
      <c r="AQ31" s="222"/>
      <c r="AR31" s="222"/>
      <c r="AS31" s="222"/>
      <c r="AT31" s="222"/>
      <c r="AU31" s="222"/>
      <c r="AV31" s="222"/>
      <c r="AW31" s="222"/>
      <c r="AX31" s="222"/>
      <c r="AY31" s="222"/>
      <c r="AZ31" s="222"/>
      <c r="BA31" s="222"/>
      <c r="BB31" s="222"/>
      <c r="BC31" s="222"/>
      <c r="BD31" s="222"/>
      <c r="BE31" s="222"/>
      <c r="BF31" s="222"/>
      <c r="BG31" s="222"/>
      <c r="BH31" s="222"/>
      <c r="BI31" s="222"/>
      <c r="BJ31" s="222"/>
      <c r="BK31" s="222"/>
      <c r="BL31" s="222"/>
      <c r="BM31" s="222"/>
      <c r="BN31" s="222"/>
      <c r="BO31" s="222"/>
      <c r="BP31" s="222"/>
      <c r="BQ31" s="222"/>
      <c r="BR31" s="222"/>
      <c r="BS31" s="222"/>
      <c r="BT31" s="222"/>
      <c r="BU31" s="222"/>
      <c r="BV31" s="222"/>
      <c r="BW31" s="222"/>
      <c r="BX31" s="222"/>
      <c r="BY31" s="222"/>
      <c r="BZ31" s="222"/>
      <c r="CA31" s="222"/>
      <c r="CB31" s="222"/>
      <c r="CC31" s="222"/>
      <c r="CD31" s="222"/>
      <c r="CE31" s="222"/>
      <c r="CF31" s="222"/>
      <c r="CG31" s="222"/>
      <c r="CH31" s="222"/>
      <c r="CI31" s="222"/>
      <c r="CJ31" s="222"/>
      <c r="CK31" s="222"/>
      <c r="CL31" s="222"/>
      <c r="CM31" s="222"/>
      <c r="CN31" s="222"/>
      <c r="CO31" s="222"/>
      <c r="CP31" s="222"/>
      <c r="CQ31" s="222"/>
      <c r="CR31" s="222"/>
      <c r="CS31" s="222"/>
      <c r="CT31" s="222"/>
      <c r="CU31" s="222"/>
      <c r="CV31" s="222"/>
      <c r="CW31" s="222"/>
      <c r="CX31" s="222"/>
    </row>
    <row r="32" spans="1:102" s="223" customFormat="1" ht="20.100000000000001" customHeight="1">
      <c r="A32" s="204"/>
      <c r="B32" s="104" t="s">
        <v>45</v>
      </c>
      <c r="C32" s="216">
        <v>1.6577499999999998</v>
      </c>
      <c r="D32" s="217">
        <v>1.203098</v>
      </c>
      <c r="E32" s="218">
        <v>1.144625</v>
      </c>
      <c r="F32" s="219">
        <v>0.39993967727341279</v>
      </c>
      <c r="G32" s="220">
        <v>0.55107730209841588</v>
      </c>
      <c r="H32" s="221">
        <v>0.57922900513268538</v>
      </c>
      <c r="I32" s="219">
        <v>193.10708898944191</v>
      </c>
      <c r="J32" s="220">
        <v>153.68024132730017</v>
      </c>
      <c r="K32" s="221">
        <v>150.54298642533939</v>
      </c>
      <c r="L32" s="219">
        <v>0.77231186849645606</v>
      </c>
      <c r="M32" s="220">
        <v>0.84689692776482051</v>
      </c>
      <c r="N32" s="221">
        <v>0.87198864256852682</v>
      </c>
      <c r="O32" s="204"/>
      <c r="P32" s="222"/>
      <c r="Q32" s="222"/>
      <c r="R32" s="222"/>
      <c r="S32" s="222"/>
      <c r="T32" s="222"/>
      <c r="U32" s="222"/>
      <c r="V32" s="222"/>
      <c r="W32" s="222"/>
      <c r="X32" s="222"/>
      <c r="Y32" s="222"/>
      <c r="Z32" s="222"/>
      <c r="AA32" s="222"/>
      <c r="AB32" s="222"/>
      <c r="AC32" s="222"/>
      <c r="AD32" s="222"/>
      <c r="AE32" s="222"/>
      <c r="AF32" s="222"/>
      <c r="AG32" s="222"/>
      <c r="AH32" s="222"/>
      <c r="AI32" s="222"/>
      <c r="AJ32" s="222"/>
      <c r="AK32" s="222"/>
      <c r="AL32" s="222"/>
      <c r="AM32" s="222"/>
      <c r="AN32" s="222"/>
      <c r="AO32" s="222"/>
      <c r="AP32" s="222"/>
      <c r="AQ32" s="222"/>
      <c r="AR32" s="222"/>
      <c r="AS32" s="222"/>
      <c r="AT32" s="222"/>
      <c r="AU32" s="222"/>
      <c r="AV32" s="222"/>
      <c r="AW32" s="222"/>
      <c r="AX32" s="222"/>
      <c r="AY32" s="222"/>
      <c r="AZ32" s="222"/>
      <c r="BA32" s="222"/>
      <c r="BB32" s="222"/>
      <c r="BC32" s="222"/>
      <c r="BD32" s="222"/>
      <c r="BE32" s="222"/>
      <c r="BF32" s="222"/>
      <c r="BG32" s="222"/>
      <c r="BH32" s="222"/>
      <c r="BI32" s="222"/>
      <c r="BJ32" s="222"/>
      <c r="BK32" s="222"/>
      <c r="BL32" s="222"/>
      <c r="BM32" s="222"/>
      <c r="BN32" s="222"/>
      <c r="BO32" s="222"/>
      <c r="BP32" s="222"/>
      <c r="BQ32" s="222"/>
      <c r="BR32" s="222"/>
      <c r="BS32" s="222"/>
      <c r="BT32" s="222"/>
      <c r="BU32" s="222"/>
      <c r="BV32" s="222"/>
      <c r="BW32" s="222"/>
      <c r="BX32" s="222"/>
      <c r="BY32" s="222"/>
      <c r="BZ32" s="222"/>
      <c r="CA32" s="222"/>
      <c r="CB32" s="222"/>
      <c r="CC32" s="222"/>
      <c r="CD32" s="222"/>
      <c r="CE32" s="222"/>
      <c r="CF32" s="222"/>
      <c r="CG32" s="222"/>
      <c r="CH32" s="222"/>
      <c r="CI32" s="222"/>
      <c r="CJ32" s="222"/>
      <c r="CK32" s="222"/>
      <c r="CL32" s="222"/>
      <c r="CM32" s="222"/>
      <c r="CN32" s="222"/>
      <c r="CO32" s="222"/>
      <c r="CP32" s="222"/>
      <c r="CQ32" s="222"/>
      <c r="CR32" s="222"/>
      <c r="CS32" s="222"/>
      <c r="CT32" s="222"/>
      <c r="CU32" s="222"/>
      <c r="CV32" s="222"/>
      <c r="CW32" s="222"/>
      <c r="CX32" s="222"/>
    </row>
    <row r="33" spans="1:102" s="223" customFormat="1" ht="20.100000000000001" customHeight="1">
      <c r="A33" s="204"/>
      <c r="B33" s="104" t="s">
        <v>51</v>
      </c>
      <c r="C33" s="216">
        <v>0</v>
      </c>
      <c r="D33" s="217">
        <v>0</v>
      </c>
      <c r="E33" s="218">
        <v>0</v>
      </c>
      <c r="F33" s="219" t="s">
        <v>298</v>
      </c>
      <c r="G33" s="220" t="s">
        <v>298</v>
      </c>
      <c r="H33" s="221" t="s">
        <v>298</v>
      </c>
      <c r="I33" s="219" t="s">
        <v>299</v>
      </c>
      <c r="J33" s="220" t="s">
        <v>299</v>
      </c>
      <c r="K33" s="221" t="s">
        <v>299</v>
      </c>
      <c r="L33" s="219" t="s">
        <v>299</v>
      </c>
      <c r="M33" s="220" t="s">
        <v>299</v>
      </c>
      <c r="N33" s="221" t="s">
        <v>299</v>
      </c>
      <c r="O33" s="204"/>
      <c r="P33" s="222"/>
      <c r="Q33" s="222"/>
      <c r="R33" s="222"/>
      <c r="S33" s="222"/>
      <c r="T33" s="222"/>
      <c r="U33" s="222"/>
      <c r="V33" s="222"/>
      <c r="W33" s="222"/>
      <c r="X33" s="222"/>
      <c r="Y33" s="222"/>
      <c r="Z33" s="222"/>
      <c r="AA33" s="222"/>
      <c r="AB33" s="222"/>
      <c r="AC33" s="222"/>
      <c r="AD33" s="222"/>
      <c r="AE33" s="222"/>
      <c r="AF33" s="222"/>
      <c r="AG33" s="222"/>
      <c r="AH33" s="222"/>
      <c r="AI33" s="222"/>
      <c r="AJ33" s="222"/>
      <c r="AK33" s="222"/>
      <c r="AL33" s="222"/>
      <c r="AM33" s="222"/>
      <c r="AN33" s="222"/>
      <c r="AO33" s="222"/>
      <c r="AP33" s="222"/>
      <c r="AQ33" s="222"/>
      <c r="AR33" s="222"/>
      <c r="AS33" s="222"/>
      <c r="AT33" s="222"/>
      <c r="AU33" s="222"/>
      <c r="AV33" s="222"/>
      <c r="AW33" s="222"/>
      <c r="AX33" s="222"/>
      <c r="AY33" s="222"/>
      <c r="AZ33" s="222"/>
      <c r="BA33" s="222"/>
      <c r="BB33" s="222"/>
      <c r="BC33" s="222"/>
      <c r="BD33" s="222"/>
      <c r="BE33" s="222"/>
      <c r="BF33" s="222"/>
      <c r="BG33" s="222"/>
      <c r="BH33" s="222"/>
      <c r="BI33" s="222"/>
      <c r="BJ33" s="222"/>
      <c r="BK33" s="222"/>
      <c r="BL33" s="222"/>
      <c r="BM33" s="222"/>
      <c r="BN33" s="222"/>
      <c r="BO33" s="222"/>
      <c r="BP33" s="222"/>
      <c r="BQ33" s="222"/>
      <c r="BR33" s="222"/>
      <c r="BS33" s="222"/>
      <c r="BT33" s="222"/>
      <c r="BU33" s="222"/>
      <c r="BV33" s="222"/>
      <c r="BW33" s="222"/>
      <c r="BX33" s="222"/>
      <c r="BY33" s="222"/>
      <c r="BZ33" s="222"/>
      <c r="CA33" s="222"/>
      <c r="CB33" s="222"/>
      <c r="CC33" s="222"/>
      <c r="CD33" s="222"/>
      <c r="CE33" s="222"/>
      <c r="CF33" s="222"/>
      <c r="CG33" s="222"/>
      <c r="CH33" s="222"/>
      <c r="CI33" s="222"/>
      <c r="CJ33" s="222"/>
      <c r="CK33" s="222"/>
      <c r="CL33" s="222"/>
      <c r="CM33" s="222"/>
      <c r="CN33" s="222"/>
      <c r="CO33" s="222"/>
      <c r="CP33" s="222"/>
      <c r="CQ33" s="222"/>
      <c r="CR33" s="222"/>
      <c r="CS33" s="222"/>
      <c r="CT33" s="222"/>
      <c r="CU33" s="222"/>
      <c r="CV33" s="222"/>
      <c r="CW33" s="222"/>
      <c r="CX33" s="222"/>
    </row>
    <row r="34" spans="1:102" s="223" customFormat="1" ht="20.100000000000001" customHeight="1">
      <c r="A34" s="204"/>
      <c r="B34" s="104" t="s">
        <v>48</v>
      </c>
      <c r="C34" s="216">
        <v>0</v>
      </c>
      <c r="D34" s="217">
        <v>0</v>
      </c>
      <c r="E34" s="218">
        <v>0</v>
      </c>
      <c r="F34" s="219" t="s">
        <v>298</v>
      </c>
      <c r="G34" s="220" t="s">
        <v>298</v>
      </c>
      <c r="H34" s="221" t="s">
        <v>298</v>
      </c>
      <c r="I34" s="219" t="s">
        <v>299</v>
      </c>
      <c r="J34" s="220" t="s">
        <v>299</v>
      </c>
      <c r="K34" s="221" t="s">
        <v>299</v>
      </c>
      <c r="L34" s="219" t="s">
        <v>299</v>
      </c>
      <c r="M34" s="220" t="s">
        <v>299</v>
      </c>
      <c r="N34" s="221" t="s">
        <v>299</v>
      </c>
      <c r="O34" s="204"/>
      <c r="P34" s="222"/>
      <c r="Q34" s="222"/>
      <c r="R34" s="222"/>
      <c r="S34" s="222"/>
      <c r="T34" s="222"/>
      <c r="U34" s="222"/>
      <c r="V34" s="222"/>
      <c r="W34" s="222"/>
      <c r="X34" s="222"/>
      <c r="Y34" s="222"/>
      <c r="Z34" s="222"/>
      <c r="AA34" s="222"/>
      <c r="AB34" s="222"/>
      <c r="AC34" s="222"/>
      <c r="AD34" s="222"/>
      <c r="AE34" s="222"/>
      <c r="AF34" s="222"/>
      <c r="AG34" s="222"/>
      <c r="AH34" s="222"/>
      <c r="AI34" s="222"/>
      <c r="AJ34" s="222"/>
      <c r="AK34" s="222"/>
      <c r="AL34" s="222"/>
      <c r="AM34" s="222"/>
      <c r="AN34" s="222"/>
      <c r="AO34" s="222"/>
      <c r="AP34" s="222"/>
      <c r="AQ34" s="222"/>
      <c r="AR34" s="222"/>
      <c r="AS34" s="222"/>
      <c r="AT34" s="222"/>
      <c r="AU34" s="222"/>
      <c r="AV34" s="222"/>
      <c r="AW34" s="222"/>
      <c r="AX34" s="222"/>
      <c r="AY34" s="222"/>
      <c r="AZ34" s="222"/>
      <c r="BA34" s="222"/>
      <c r="BB34" s="222"/>
      <c r="BC34" s="222"/>
      <c r="BD34" s="222"/>
      <c r="BE34" s="222"/>
      <c r="BF34" s="222"/>
      <c r="BG34" s="222"/>
      <c r="BH34" s="222"/>
      <c r="BI34" s="222"/>
      <c r="BJ34" s="222"/>
      <c r="BK34" s="222"/>
      <c r="BL34" s="222"/>
      <c r="BM34" s="222"/>
      <c r="BN34" s="222"/>
      <c r="BO34" s="222"/>
      <c r="BP34" s="222"/>
      <c r="BQ34" s="222"/>
      <c r="BR34" s="222"/>
      <c r="BS34" s="222"/>
      <c r="BT34" s="222"/>
      <c r="BU34" s="222"/>
      <c r="BV34" s="222"/>
      <c r="BW34" s="222"/>
      <c r="BX34" s="222"/>
      <c r="BY34" s="222"/>
      <c r="BZ34" s="222"/>
      <c r="CA34" s="222"/>
      <c r="CB34" s="222"/>
      <c r="CC34" s="222"/>
      <c r="CD34" s="222"/>
      <c r="CE34" s="222"/>
      <c r="CF34" s="222"/>
      <c r="CG34" s="222"/>
      <c r="CH34" s="222"/>
      <c r="CI34" s="222"/>
      <c r="CJ34" s="222"/>
      <c r="CK34" s="222"/>
      <c r="CL34" s="222"/>
      <c r="CM34" s="222"/>
      <c r="CN34" s="222"/>
      <c r="CO34" s="222"/>
      <c r="CP34" s="222"/>
      <c r="CQ34" s="222"/>
      <c r="CR34" s="222"/>
      <c r="CS34" s="222"/>
      <c r="CT34" s="222"/>
      <c r="CU34" s="222"/>
      <c r="CV34" s="222"/>
      <c r="CW34" s="222"/>
      <c r="CX34" s="222"/>
    </row>
    <row r="35" spans="1:102" s="223" customFormat="1" ht="20.100000000000001" customHeight="1">
      <c r="A35" s="204"/>
      <c r="B35" s="104" t="s">
        <v>39</v>
      </c>
      <c r="C35" s="216">
        <v>0</v>
      </c>
      <c r="D35" s="217">
        <v>0</v>
      </c>
      <c r="E35" s="218">
        <v>0</v>
      </c>
      <c r="F35" s="219" t="s">
        <v>298</v>
      </c>
      <c r="G35" s="220" t="s">
        <v>298</v>
      </c>
      <c r="H35" s="221" t="s">
        <v>298</v>
      </c>
      <c r="I35" s="219" t="s">
        <v>299</v>
      </c>
      <c r="J35" s="220" t="s">
        <v>299</v>
      </c>
      <c r="K35" s="221" t="s">
        <v>299</v>
      </c>
      <c r="L35" s="219" t="s">
        <v>299</v>
      </c>
      <c r="M35" s="220" t="s">
        <v>299</v>
      </c>
      <c r="N35" s="221" t="s">
        <v>299</v>
      </c>
      <c r="O35" s="204"/>
      <c r="P35" s="222"/>
      <c r="Q35" s="222"/>
      <c r="R35" s="222"/>
      <c r="S35" s="222"/>
      <c r="T35" s="222"/>
      <c r="U35" s="222"/>
      <c r="V35" s="222"/>
      <c r="W35" s="222"/>
      <c r="X35" s="222"/>
      <c r="Y35" s="222"/>
      <c r="Z35" s="222"/>
      <c r="AA35" s="222"/>
      <c r="AB35" s="222"/>
      <c r="AC35" s="222"/>
      <c r="AD35" s="222"/>
      <c r="AE35" s="222"/>
      <c r="AF35" s="222"/>
      <c r="AG35" s="222"/>
      <c r="AH35" s="222"/>
      <c r="AI35" s="222"/>
      <c r="AJ35" s="222"/>
      <c r="AK35" s="222"/>
      <c r="AL35" s="222"/>
      <c r="AM35" s="222"/>
      <c r="AN35" s="222"/>
      <c r="AO35" s="222"/>
      <c r="AP35" s="222"/>
      <c r="AQ35" s="222"/>
      <c r="AR35" s="222"/>
      <c r="AS35" s="222"/>
      <c r="AT35" s="222"/>
      <c r="AU35" s="222"/>
      <c r="AV35" s="222"/>
      <c r="AW35" s="222"/>
      <c r="AX35" s="222"/>
      <c r="AY35" s="222"/>
      <c r="AZ35" s="222"/>
      <c r="BA35" s="222"/>
      <c r="BB35" s="222"/>
      <c r="BC35" s="222"/>
      <c r="BD35" s="222"/>
      <c r="BE35" s="222"/>
      <c r="BF35" s="222"/>
      <c r="BG35" s="222"/>
      <c r="BH35" s="222"/>
      <c r="BI35" s="222"/>
      <c r="BJ35" s="222"/>
      <c r="BK35" s="222"/>
      <c r="BL35" s="222"/>
      <c r="BM35" s="222"/>
      <c r="BN35" s="222"/>
      <c r="BO35" s="222"/>
      <c r="BP35" s="222"/>
      <c r="BQ35" s="222"/>
      <c r="BR35" s="222"/>
      <c r="BS35" s="222"/>
      <c r="BT35" s="222"/>
      <c r="BU35" s="222"/>
      <c r="BV35" s="222"/>
      <c r="BW35" s="222"/>
      <c r="BX35" s="222"/>
      <c r="BY35" s="222"/>
      <c r="BZ35" s="222"/>
      <c r="CA35" s="222"/>
      <c r="CB35" s="222"/>
      <c r="CC35" s="222"/>
      <c r="CD35" s="222"/>
      <c r="CE35" s="222"/>
      <c r="CF35" s="222"/>
      <c r="CG35" s="222"/>
      <c r="CH35" s="222"/>
      <c r="CI35" s="222"/>
      <c r="CJ35" s="222"/>
      <c r="CK35" s="222"/>
      <c r="CL35" s="222"/>
      <c r="CM35" s="222"/>
      <c r="CN35" s="222"/>
      <c r="CO35" s="222"/>
      <c r="CP35" s="222"/>
      <c r="CQ35" s="222"/>
      <c r="CR35" s="222"/>
      <c r="CS35" s="222"/>
      <c r="CT35" s="222"/>
      <c r="CU35" s="222"/>
      <c r="CV35" s="222"/>
      <c r="CW35" s="222"/>
      <c r="CX35" s="222"/>
    </row>
    <row r="36" spans="1:102" s="223" customFormat="1" ht="20.100000000000001" customHeight="1">
      <c r="A36" s="204"/>
      <c r="B36" s="104" t="s">
        <v>297</v>
      </c>
      <c r="C36" s="216">
        <v>695.51388219</v>
      </c>
      <c r="D36" s="217">
        <v>528.45100308999997</v>
      </c>
      <c r="E36" s="218">
        <v>505.004077</v>
      </c>
      <c r="F36" s="219">
        <v>1.3291191573189438</v>
      </c>
      <c r="G36" s="220">
        <v>2.8538307377252821</v>
      </c>
      <c r="H36" s="221">
        <v>2.9107955102707019</v>
      </c>
      <c r="I36" s="219">
        <v>375.19317352029577</v>
      </c>
      <c r="J36" s="220">
        <v>209.29759741697734</v>
      </c>
      <c r="K36" s="221">
        <v>214.72894975086461</v>
      </c>
      <c r="L36" s="219">
        <v>4.9867643462111584</v>
      </c>
      <c r="M36" s="220">
        <v>5.9729991684062158</v>
      </c>
      <c r="N36" s="221">
        <v>6.2503206285995985</v>
      </c>
      <c r="O36" s="204"/>
      <c r="P36" s="222"/>
      <c r="Q36" s="222"/>
      <c r="R36" s="222"/>
      <c r="S36" s="222"/>
      <c r="T36" s="222"/>
      <c r="U36" s="222"/>
      <c r="V36" s="222"/>
      <c r="W36" s="222"/>
      <c r="X36" s="222"/>
      <c r="Y36" s="222"/>
      <c r="Z36" s="222"/>
      <c r="AA36" s="222"/>
      <c r="AB36" s="222"/>
      <c r="AC36" s="222"/>
      <c r="AD36" s="222"/>
      <c r="AE36" s="222"/>
      <c r="AF36" s="222"/>
      <c r="AG36" s="222"/>
      <c r="AH36" s="222"/>
      <c r="AI36" s="222"/>
      <c r="AJ36" s="222"/>
      <c r="AK36" s="222"/>
      <c r="AL36" s="222"/>
      <c r="AM36" s="222"/>
      <c r="AN36" s="222"/>
      <c r="AO36" s="222"/>
      <c r="AP36" s="222"/>
      <c r="AQ36" s="222"/>
      <c r="AR36" s="222"/>
      <c r="AS36" s="222"/>
      <c r="AT36" s="222"/>
      <c r="AU36" s="222"/>
      <c r="AV36" s="222"/>
      <c r="AW36" s="222"/>
      <c r="AX36" s="222"/>
      <c r="AY36" s="222"/>
      <c r="AZ36" s="222"/>
      <c r="BA36" s="222"/>
      <c r="BB36" s="222"/>
      <c r="BC36" s="222"/>
      <c r="BD36" s="222"/>
      <c r="BE36" s="222"/>
      <c r="BF36" s="222"/>
      <c r="BG36" s="222"/>
      <c r="BH36" s="222"/>
      <c r="BI36" s="222"/>
      <c r="BJ36" s="222"/>
      <c r="BK36" s="222"/>
      <c r="BL36" s="222"/>
      <c r="BM36" s="222"/>
      <c r="BN36" s="222"/>
      <c r="BO36" s="222"/>
      <c r="BP36" s="222"/>
      <c r="BQ36" s="222"/>
      <c r="BR36" s="222"/>
      <c r="BS36" s="222"/>
      <c r="BT36" s="222"/>
      <c r="BU36" s="222"/>
      <c r="BV36" s="222"/>
      <c r="BW36" s="222"/>
      <c r="BX36" s="222"/>
      <c r="BY36" s="222"/>
      <c r="BZ36" s="222"/>
      <c r="CA36" s="222"/>
      <c r="CB36" s="222"/>
      <c r="CC36" s="222"/>
      <c r="CD36" s="222"/>
      <c r="CE36" s="222"/>
      <c r="CF36" s="222"/>
      <c r="CG36" s="222"/>
      <c r="CH36" s="222"/>
      <c r="CI36" s="222"/>
      <c r="CJ36" s="222"/>
      <c r="CK36" s="222"/>
      <c r="CL36" s="222"/>
      <c r="CM36" s="222"/>
      <c r="CN36" s="222"/>
      <c r="CO36" s="222"/>
      <c r="CP36" s="222"/>
      <c r="CQ36" s="222"/>
      <c r="CR36" s="222"/>
      <c r="CS36" s="222"/>
      <c r="CT36" s="222"/>
      <c r="CU36" s="222"/>
      <c r="CV36" s="222"/>
      <c r="CW36" s="222"/>
      <c r="CX36" s="222"/>
    </row>
    <row r="37" spans="1:102" s="223" customFormat="1" ht="20.100000000000001" customHeight="1">
      <c r="A37" s="204"/>
      <c r="B37" s="104" t="s">
        <v>66</v>
      </c>
      <c r="C37" s="216">
        <v>0</v>
      </c>
      <c r="D37" s="217">
        <v>0</v>
      </c>
      <c r="E37" s="218">
        <v>0</v>
      </c>
      <c r="F37" s="219" t="s">
        <v>298</v>
      </c>
      <c r="G37" s="220" t="s">
        <v>298</v>
      </c>
      <c r="H37" s="221" t="s">
        <v>298</v>
      </c>
      <c r="I37" s="219" t="s">
        <v>299</v>
      </c>
      <c r="J37" s="220" t="s">
        <v>299</v>
      </c>
      <c r="K37" s="221" t="s">
        <v>299</v>
      </c>
      <c r="L37" s="219" t="s">
        <v>299</v>
      </c>
      <c r="M37" s="220" t="s">
        <v>299</v>
      </c>
      <c r="N37" s="221" t="s">
        <v>299</v>
      </c>
      <c r="O37" s="204"/>
      <c r="P37" s="222"/>
      <c r="Q37" s="222"/>
      <c r="R37" s="222"/>
      <c r="S37" s="222"/>
      <c r="T37" s="222"/>
      <c r="U37" s="222"/>
      <c r="V37" s="222"/>
      <c r="W37" s="222"/>
      <c r="X37" s="222"/>
      <c r="Y37" s="222"/>
      <c r="Z37" s="222"/>
      <c r="AA37" s="222"/>
      <c r="AB37" s="222"/>
      <c r="AC37" s="222"/>
      <c r="AD37" s="222"/>
      <c r="AE37" s="222"/>
      <c r="AF37" s="222"/>
      <c r="AG37" s="222"/>
      <c r="AH37" s="222"/>
      <c r="AI37" s="222"/>
      <c r="AJ37" s="222"/>
      <c r="AK37" s="222"/>
      <c r="AL37" s="222"/>
      <c r="AM37" s="222"/>
      <c r="AN37" s="222"/>
      <c r="AO37" s="222"/>
      <c r="AP37" s="222"/>
      <c r="AQ37" s="222"/>
      <c r="AR37" s="222"/>
      <c r="AS37" s="222"/>
      <c r="AT37" s="222"/>
      <c r="AU37" s="222"/>
      <c r="AV37" s="222"/>
      <c r="AW37" s="222"/>
      <c r="AX37" s="222"/>
      <c r="AY37" s="222"/>
      <c r="AZ37" s="222"/>
      <c r="BA37" s="222"/>
      <c r="BB37" s="222"/>
      <c r="BC37" s="222"/>
      <c r="BD37" s="222"/>
      <c r="BE37" s="222"/>
      <c r="BF37" s="222"/>
      <c r="BG37" s="222"/>
      <c r="BH37" s="222"/>
      <c r="BI37" s="222"/>
      <c r="BJ37" s="222"/>
      <c r="BK37" s="222"/>
      <c r="BL37" s="222"/>
      <c r="BM37" s="222"/>
      <c r="BN37" s="222"/>
      <c r="BO37" s="222"/>
      <c r="BP37" s="222"/>
      <c r="BQ37" s="222"/>
      <c r="BR37" s="222"/>
      <c r="BS37" s="222"/>
      <c r="BT37" s="222"/>
      <c r="BU37" s="222"/>
      <c r="BV37" s="222"/>
      <c r="BW37" s="222"/>
      <c r="BX37" s="222"/>
      <c r="BY37" s="222"/>
      <c r="BZ37" s="222"/>
      <c r="CA37" s="222"/>
      <c r="CB37" s="222"/>
      <c r="CC37" s="222"/>
      <c r="CD37" s="222"/>
      <c r="CE37" s="222"/>
      <c r="CF37" s="222"/>
      <c r="CG37" s="222"/>
      <c r="CH37" s="222"/>
      <c r="CI37" s="222"/>
      <c r="CJ37" s="222"/>
      <c r="CK37" s="222"/>
      <c r="CL37" s="222"/>
      <c r="CM37" s="222"/>
      <c r="CN37" s="222"/>
      <c r="CO37" s="222"/>
      <c r="CP37" s="222"/>
      <c r="CQ37" s="222"/>
      <c r="CR37" s="222"/>
      <c r="CS37" s="222"/>
      <c r="CT37" s="222"/>
      <c r="CU37" s="222"/>
      <c r="CV37" s="222"/>
      <c r="CW37" s="222"/>
      <c r="CX37" s="222"/>
    </row>
    <row r="38" spans="1:102" s="223" customFormat="1" ht="20.100000000000001" customHeight="1">
      <c r="A38" s="204"/>
      <c r="B38" s="104" t="s">
        <v>52</v>
      </c>
      <c r="C38" s="216">
        <v>0</v>
      </c>
      <c r="D38" s="217">
        <v>0</v>
      </c>
      <c r="E38" s="218">
        <v>0</v>
      </c>
      <c r="F38" s="219" t="s">
        <v>298</v>
      </c>
      <c r="G38" s="220" t="s">
        <v>298</v>
      </c>
      <c r="H38" s="221" t="s">
        <v>298</v>
      </c>
      <c r="I38" s="219" t="s">
        <v>299</v>
      </c>
      <c r="J38" s="220" t="s">
        <v>299</v>
      </c>
      <c r="K38" s="221" t="s">
        <v>299</v>
      </c>
      <c r="L38" s="219" t="s">
        <v>299</v>
      </c>
      <c r="M38" s="220" t="s">
        <v>299</v>
      </c>
      <c r="N38" s="221" t="s">
        <v>299</v>
      </c>
      <c r="O38" s="204"/>
      <c r="P38" s="222"/>
      <c r="Q38" s="222"/>
      <c r="R38" s="222"/>
      <c r="S38" s="222"/>
      <c r="T38" s="222"/>
      <c r="U38" s="222"/>
      <c r="V38" s="222"/>
      <c r="W38" s="222"/>
      <c r="X38" s="222"/>
      <c r="Y38" s="222"/>
      <c r="Z38" s="222"/>
      <c r="AA38" s="222"/>
      <c r="AB38" s="222"/>
      <c r="AC38" s="222"/>
      <c r="AD38" s="222"/>
      <c r="AE38" s="222"/>
      <c r="AF38" s="222"/>
      <c r="AG38" s="222"/>
      <c r="AH38" s="222"/>
      <c r="AI38" s="222"/>
      <c r="AJ38" s="222"/>
      <c r="AK38" s="222"/>
      <c r="AL38" s="222"/>
      <c r="AM38" s="222"/>
      <c r="AN38" s="222"/>
      <c r="AO38" s="222"/>
      <c r="AP38" s="222"/>
      <c r="AQ38" s="222"/>
      <c r="AR38" s="222"/>
      <c r="AS38" s="222"/>
      <c r="AT38" s="222"/>
      <c r="AU38" s="222"/>
      <c r="AV38" s="222"/>
      <c r="AW38" s="222"/>
      <c r="AX38" s="222"/>
      <c r="AY38" s="222"/>
      <c r="AZ38" s="222"/>
      <c r="BA38" s="222"/>
      <c r="BB38" s="222"/>
      <c r="BC38" s="222"/>
      <c r="BD38" s="222"/>
      <c r="BE38" s="222"/>
      <c r="BF38" s="222"/>
      <c r="BG38" s="222"/>
      <c r="BH38" s="222"/>
      <c r="BI38" s="222"/>
      <c r="BJ38" s="222"/>
      <c r="BK38" s="222"/>
      <c r="BL38" s="222"/>
      <c r="BM38" s="222"/>
      <c r="BN38" s="222"/>
      <c r="BO38" s="222"/>
      <c r="BP38" s="222"/>
      <c r="BQ38" s="222"/>
      <c r="BR38" s="222"/>
      <c r="BS38" s="222"/>
      <c r="BT38" s="222"/>
      <c r="BU38" s="222"/>
      <c r="BV38" s="222"/>
      <c r="BW38" s="222"/>
      <c r="BX38" s="222"/>
      <c r="BY38" s="222"/>
      <c r="BZ38" s="222"/>
      <c r="CA38" s="222"/>
      <c r="CB38" s="222"/>
      <c r="CC38" s="222"/>
      <c r="CD38" s="222"/>
      <c r="CE38" s="222"/>
      <c r="CF38" s="222"/>
      <c r="CG38" s="222"/>
      <c r="CH38" s="222"/>
      <c r="CI38" s="222"/>
      <c r="CJ38" s="222"/>
      <c r="CK38" s="222"/>
      <c r="CL38" s="222"/>
      <c r="CM38" s="222"/>
      <c r="CN38" s="222"/>
      <c r="CO38" s="222"/>
      <c r="CP38" s="222"/>
      <c r="CQ38" s="222"/>
      <c r="CR38" s="222"/>
      <c r="CS38" s="222"/>
      <c r="CT38" s="222"/>
      <c r="CU38" s="222"/>
      <c r="CV38" s="222"/>
      <c r="CW38" s="222"/>
      <c r="CX38" s="222"/>
    </row>
    <row r="39" spans="1:102" s="223" customFormat="1" ht="20.100000000000001" customHeight="1">
      <c r="A39" s="204"/>
      <c r="B39" s="104" t="s">
        <v>42</v>
      </c>
      <c r="C39" s="216">
        <v>3.447063</v>
      </c>
      <c r="D39" s="217">
        <v>3.2487430000000002</v>
      </c>
      <c r="E39" s="218">
        <v>3.1528589999999999</v>
      </c>
      <c r="F39" s="219">
        <v>15.329513849906428</v>
      </c>
      <c r="G39" s="220">
        <v>0</v>
      </c>
      <c r="H39" s="221">
        <v>0</v>
      </c>
      <c r="I39" s="219">
        <v>103.28395323399278</v>
      </c>
      <c r="J39" s="220" t="s">
        <v>299</v>
      </c>
      <c r="K39" s="221" t="s">
        <v>299</v>
      </c>
      <c r="L39" s="219">
        <v>15.832927915735803</v>
      </c>
      <c r="M39" s="220">
        <v>4.0044411022971031</v>
      </c>
      <c r="N39" s="221">
        <v>2.7412262965137359</v>
      </c>
      <c r="O39" s="204"/>
      <c r="P39" s="222"/>
      <c r="Q39" s="222"/>
      <c r="R39" s="222"/>
      <c r="S39" s="222"/>
      <c r="T39" s="222"/>
      <c r="U39" s="222"/>
      <c r="V39" s="222"/>
      <c r="W39" s="222"/>
      <c r="X39" s="222"/>
      <c r="Y39" s="222"/>
      <c r="Z39" s="222"/>
      <c r="AA39" s="222"/>
      <c r="AB39" s="222"/>
      <c r="AC39" s="222"/>
      <c r="AD39" s="222"/>
      <c r="AE39" s="222"/>
      <c r="AF39" s="222"/>
      <c r="AG39" s="222"/>
      <c r="AH39" s="222"/>
      <c r="AI39" s="222"/>
      <c r="AJ39" s="222"/>
      <c r="AK39" s="222"/>
      <c r="AL39" s="222"/>
      <c r="AM39" s="222"/>
      <c r="AN39" s="222"/>
      <c r="AO39" s="222"/>
      <c r="AP39" s="222"/>
      <c r="AQ39" s="222"/>
      <c r="AR39" s="222"/>
      <c r="AS39" s="222"/>
      <c r="AT39" s="222"/>
      <c r="AU39" s="222"/>
      <c r="AV39" s="222"/>
      <c r="AW39" s="222"/>
      <c r="AX39" s="222"/>
      <c r="AY39" s="222"/>
      <c r="AZ39" s="222"/>
      <c r="BA39" s="222"/>
      <c r="BB39" s="222"/>
      <c r="BC39" s="222"/>
      <c r="BD39" s="222"/>
      <c r="BE39" s="222"/>
      <c r="BF39" s="222"/>
      <c r="BG39" s="222"/>
      <c r="BH39" s="222"/>
      <c r="BI39" s="222"/>
      <c r="BJ39" s="222"/>
      <c r="BK39" s="222"/>
      <c r="BL39" s="222"/>
      <c r="BM39" s="222"/>
      <c r="BN39" s="222"/>
      <c r="BO39" s="222"/>
      <c r="BP39" s="222"/>
      <c r="BQ39" s="222"/>
      <c r="BR39" s="222"/>
      <c r="BS39" s="222"/>
      <c r="BT39" s="222"/>
      <c r="BU39" s="222"/>
      <c r="BV39" s="222"/>
      <c r="BW39" s="222"/>
      <c r="BX39" s="222"/>
      <c r="BY39" s="222"/>
      <c r="BZ39" s="222"/>
      <c r="CA39" s="222"/>
      <c r="CB39" s="222"/>
      <c r="CC39" s="222"/>
      <c r="CD39" s="222"/>
      <c r="CE39" s="222"/>
      <c r="CF39" s="222"/>
      <c r="CG39" s="222"/>
      <c r="CH39" s="222"/>
      <c r="CI39" s="222"/>
      <c r="CJ39" s="222"/>
      <c r="CK39" s="222"/>
      <c r="CL39" s="222"/>
      <c r="CM39" s="222"/>
      <c r="CN39" s="222"/>
      <c r="CO39" s="222"/>
      <c r="CP39" s="222"/>
      <c r="CQ39" s="222"/>
      <c r="CR39" s="222"/>
      <c r="CS39" s="222"/>
      <c r="CT39" s="222"/>
      <c r="CU39" s="222"/>
      <c r="CV39" s="222"/>
      <c r="CW39" s="222"/>
      <c r="CX39" s="222"/>
    </row>
    <row r="40" spans="1:102" s="223" customFormat="1" ht="20.100000000000001" customHeight="1">
      <c r="A40" s="204"/>
      <c r="B40" s="104" t="s">
        <v>49</v>
      </c>
      <c r="C40" s="216">
        <v>0</v>
      </c>
      <c r="D40" s="217">
        <v>0</v>
      </c>
      <c r="E40" s="218">
        <v>0</v>
      </c>
      <c r="F40" s="219" t="s">
        <v>298</v>
      </c>
      <c r="G40" s="220" t="s">
        <v>298</v>
      </c>
      <c r="H40" s="221" t="s">
        <v>298</v>
      </c>
      <c r="I40" s="219" t="s">
        <v>299</v>
      </c>
      <c r="J40" s="220" t="s">
        <v>299</v>
      </c>
      <c r="K40" s="221" t="s">
        <v>299</v>
      </c>
      <c r="L40" s="219" t="s">
        <v>299</v>
      </c>
      <c r="M40" s="220" t="s">
        <v>299</v>
      </c>
      <c r="N40" s="221" t="s">
        <v>299</v>
      </c>
      <c r="O40" s="204"/>
      <c r="P40" s="222"/>
      <c r="Q40" s="222"/>
      <c r="R40" s="222"/>
      <c r="S40" s="222"/>
      <c r="T40" s="222"/>
      <c r="U40" s="222"/>
      <c r="V40" s="222"/>
      <c r="W40" s="222"/>
      <c r="X40" s="222"/>
      <c r="Y40" s="222"/>
      <c r="Z40" s="222"/>
      <c r="AA40" s="222"/>
      <c r="AB40" s="222"/>
      <c r="AC40" s="222"/>
      <c r="AD40" s="222"/>
      <c r="AE40" s="222"/>
      <c r="AF40" s="222"/>
      <c r="AG40" s="222"/>
      <c r="AH40" s="222"/>
      <c r="AI40" s="222"/>
      <c r="AJ40" s="222"/>
      <c r="AK40" s="222"/>
      <c r="AL40" s="222"/>
      <c r="AM40" s="222"/>
      <c r="AN40" s="222"/>
      <c r="AO40" s="222"/>
      <c r="AP40" s="222"/>
      <c r="AQ40" s="222"/>
      <c r="AR40" s="222"/>
      <c r="AS40" s="222"/>
      <c r="AT40" s="222"/>
      <c r="AU40" s="222"/>
      <c r="AV40" s="222"/>
      <c r="AW40" s="222"/>
      <c r="AX40" s="222"/>
      <c r="AY40" s="222"/>
      <c r="AZ40" s="222"/>
      <c r="BA40" s="222"/>
      <c r="BB40" s="222"/>
      <c r="BC40" s="222"/>
      <c r="BD40" s="222"/>
      <c r="BE40" s="222"/>
      <c r="BF40" s="222"/>
      <c r="BG40" s="222"/>
      <c r="BH40" s="222"/>
      <c r="BI40" s="222"/>
      <c r="BJ40" s="222"/>
      <c r="BK40" s="222"/>
      <c r="BL40" s="222"/>
      <c r="BM40" s="222"/>
      <c r="BN40" s="222"/>
      <c r="BO40" s="222"/>
      <c r="BP40" s="222"/>
      <c r="BQ40" s="222"/>
      <c r="BR40" s="222"/>
      <c r="BS40" s="222"/>
      <c r="BT40" s="222"/>
      <c r="BU40" s="222"/>
      <c r="BV40" s="222"/>
      <c r="BW40" s="222"/>
      <c r="BX40" s="222"/>
      <c r="BY40" s="222"/>
      <c r="BZ40" s="222"/>
      <c r="CA40" s="222"/>
      <c r="CB40" s="222"/>
      <c r="CC40" s="222"/>
      <c r="CD40" s="222"/>
      <c r="CE40" s="222"/>
      <c r="CF40" s="222"/>
      <c r="CG40" s="222"/>
      <c r="CH40" s="222"/>
      <c r="CI40" s="222"/>
      <c r="CJ40" s="222"/>
      <c r="CK40" s="222"/>
      <c r="CL40" s="222"/>
      <c r="CM40" s="222"/>
      <c r="CN40" s="222"/>
      <c r="CO40" s="222"/>
      <c r="CP40" s="222"/>
      <c r="CQ40" s="222"/>
      <c r="CR40" s="222"/>
      <c r="CS40" s="222"/>
      <c r="CT40" s="222"/>
      <c r="CU40" s="222"/>
      <c r="CV40" s="222"/>
      <c r="CW40" s="222"/>
      <c r="CX40" s="222"/>
    </row>
    <row r="41" spans="1:102" s="223" customFormat="1" ht="20.100000000000001" customHeight="1">
      <c r="A41" s="204"/>
      <c r="B41" s="104" t="s">
        <v>59</v>
      </c>
      <c r="C41" s="216">
        <v>0</v>
      </c>
      <c r="D41" s="217">
        <v>0</v>
      </c>
      <c r="E41" s="218">
        <v>0</v>
      </c>
      <c r="F41" s="219" t="s">
        <v>298</v>
      </c>
      <c r="G41" s="220" t="s">
        <v>298</v>
      </c>
      <c r="H41" s="221" t="s">
        <v>298</v>
      </c>
      <c r="I41" s="219" t="s">
        <v>299</v>
      </c>
      <c r="J41" s="220" t="s">
        <v>299</v>
      </c>
      <c r="K41" s="221" t="s">
        <v>299</v>
      </c>
      <c r="L41" s="219" t="s">
        <v>299</v>
      </c>
      <c r="M41" s="220" t="s">
        <v>299</v>
      </c>
      <c r="N41" s="221" t="s">
        <v>299</v>
      </c>
      <c r="O41" s="204"/>
      <c r="P41" s="222"/>
      <c r="Q41" s="222"/>
      <c r="R41" s="222"/>
      <c r="S41" s="222"/>
      <c r="T41" s="222"/>
      <c r="U41" s="222"/>
      <c r="V41" s="222"/>
      <c r="W41" s="222"/>
      <c r="X41" s="222"/>
      <c r="Y41" s="222"/>
      <c r="Z41" s="222"/>
      <c r="AA41" s="222"/>
      <c r="AB41" s="222"/>
      <c r="AC41" s="222"/>
      <c r="AD41" s="222"/>
      <c r="AE41" s="222"/>
      <c r="AF41" s="222"/>
      <c r="AG41" s="222"/>
      <c r="AH41" s="222"/>
      <c r="AI41" s="222"/>
      <c r="AJ41" s="222"/>
      <c r="AK41" s="222"/>
      <c r="AL41" s="222"/>
      <c r="AM41" s="222"/>
      <c r="AN41" s="222"/>
      <c r="AO41" s="222"/>
      <c r="AP41" s="222"/>
      <c r="AQ41" s="222"/>
      <c r="AR41" s="222"/>
      <c r="AS41" s="222"/>
      <c r="AT41" s="222"/>
      <c r="AU41" s="222"/>
      <c r="AV41" s="222"/>
      <c r="AW41" s="222"/>
      <c r="AX41" s="222"/>
      <c r="AY41" s="222"/>
      <c r="AZ41" s="222"/>
      <c r="BA41" s="222"/>
      <c r="BB41" s="222"/>
      <c r="BC41" s="222"/>
      <c r="BD41" s="222"/>
      <c r="BE41" s="222"/>
      <c r="BF41" s="222"/>
      <c r="BG41" s="222"/>
      <c r="BH41" s="222"/>
      <c r="BI41" s="222"/>
      <c r="BJ41" s="222"/>
      <c r="BK41" s="222"/>
      <c r="BL41" s="222"/>
      <c r="BM41" s="222"/>
      <c r="BN41" s="222"/>
      <c r="BO41" s="222"/>
      <c r="BP41" s="222"/>
      <c r="BQ41" s="222"/>
      <c r="BR41" s="222"/>
      <c r="BS41" s="222"/>
      <c r="BT41" s="222"/>
      <c r="BU41" s="222"/>
      <c r="BV41" s="222"/>
      <c r="BW41" s="222"/>
      <c r="BX41" s="222"/>
      <c r="BY41" s="222"/>
      <c r="BZ41" s="222"/>
      <c r="CA41" s="222"/>
      <c r="CB41" s="222"/>
      <c r="CC41" s="222"/>
      <c r="CD41" s="222"/>
      <c r="CE41" s="222"/>
      <c r="CF41" s="222"/>
      <c r="CG41" s="222"/>
      <c r="CH41" s="222"/>
      <c r="CI41" s="222"/>
      <c r="CJ41" s="222"/>
      <c r="CK41" s="222"/>
      <c r="CL41" s="222"/>
      <c r="CM41" s="222"/>
      <c r="CN41" s="222"/>
      <c r="CO41" s="222"/>
      <c r="CP41" s="222"/>
      <c r="CQ41" s="222"/>
      <c r="CR41" s="222"/>
      <c r="CS41" s="222"/>
      <c r="CT41" s="222"/>
      <c r="CU41" s="222"/>
      <c r="CV41" s="222"/>
      <c r="CW41" s="222"/>
      <c r="CX41" s="222"/>
    </row>
    <row r="42" spans="1:102" s="223" customFormat="1" ht="20.100000000000001" customHeight="1">
      <c r="A42" s="204"/>
      <c r="B42" s="104" t="s">
        <v>64</v>
      </c>
      <c r="C42" s="216">
        <v>0</v>
      </c>
      <c r="D42" s="217">
        <v>0</v>
      </c>
      <c r="E42" s="218">
        <v>0</v>
      </c>
      <c r="F42" s="219" t="s">
        <v>298</v>
      </c>
      <c r="G42" s="220" t="s">
        <v>298</v>
      </c>
      <c r="H42" s="221" t="s">
        <v>298</v>
      </c>
      <c r="I42" s="219" t="s">
        <v>299</v>
      </c>
      <c r="J42" s="220" t="s">
        <v>299</v>
      </c>
      <c r="K42" s="221" t="s">
        <v>299</v>
      </c>
      <c r="L42" s="219" t="s">
        <v>299</v>
      </c>
      <c r="M42" s="220" t="s">
        <v>299</v>
      </c>
      <c r="N42" s="221" t="s">
        <v>299</v>
      </c>
      <c r="O42" s="204"/>
      <c r="P42" s="222"/>
      <c r="Q42" s="222"/>
      <c r="R42" s="222"/>
      <c r="S42" s="222"/>
      <c r="T42" s="222"/>
      <c r="U42" s="222"/>
      <c r="V42" s="222"/>
      <c r="W42" s="222"/>
      <c r="X42" s="222"/>
      <c r="Y42" s="222"/>
      <c r="Z42" s="222"/>
      <c r="AA42" s="222"/>
      <c r="AB42" s="222"/>
      <c r="AC42" s="222"/>
      <c r="AD42" s="222"/>
      <c r="AE42" s="222"/>
      <c r="AF42" s="222"/>
      <c r="AG42" s="222"/>
      <c r="AH42" s="222"/>
      <c r="AI42" s="222"/>
      <c r="AJ42" s="222"/>
      <c r="AK42" s="222"/>
      <c r="AL42" s="222"/>
      <c r="AM42" s="222"/>
      <c r="AN42" s="222"/>
      <c r="AO42" s="222"/>
      <c r="AP42" s="222"/>
      <c r="AQ42" s="222"/>
      <c r="AR42" s="222"/>
      <c r="AS42" s="222"/>
      <c r="AT42" s="222"/>
      <c r="AU42" s="222"/>
      <c r="AV42" s="222"/>
      <c r="AW42" s="222"/>
      <c r="AX42" s="222"/>
      <c r="AY42" s="222"/>
      <c r="AZ42" s="222"/>
      <c r="BA42" s="222"/>
      <c r="BB42" s="222"/>
      <c r="BC42" s="222"/>
      <c r="BD42" s="222"/>
      <c r="BE42" s="222"/>
      <c r="BF42" s="222"/>
      <c r="BG42" s="222"/>
      <c r="BH42" s="222"/>
      <c r="BI42" s="222"/>
      <c r="BJ42" s="222"/>
      <c r="BK42" s="222"/>
      <c r="BL42" s="222"/>
      <c r="BM42" s="222"/>
      <c r="BN42" s="222"/>
      <c r="BO42" s="222"/>
      <c r="BP42" s="222"/>
      <c r="BQ42" s="222"/>
      <c r="BR42" s="222"/>
      <c r="BS42" s="222"/>
      <c r="BT42" s="222"/>
      <c r="BU42" s="222"/>
      <c r="BV42" s="222"/>
      <c r="BW42" s="222"/>
      <c r="BX42" s="222"/>
      <c r="BY42" s="222"/>
      <c r="BZ42" s="222"/>
      <c r="CA42" s="222"/>
      <c r="CB42" s="222"/>
      <c r="CC42" s="222"/>
      <c r="CD42" s="222"/>
      <c r="CE42" s="222"/>
      <c r="CF42" s="222"/>
      <c r="CG42" s="222"/>
      <c r="CH42" s="222"/>
      <c r="CI42" s="222"/>
      <c r="CJ42" s="222"/>
      <c r="CK42" s="222"/>
      <c r="CL42" s="222"/>
      <c r="CM42" s="222"/>
      <c r="CN42" s="222"/>
      <c r="CO42" s="222"/>
      <c r="CP42" s="222"/>
      <c r="CQ42" s="222"/>
      <c r="CR42" s="222"/>
      <c r="CS42" s="222"/>
      <c r="CT42" s="222"/>
      <c r="CU42" s="222"/>
      <c r="CV42" s="222"/>
      <c r="CW42" s="222"/>
      <c r="CX42" s="222"/>
    </row>
    <row r="43" spans="1:102" s="223" customFormat="1" ht="20.100000000000001" customHeight="1">
      <c r="A43" s="204"/>
      <c r="B43" s="104" t="s">
        <v>57</v>
      </c>
      <c r="C43" s="216">
        <v>0</v>
      </c>
      <c r="D43" s="217">
        <v>0</v>
      </c>
      <c r="E43" s="218">
        <v>0</v>
      </c>
      <c r="F43" s="219" t="s">
        <v>298</v>
      </c>
      <c r="G43" s="220" t="s">
        <v>298</v>
      </c>
      <c r="H43" s="221" t="s">
        <v>298</v>
      </c>
      <c r="I43" s="219" t="s">
        <v>299</v>
      </c>
      <c r="J43" s="220" t="s">
        <v>299</v>
      </c>
      <c r="K43" s="221" t="s">
        <v>299</v>
      </c>
      <c r="L43" s="219" t="s">
        <v>299</v>
      </c>
      <c r="M43" s="220" t="s">
        <v>299</v>
      </c>
      <c r="N43" s="221" t="s">
        <v>299</v>
      </c>
      <c r="O43" s="204"/>
      <c r="P43" s="222"/>
      <c r="Q43" s="222"/>
      <c r="R43" s="222"/>
      <c r="S43" s="222"/>
      <c r="T43" s="222"/>
      <c r="U43" s="222"/>
      <c r="V43" s="222"/>
      <c r="W43" s="222"/>
      <c r="X43" s="222"/>
      <c r="Y43" s="222"/>
      <c r="Z43" s="222"/>
      <c r="AA43" s="222"/>
      <c r="AB43" s="222"/>
      <c r="AC43" s="222"/>
      <c r="AD43" s="222"/>
      <c r="AE43" s="222"/>
      <c r="AF43" s="222"/>
      <c r="AG43" s="222"/>
      <c r="AH43" s="222"/>
      <c r="AI43" s="222"/>
      <c r="AJ43" s="222"/>
      <c r="AK43" s="222"/>
      <c r="AL43" s="222"/>
      <c r="AM43" s="222"/>
      <c r="AN43" s="222"/>
      <c r="AO43" s="222"/>
      <c r="AP43" s="222"/>
      <c r="AQ43" s="222"/>
      <c r="AR43" s="222"/>
      <c r="AS43" s="222"/>
      <c r="AT43" s="222"/>
      <c r="AU43" s="222"/>
      <c r="AV43" s="222"/>
      <c r="AW43" s="222"/>
      <c r="AX43" s="222"/>
      <c r="AY43" s="222"/>
      <c r="AZ43" s="222"/>
      <c r="BA43" s="222"/>
      <c r="BB43" s="222"/>
      <c r="BC43" s="222"/>
      <c r="BD43" s="222"/>
      <c r="BE43" s="222"/>
      <c r="BF43" s="222"/>
      <c r="BG43" s="222"/>
      <c r="BH43" s="222"/>
      <c r="BI43" s="222"/>
      <c r="BJ43" s="222"/>
      <c r="BK43" s="222"/>
      <c r="BL43" s="222"/>
      <c r="BM43" s="222"/>
      <c r="BN43" s="222"/>
      <c r="BO43" s="222"/>
      <c r="BP43" s="222"/>
      <c r="BQ43" s="222"/>
      <c r="BR43" s="222"/>
      <c r="BS43" s="222"/>
      <c r="BT43" s="222"/>
      <c r="BU43" s="222"/>
      <c r="BV43" s="222"/>
      <c r="BW43" s="222"/>
      <c r="BX43" s="222"/>
      <c r="BY43" s="222"/>
      <c r="BZ43" s="222"/>
      <c r="CA43" s="222"/>
      <c r="CB43" s="222"/>
      <c r="CC43" s="222"/>
      <c r="CD43" s="222"/>
      <c r="CE43" s="222"/>
      <c r="CF43" s="222"/>
      <c r="CG43" s="222"/>
      <c r="CH43" s="222"/>
      <c r="CI43" s="222"/>
      <c r="CJ43" s="222"/>
      <c r="CK43" s="222"/>
      <c r="CL43" s="222"/>
      <c r="CM43" s="222"/>
      <c r="CN43" s="222"/>
      <c r="CO43" s="222"/>
      <c r="CP43" s="222"/>
      <c r="CQ43" s="222"/>
      <c r="CR43" s="222"/>
      <c r="CS43" s="222"/>
      <c r="CT43" s="222"/>
      <c r="CU43" s="222"/>
      <c r="CV43" s="222"/>
      <c r="CW43" s="222"/>
      <c r="CX43" s="222"/>
    </row>
    <row r="44" spans="1:102" s="223" customFormat="1" ht="20.100000000000001" customHeight="1">
      <c r="A44" s="204"/>
      <c r="B44" s="104" t="s">
        <v>233</v>
      </c>
      <c r="C44" s="216">
        <v>0</v>
      </c>
      <c r="D44" s="217">
        <v>0</v>
      </c>
      <c r="E44" s="218">
        <v>0</v>
      </c>
      <c r="F44" s="219" t="s">
        <v>298</v>
      </c>
      <c r="G44" s="220" t="s">
        <v>298</v>
      </c>
      <c r="H44" s="221" t="s">
        <v>298</v>
      </c>
      <c r="I44" s="219" t="s">
        <v>299</v>
      </c>
      <c r="J44" s="220" t="s">
        <v>299</v>
      </c>
      <c r="K44" s="221" t="s">
        <v>299</v>
      </c>
      <c r="L44" s="219" t="s">
        <v>299</v>
      </c>
      <c r="M44" s="220" t="s">
        <v>299</v>
      </c>
      <c r="N44" s="221" t="s">
        <v>299</v>
      </c>
      <c r="O44" s="204"/>
      <c r="P44" s="222"/>
      <c r="Q44" s="222"/>
      <c r="R44" s="222"/>
      <c r="S44" s="222"/>
      <c r="T44" s="222"/>
      <c r="U44" s="222"/>
      <c r="V44" s="222"/>
      <c r="W44" s="222"/>
      <c r="X44" s="222"/>
      <c r="Y44" s="222"/>
      <c r="Z44" s="222"/>
      <c r="AA44" s="222"/>
      <c r="AB44" s="222"/>
      <c r="AC44" s="222"/>
      <c r="AD44" s="222"/>
      <c r="AE44" s="222"/>
      <c r="AF44" s="222"/>
      <c r="AG44" s="222"/>
      <c r="AH44" s="222"/>
      <c r="AI44" s="222"/>
      <c r="AJ44" s="222"/>
      <c r="AK44" s="222"/>
      <c r="AL44" s="222"/>
      <c r="AM44" s="222"/>
      <c r="AN44" s="222"/>
      <c r="AO44" s="222"/>
      <c r="AP44" s="222"/>
      <c r="AQ44" s="222"/>
      <c r="AR44" s="222"/>
      <c r="AS44" s="222"/>
      <c r="AT44" s="222"/>
      <c r="AU44" s="222"/>
      <c r="AV44" s="222"/>
      <c r="AW44" s="222"/>
      <c r="AX44" s="222"/>
      <c r="AY44" s="222"/>
      <c r="AZ44" s="222"/>
      <c r="BA44" s="222"/>
      <c r="BB44" s="222"/>
      <c r="BC44" s="222"/>
      <c r="BD44" s="222"/>
      <c r="BE44" s="222"/>
      <c r="BF44" s="222"/>
      <c r="BG44" s="222"/>
      <c r="BH44" s="222"/>
      <c r="BI44" s="222"/>
      <c r="BJ44" s="222"/>
      <c r="BK44" s="222"/>
      <c r="BL44" s="222"/>
      <c r="BM44" s="222"/>
      <c r="BN44" s="222"/>
      <c r="BO44" s="222"/>
      <c r="BP44" s="222"/>
      <c r="BQ44" s="222"/>
      <c r="BR44" s="222"/>
      <c r="BS44" s="222"/>
      <c r="BT44" s="222"/>
      <c r="BU44" s="222"/>
      <c r="BV44" s="222"/>
      <c r="BW44" s="222"/>
      <c r="BX44" s="222"/>
      <c r="BY44" s="222"/>
      <c r="BZ44" s="222"/>
      <c r="CA44" s="222"/>
      <c r="CB44" s="222"/>
      <c r="CC44" s="222"/>
      <c r="CD44" s="222"/>
      <c r="CE44" s="222"/>
      <c r="CF44" s="222"/>
      <c r="CG44" s="222"/>
      <c r="CH44" s="222"/>
      <c r="CI44" s="222"/>
      <c r="CJ44" s="222"/>
      <c r="CK44" s="222"/>
      <c r="CL44" s="222"/>
      <c r="CM44" s="222"/>
      <c r="CN44" s="222"/>
      <c r="CO44" s="222"/>
      <c r="CP44" s="222"/>
      <c r="CQ44" s="222"/>
      <c r="CR44" s="222"/>
      <c r="CS44" s="222"/>
      <c r="CT44" s="222"/>
      <c r="CU44" s="222"/>
      <c r="CV44" s="222"/>
      <c r="CW44" s="222"/>
      <c r="CX44" s="222"/>
    </row>
    <row r="45" spans="1:102" s="223" customFormat="1" ht="20.100000000000001" customHeight="1">
      <c r="A45" s="204"/>
      <c r="B45" s="104" t="s">
        <v>225</v>
      </c>
      <c r="C45" s="216">
        <v>0</v>
      </c>
      <c r="D45" s="217">
        <v>0</v>
      </c>
      <c r="E45" s="218">
        <v>0</v>
      </c>
      <c r="F45" s="219" t="s">
        <v>298</v>
      </c>
      <c r="G45" s="220" t="s">
        <v>298</v>
      </c>
      <c r="H45" s="221" t="s">
        <v>298</v>
      </c>
      <c r="I45" s="219" t="s">
        <v>299</v>
      </c>
      <c r="J45" s="220" t="s">
        <v>299</v>
      </c>
      <c r="K45" s="221" t="s">
        <v>299</v>
      </c>
      <c r="L45" s="219" t="s">
        <v>299</v>
      </c>
      <c r="M45" s="220" t="s">
        <v>299</v>
      </c>
      <c r="N45" s="221" t="s">
        <v>299</v>
      </c>
      <c r="O45" s="204"/>
      <c r="P45" s="222"/>
      <c r="Q45" s="222"/>
      <c r="R45" s="222"/>
      <c r="S45" s="222"/>
      <c r="T45" s="222"/>
      <c r="U45" s="222"/>
      <c r="V45" s="222"/>
      <c r="W45" s="222"/>
      <c r="X45" s="222"/>
      <c r="Y45" s="222"/>
      <c r="Z45" s="222"/>
      <c r="AA45" s="222"/>
      <c r="AB45" s="222"/>
      <c r="AC45" s="222"/>
      <c r="AD45" s="222"/>
      <c r="AE45" s="222"/>
      <c r="AF45" s="222"/>
      <c r="AG45" s="222"/>
      <c r="AH45" s="222"/>
      <c r="AI45" s="222"/>
      <c r="AJ45" s="222"/>
      <c r="AK45" s="222"/>
      <c r="AL45" s="222"/>
      <c r="AM45" s="222"/>
      <c r="AN45" s="222"/>
      <c r="AO45" s="222"/>
      <c r="AP45" s="222"/>
      <c r="AQ45" s="222"/>
      <c r="AR45" s="222"/>
      <c r="AS45" s="222"/>
      <c r="AT45" s="222"/>
      <c r="AU45" s="222"/>
      <c r="AV45" s="222"/>
      <c r="AW45" s="222"/>
      <c r="AX45" s="222"/>
      <c r="AY45" s="222"/>
      <c r="AZ45" s="222"/>
      <c r="BA45" s="222"/>
      <c r="BB45" s="222"/>
      <c r="BC45" s="222"/>
      <c r="BD45" s="222"/>
      <c r="BE45" s="222"/>
      <c r="BF45" s="222"/>
      <c r="BG45" s="222"/>
      <c r="BH45" s="222"/>
      <c r="BI45" s="222"/>
      <c r="BJ45" s="222"/>
      <c r="BK45" s="222"/>
      <c r="BL45" s="222"/>
      <c r="BM45" s="222"/>
      <c r="BN45" s="222"/>
      <c r="BO45" s="222"/>
      <c r="BP45" s="222"/>
      <c r="BQ45" s="222"/>
      <c r="BR45" s="222"/>
      <c r="BS45" s="222"/>
      <c r="BT45" s="222"/>
      <c r="BU45" s="222"/>
      <c r="BV45" s="222"/>
      <c r="BW45" s="222"/>
      <c r="BX45" s="222"/>
      <c r="BY45" s="222"/>
      <c r="BZ45" s="222"/>
      <c r="CA45" s="222"/>
      <c r="CB45" s="222"/>
      <c r="CC45" s="222"/>
      <c r="CD45" s="222"/>
      <c r="CE45" s="222"/>
      <c r="CF45" s="222"/>
      <c r="CG45" s="222"/>
      <c r="CH45" s="222"/>
      <c r="CI45" s="222"/>
      <c r="CJ45" s="222"/>
      <c r="CK45" s="222"/>
      <c r="CL45" s="222"/>
      <c r="CM45" s="222"/>
      <c r="CN45" s="222"/>
      <c r="CO45" s="222"/>
      <c r="CP45" s="222"/>
      <c r="CQ45" s="222"/>
      <c r="CR45" s="222"/>
      <c r="CS45" s="222"/>
      <c r="CT45" s="222"/>
      <c r="CU45" s="222"/>
      <c r="CV45" s="222"/>
      <c r="CW45" s="222"/>
      <c r="CX45" s="222"/>
    </row>
    <row r="46" spans="1:102" s="223" customFormat="1" ht="20.100000000000001" customHeight="1">
      <c r="A46" s="204"/>
      <c r="B46" s="104" t="s">
        <v>74</v>
      </c>
      <c r="C46" s="216">
        <v>5196.7481809999999</v>
      </c>
      <c r="D46" s="217">
        <v>7404.2091300000002</v>
      </c>
      <c r="E46" s="218">
        <v>7533.6040760000005</v>
      </c>
      <c r="F46" s="219">
        <v>1.0802438379686423</v>
      </c>
      <c r="G46" s="220">
        <v>1.1170978499900908</v>
      </c>
      <c r="H46" s="221">
        <v>1.1617911841004478</v>
      </c>
      <c r="I46" s="219">
        <v>251.20796503559683</v>
      </c>
      <c r="J46" s="220">
        <v>249.9195312772311</v>
      </c>
      <c r="K46" s="221">
        <v>197.1717919142138</v>
      </c>
      <c r="L46" s="219">
        <v>2.713658562783456</v>
      </c>
      <c r="M46" s="220">
        <v>2.7918457106032606</v>
      </c>
      <c r="N46" s="221">
        <v>2.2907244959922153</v>
      </c>
      <c r="O46" s="204"/>
      <c r="P46" s="222"/>
      <c r="Q46" s="222"/>
      <c r="R46" s="222"/>
      <c r="S46" s="222"/>
      <c r="T46" s="222"/>
      <c r="U46" s="222"/>
      <c r="V46" s="222"/>
      <c r="W46" s="222"/>
      <c r="X46" s="222"/>
      <c r="Y46" s="222"/>
      <c r="Z46" s="222"/>
      <c r="AA46" s="222"/>
      <c r="AB46" s="222"/>
      <c r="AC46" s="222"/>
      <c r="AD46" s="222"/>
      <c r="AE46" s="222"/>
      <c r="AF46" s="222"/>
      <c r="AG46" s="222"/>
      <c r="AH46" s="222"/>
      <c r="AI46" s="222"/>
      <c r="AJ46" s="222"/>
      <c r="AK46" s="222"/>
      <c r="AL46" s="222"/>
      <c r="AM46" s="222"/>
      <c r="AN46" s="222"/>
      <c r="AO46" s="222"/>
      <c r="AP46" s="222"/>
      <c r="AQ46" s="222"/>
      <c r="AR46" s="222"/>
      <c r="AS46" s="222"/>
      <c r="AT46" s="222"/>
      <c r="AU46" s="222"/>
      <c r="AV46" s="222"/>
      <c r="AW46" s="222"/>
      <c r="AX46" s="222"/>
      <c r="AY46" s="222"/>
      <c r="AZ46" s="222"/>
      <c r="BA46" s="222"/>
      <c r="BB46" s="222"/>
      <c r="BC46" s="222"/>
      <c r="BD46" s="222"/>
      <c r="BE46" s="222"/>
      <c r="BF46" s="222"/>
      <c r="BG46" s="222"/>
      <c r="BH46" s="222"/>
      <c r="BI46" s="222"/>
      <c r="BJ46" s="222"/>
      <c r="BK46" s="222"/>
      <c r="BL46" s="222"/>
      <c r="BM46" s="222"/>
      <c r="BN46" s="222"/>
      <c r="BO46" s="222"/>
      <c r="BP46" s="222"/>
      <c r="BQ46" s="222"/>
      <c r="BR46" s="222"/>
      <c r="BS46" s="222"/>
      <c r="BT46" s="222"/>
      <c r="BU46" s="222"/>
      <c r="BV46" s="222"/>
      <c r="BW46" s="222"/>
      <c r="BX46" s="222"/>
      <c r="BY46" s="222"/>
      <c r="BZ46" s="222"/>
      <c r="CA46" s="222"/>
      <c r="CB46" s="222"/>
      <c r="CC46" s="222"/>
      <c r="CD46" s="222"/>
      <c r="CE46" s="222"/>
      <c r="CF46" s="222"/>
      <c r="CG46" s="222"/>
      <c r="CH46" s="222"/>
      <c r="CI46" s="222"/>
      <c r="CJ46" s="222"/>
      <c r="CK46" s="222"/>
      <c r="CL46" s="222"/>
      <c r="CM46" s="222"/>
      <c r="CN46" s="222"/>
      <c r="CO46" s="222"/>
      <c r="CP46" s="222"/>
      <c r="CQ46" s="222"/>
      <c r="CR46" s="222"/>
      <c r="CS46" s="222"/>
      <c r="CT46" s="222"/>
      <c r="CU46" s="222"/>
      <c r="CV46" s="222"/>
      <c r="CW46" s="222"/>
      <c r="CX46" s="222"/>
    </row>
    <row r="47" spans="1:102" s="223" customFormat="1" ht="20.100000000000001" customHeight="1">
      <c r="A47" s="204"/>
      <c r="B47" s="104" t="s">
        <v>38</v>
      </c>
      <c r="C47" s="216">
        <v>0</v>
      </c>
      <c r="D47" s="217">
        <v>0</v>
      </c>
      <c r="E47" s="218">
        <v>0</v>
      </c>
      <c r="F47" s="219" t="s">
        <v>298</v>
      </c>
      <c r="G47" s="220" t="s">
        <v>298</v>
      </c>
      <c r="H47" s="221" t="s">
        <v>298</v>
      </c>
      <c r="I47" s="219" t="s">
        <v>299</v>
      </c>
      <c r="J47" s="220" t="s">
        <v>299</v>
      </c>
      <c r="K47" s="221" t="s">
        <v>299</v>
      </c>
      <c r="L47" s="219" t="s">
        <v>299</v>
      </c>
      <c r="M47" s="220" t="s">
        <v>299</v>
      </c>
      <c r="N47" s="221" t="s">
        <v>299</v>
      </c>
      <c r="O47" s="204"/>
      <c r="P47" s="222"/>
      <c r="Q47" s="222"/>
      <c r="R47" s="222"/>
      <c r="S47" s="222"/>
      <c r="T47" s="222"/>
      <c r="U47" s="222"/>
      <c r="V47" s="222"/>
      <c r="W47" s="222"/>
      <c r="X47" s="222"/>
      <c r="Y47" s="222"/>
      <c r="Z47" s="222"/>
      <c r="AA47" s="222"/>
      <c r="AB47" s="222"/>
      <c r="AC47" s="222"/>
      <c r="AD47" s="222"/>
      <c r="AE47" s="222"/>
      <c r="AF47" s="222"/>
      <c r="AG47" s="222"/>
      <c r="AH47" s="222"/>
      <c r="AI47" s="222"/>
      <c r="AJ47" s="222"/>
      <c r="AK47" s="222"/>
      <c r="AL47" s="222"/>
      <c r="AM47" s="222"/>
      <c r="AN47" s="222"/>
      <c r="AO47" s="222"/>
      <c r="AP47" s="222"/>
      <c r="AQ47" s="222"/>
      <c r="AR47" s="222"/>
      <c r="AS47" s="222"/>
      <c r="AT47" s="222"/>
      <c r="AU47" s="222"/>
      <c r="AV47" s="222"/>
      <c r="AW47" s="222"/>
      <c r="AX47" s="222"/>
      <c r="AY47" s="222"/>
      <c r="AZ47" s="222"/>
      <c r="BA47" s="222"/>
      <c r="BB47" s="222"/>
      <c r="BC47" s="222"/>
      <c r="BD47" s="222"/>
      <c r="BE47" s="222"/>
      <c r="BF47" s="222"/>
      <c r="BG47" s="222"/>
      <c r="BH47" s="222"/>
      <c r="BI47" s="222"/>
      <c r="BJ47" s="222"/>
      <c r="BK47" s="222"/>
      <c r="BL47" s="222"/>
      <c r="BM47" s="222"/>
      <c r="BN47" s="222"/>
      <c r="BO47" s="222"/>
      <c r="BP47" s="222"/>
      <c r="BQ47" s="222"/>
      <c r="BR47" s="222"/>
      <c r="BS47" s="222"/>
      <c r="BT47" s="222"/>
      <c r="BU47" s="222"/>
      <c r="BV47" s="222"/>
      <c r="BW47" s="222"/>
      <c r="BX47" s="222"/>
      <c r="BY47" s="222"/>
      <c r="BZ47" s="222"/>
      <c r="CA47" s="222"/>
      <c r="CB47" s="222"/>
      <c r="CC47" s="222"/>
      <c r="CD47" s="222"/>
      <c r="CE47" s="222"/>
      <c r="CF47" s="222"/>
      <c r="CG47" s="222"/>
      <c r="CH47" s="222"/>
      <c r="CI47" s="222"/>
      <c r="CJ47" s="222"/>
      <c r="CK47" s="222"/>
      <c r="CL47" s="222"/>
      <c r="CM47" s="222"/>
      <c r="CN47" s="222"/>
      <c r="CO47" s="222"/>
      <c r="CP47" s="222"/>
      <c r="CQ47" s="222"/>
      <c r="CR47" s="222"/>
      <c r="CS47" s="222"/>
      <c r="CT47" s="222"/>
      <c r="CU47" s="222"/>
      <c r="CV47" s="222"/>
      <c r="CW47" s="222"/>
      <c r="CX47" s="222"/>
    </row>
    <row r="48" spans="1:102" s="223" customFormat="1" ht="20.100000000000001" customHeight="1">
      <c r="A48" s="204"/>
      <c r="B48" s="104" t="s">
        <v>41</v>
      </c>
      <c r="C48" s="216">
        <v>0</v>
      </c>
      <c r="D48" s="217">
        <v>0</v>
      </c>
      <c r="E48" s="218">
        <v>0</v>
      </c>
      <c r="F48" s="219" t="s">
        <v>298</v>
      </c>
      <c r="G48" s="220" t="s">
        <v>298</v>
      </c>
      <c r="H48" s="221" t="s">
        <v>298</v>
      </c>
      <c r="I48" s="219" t="s">
        <v>299</v>
      </c>
      <c r="J48" s="220" t="s">
        <v>299</v>
      </c>
      <c r="K48" s="221" t="s">
        <v>299</v>
      </c>
      <c r="L48" s="219" t="s">
        <v>299</v>
      </c>
      <c r="M48" s="220" t="s">
        <v>299</v>
      </c>
      <c r="N48" s="221" t="s">
        <v>299</v>
      </c>
      <c r="O48" s="204"/>
      <c r="P48" s="222"/>
      <c r="Q48" s="222"/>
      <c r="R48" s="222"/>
      <c r="S48" s="222"/>
      <c r="T48" s="222"/>
      <c r="U48" s="222"/>
      <c r="V48" s="222"/>
      <c r="W48" s="222"/>
      <c r="X48" s="222"/>
      <c r="Y48" s="222"/>
      <c r="Z48" s="222"/>
      <c r="AA48" s="222"/>
      <c r="AB48" s="222"/>
      <c r="AC48" s="222"/>
      <c r="AD48" s="222"/>
      <c r="AE48" s="222"/>
      <c r="AF48" s="222"/>
      <c r="AG48" s="222"/>
      <c r="AH48" s="222"/>
      <c r="AI48" s="222"/>
      <c r="AJ48" s="222"/>
      <c r="AK48" s="222"/>
      <c r="AL48" s="222"/>
      <c r="AM48" s="222"/>
      <c r="AN48" s="222"/>
      <c r="AO48" s="222"/>
      <c r="AP48" s="222"/>
      <c r="AQ48" s="222"/>
      <c r="AR48" s="222"/>
      <c r="AS48" s="222"/>
      <c r="AT48" s="222"/>
      <c r="AU48" s="222"/>
      <c r="AV48" s="222"/>
      <c r="AW48" s="222"/>
      <c r="AX48" s="222"/>
      <c r="AY48" s="222"/>
      <c r="AZ48" s="222"/>
      <c r="BA48" s="222"/>
      <c r="BB48" s="222"/>
      <c r="BC48" s="222"/>
      <c r="BD48" s="222"/>
      <c r="BE48" s="222"/>
      <c r="BF48" s="222"/>
      <c r="BG48" s="222"/>
      <c r="BH48" s="222"/>
      <c r="BI48" s="222"/>
      <c r="BJ48" s="222"/>
      <c r="BK48" s="222"/>
      <c r="BL48" s="222"/>
      <c r="BM48" s="222"/>
      <c r="BN48" s="222"/>
      <c r="BO48" s="222"/>
      <c r="BP48" s="222"/>
      <c r="BQ48" s="222"/>
      <c r="BR48" s="222"/>
      <c r="BS48" s="222"/>
      <c r="BT48" s="222"/>
      <c r="BU48" s="222"/>
      <c r="BV48" s="222"/>
      <c r="BW48" s="222"/>
      <c r="BX48" s="222"/>
      <c r="BY48" s="222"/>
      <c r="BZ48" s="222"/>
      <c r="CA48" s="222"/>
      <c r="CB48" s="222"/>
      <c r="CC48" s="222"/>
      <c r="CD48" s="222"/>
      <c r="CE48" s="222"/>
      <c r="CF48" s="222"/>
      <c r="CG48" s="222"/>
      <c r="CH48" s="222"/>
      <c r="CI48" s="222"/>
      <c r="CJ48" s="222"/>
      <c r="CK48" s="222"/>
      <c r="CL48" s="222"/>
      <c r="CM48" s="222"/>
      <c r="CN48" s="222"/>
      <c r="CO48" s="222"/>
      <c r="CP48" s="222"/>
      <c r="CQ48" s="222"/>
      <c r="CR48" s="222"/>
      <c r="CS48" s="222"/>
      <c r="CT48" s="222"/>
      <c r="CU48" s="222"/>
      <c r="CV48" s="222"/>
      <c r="CW48" s="222"/>
      <c r="CX48" s="222"/>
    </row>
    <row r="49" spans="1:102" s="223" customFormat="1" ht="20.100000000000001" customHeight="1">
      <c r="A49" s="204"/>
      <c r="B49" s="104" t="s">
        <v>72</v>
      </c>
      <c r="C49" s="216">
        <v>0</v>
      </c>
      <c r="D49" s="217">
        <v>0</v>
      </c>
      <c r="E49" s="218">
        <v>0</v>
      </c>
      <c r="F49" s="219" t="s">
        <v>298</v>
      </c>
      <c r="G49" s="220" t="s">
        <v>298</v>
      </c>
      <c r="H49" s="221" t="s">
        <v>298</v>
      </c>
      <c r="I49" s="219" t="s">
        <v>299</v>
      </c>
      <c r="J49" s="220" t="s">
        <v>299</v>
      </c>
      <c r="K49" s="221" t="s">
        <v>299</v>
      </c>
      <c r="L49" s="219" t="s">
        <v>299</v>
      </c>
      <c r="M49" s="220" t="s">
        <v>299</v>
      </c>
      <c r="N49" s="221" t="s">
        <v>299</v>
      </c>
      <c r="O49" s="204"/>
      <c r="P49" s="222"/>
      <c r="Q49" s="222"/>
      <c r="R49" s="222"/>
      <c r="S49" s="222"/>
      <c r="T49" s="222"/>
      <c r="U49" s="222"/>
      <c r="V49" s="222"/>
      <c r="W49" s="222"/>
      <c r="X49" s="222"/>
      <c r="Y49" s="222"/>
      <c r="Z49" s="222"/>
      <c r="AA49" s="222"/>
      <c r="AB49" s="222"/>
      <c r="AC49" s="222"/>
      <c r="AD49" s="222"/>
      <c r="AE49" s="222"/>
      <c r="AF49" s="222"/>
      <c r="AG49" s="222"/>
      <c r="AH49" s="222"/>
      <c r="AI49" s="222"/>
      <c r="AJ49" s="222"/>
      <c r="AK49" s="222"/>
      <c r="AL49" s="222"/>
      <c r="AM49" s="222"/>
      <c r="AN49" s="222"/>
      <c r="AO49" s="222"/>
      <c r="AP49" s="222"/>
      <c r="AQ49" s="222"/>
      <c r="AR49" s="222"/>
      <c r="AS49" s="222"/>
      <c r="AT49" s="222"/>
      <c r="AU49" s="222"/>
      <c r="AV49" s="222"/>
      <c r="AW49" s="222"/>
      <c r="AX49" s="222"/>
      <c r="AY49" s="222"/>
      <c r="AZ49" s="222"/>
      <c r="BA49" s="222"/>
      <c r="BB49" s="222"/>
      <c r="BC49" s="222"/>
      <c r="BD49" s="222"/>
      <c r="BE49" s="222"/>
      <c r="BF49" s="222"/>
      <c r="BG49" s="222"/>
      <c r="BH49" s="222"/>
      <c r="BI49" s="222"/>
      <c r="BJ49" s="222"/>
      <c r="BK49" s="222"/>
      <c r="BL49" s="222"/>
      <c r="BM49" s="222"/>
      <c r="BN49" s="222"/>
      <c r="BO49" s="222"/>
      <c r="BP49" s="222"/>
      <c r="BQ49" s="222"/>
      <c r="BR49" s="222"/>
      <c r="BS49" s="222"/>
      <c r="BT49" s="222"/>
      <c r="BU49" s="222"/>
      <c r="BV49" s="222"/>
      <c r="BW49" s="222"/>
      <c r="BX49" s="222"/>
      <c r="BY49" s="222"/>
      <c r="BZ49" s="222"/>
      <c r="CA49" s="222"/>
      <c r="CB49" s="222"/>
      <c r="CC49" s="222"/>
      <c r="CD49" s="222"/>
      <c r="CE49" s="222"/>
      <c r="CF49" s="222"/>
      <c r="CG49" s="222"/>
      <c r="CH49" s="222"/>
      <c r="CI49" s="222"/>
      <c r="CJ49" s="222"/>
      <c r="CK49" s="222"/>
      <c r="CL49" s="222"/>
      <c r="CM49" s="222"/>
      <c r="CN49" s="222"/>
      <c r="CO49" s="222"/>
      <c r="CP49" s="222"/>
      <c r="CQ49" s="222"/>
      <c r="CR49" s="222"/>
      <c r="CS49" s="222"/>
      <c r="CT49" s="222"/>
      <c r="CU49" s="222"/>
      <c r="CV49" s="222"/>
      <c r="CW49" s="222"/>
      <c r="CX49" s="222"/>
    </row>
    <row r="50" spans="1:102" s="223" customFormat="1" ht="20.100000000000001" customHeight="1">
      <c r="A50" s="204"/>
      <c r="B50" s="104" t="s">
        <v>231</v>
      </c>
      <c r="C50" s="216">
        <v>0</v>
      </c>
      <c r="D50" s="220">
        <v>0</v>
      </c>
      <c r="E50" s="221">
        <v>0</v>
      </c>
      <c r="F50" s="219" t="s">
        <v>298</v>
      </c>
      <c r="G50" s="220" t="s">
        <v>298</v>
      </c>
      <c r="H50" s="221" t="s">
        <v>298</v>
      </c>
      <c r="I50" s="219" t="s">
        <v>299</v>
      </c>
      <c r="J50" s="220" t="s">
        <v>299</v>
      </c>
      <c r="K50" s="221" t="s">
        <v>299</v>
      </c>
      <c r="L50" s="219" t="s">
        <v>299</v>
      </c>
      <c r="M50" s="220" t="s">
        <v>299</v>
      </c>
      <c r="N50" s="221" t="s">
        <v>299</v>
      </c>
      <c r="O50" s="204"/>
      <c r="P50" s="222"/>
      <c r="Q50" s="222"/>
      <c r="R50" s="222"/>
      <c r="S50" s="222"/>
      <c r="T50" s="222"/>
      <c r="U50" s="222"/>
      <c r="V50" s="222"/>
      <c r="W50" s="222"/>
      <c r="X50" s="222"/>
      <c r="Y50" s="222"/>
      <c r="Z50" s="222"/>
      <c r="AA50" s="222"/>
      <c r="AB50" s="222"/>
      <c r="AC50" s="222"/>
      <c r="AD50" s="222"/>
      <c r="AE50" s="222"/>
      <c r="AF50" s="222"/>
      <c r="AG50" s="222"/>
      <c r="AH50" s="222"/>
      <c r="AI50" s="222"/>
      <c r="AJ50" s="222"/>
      <c r="AK50" s="222"/>
      <c r="AL50" s="222"/>
      <c r="AM50" s="222"/>
      <c r="AN50" s="222"/>
      <c r="AO50" s="222"/>
      <c r="AP50" s="222"/>
      <c r="AQ50" s="222"/>
      <c r="AR50" s="222"/>
      <c r="AS50" s="222"/>
      <c r="AT50" s="222"/>
      <c r="AU50" s="222"/>
      <c r="AV50" s="222"/>
      <c r="AW50" s="222"/>
      <c r="AX50" s="222"/>
      <c r="AY50" s="222"/>
      <c r="AZ50" s="222"/>
      <c r="BA50" s="222"/>
      <c r="BB50" s="222"/>
      <c r="BC50" s="222"/>
      <c r="BD50" s="222"/>
      <c r="BE50" s="222"/>
      <c r="BF50" s="222"/>
      <c r="BG50" s="222"/>
      <c r="BH50" s="222"/>
      <c r="BI50" s="222"/>
      <c r="BJ50" s="222"/>
      <c r="BK50" s="222"/>
      <c r="BL50" s="222"/>
      <c r="BM50" s="222"/>
      <c r="BN50" s="222"/>
      <c r="BO50" s="222"/>
      <c r="BP50" s="222"/>
      <c r="BQ50" s="222"/>
      <c r="BR50" s="222"/>
      <c r="BS50" s="222"/>
      <c r="BT50" s="222"/>
      <c r="BU50" s="222"/>
      <c r="BV50" s="222"/>
      <c r="BW50" s="222"/>
      <c r="BX50" s="222"/>
      <c r="BY50" s="222"/>
      <c r="BZ50" s="222"/>
      <c r="CA50" s="222"/>
      <c r="CB50" s="222"/>
      <c r="CC50" s="222"/>
      <c r="CD50" s="222"/>
      <c r="CE50" s="222"/>
      <c r="CF50" s="222"/>
      <c r="CG50" s="222"/>
      <c r="CH50" s="222"/>
      <c r="CI50" s="222"/>
      <c r="CJ50" s="222"/>
      <c r="CK50" s="222"/>
      <c r="CL50" s="222"/>
      <c r="CM50" s="222"/>
      <c r="CN50" s="222"/>
      <c r="CO50" s="222"/>
      <c r="CP50" s="222"/>
      <c r="CQ50" s="222"/>
      <c r="CR50" s="222"/>
      <c r="CS50" s="222"/>
      <c r="CT50" s="222"/>
      <c r="CU50" s="222"/>
      <c r="CV50" s="222"/>
      <c r="CW50" s="222"/>
      <c r="CX50" s="222"/>
    </row>
    <row r="51" spans="1:102" s="223" customFormat="1" ht="20.100000000000001" customHeight="1">
      <c r="A51" s="204"/>
      <c r="B51" s="104" t="s">
        <v>63</v>
      </c>
      <c r="C51" s="216">
        <v>0</v>
      </c>
      <c r="D51" s="217">
        <v>0</v>
      </c>
      <c r="E51" s="218">
        <v>0</v>
      </c>
      <c r="F51" s="219" t="s">
        <v>298</v>
      </c>
      <c r="G51" s="220" t="s">
        <v>298</v>
      </c>
      <c r="H51" s="221" t="s">
        <v>298</v>
      </c>
      <c r="I51" s="219" t="s">
        <v>299</v>
      </c>
      <c r="J51" s="220" t="s">
        <v>299</v>
      </c>
      <c r="K51" s="221" t="s">
        <v>299</v>
      </c>
      <c r="L51" s="219" t="s">
        <v>299</v>
      </c>
      <c r="M51" s="220" t="s">
        <v>299</v>
      </c>
      <c r="N51" s="221" t="s">
        <v>299</v>
      </c>
      <c r="O51" s="204"/>
      <c r="P51" s="222"/>
      <c r="Q51" s="222"/>
      <c r="R51" s="222"/>
      <c r="S51" s="222"/>
      <c r="T51" s="222"/>
      <c r="U51" s="222"/>
      <c r="V51" s="222"/>
      <c r="W51" s="222"/>
      <c r="X51" s="222"/>
      <c r="Y51" s="222"/>
      <c r="Z51" s="222"/>
      <c r="AA51" s="222"/>
      <c r="AB51" s="222"/>
      <c r="AC51" s="222"/>
      <c r="AD51" s="222"/>
      <c r="AE51" s="222"/>
      <c r="AF51" s="222"/>
      <c r="AG51" s="222"/>
      <c r="AH51" s="222"/>
      <c r="AI51" s="222"/>
      <c r="AJ51" s="222"/>
      <c r="AK51" s="222"/>
      <c r="AL51" s="222"/>
      <c r="AM51" s="222"/>
      <c r="AN51" s="222"/>
      <c r="AO51" s="222"/>
      <c r="AP51" s="222"/>
      <c r="AQ51" s="222"/>
      <c r="AR51" s="222"/>
      <c r="AS51" s="222"/>
      <c r="AT51" s="222"/>
      <c r="AU51" s="222"/>
      <c r="AV51" s="222"/>
      <c r="AW51" s="222"/>
      <c r="AX51" s="222"/>
      <c r="AY51" s="222"/>
      <c r="AZ51" s="222"/>
      <c r="BA51" s="222"/>
      <c r="BB51" s="222"/>
      <c r="BC51" s="222"/>
      <c r="BD51" s="222"/>
      <c r="BE51" s="222"/>
      <c r="BF51" s="222"/>
      <c r="BG51" s="222"/>
      <c r="BH51" s="222"/>
      <c r="BI51" s="222"/>
      <c r="BJ51" s="222"/>
      <c r="BK51" s="222"/>
      <c r="BL51" s="222"/>
      <c r="BM51" s="222"/>
      <c r="BN51" s="222"/>
      <c r="BO51" s="222"/>
      <c r="BP51" s="222"/>
      <c r="BQ51" s="222"/>
      <c r="BR51" s="222"/>
      <c r="BS51" s="222"/>
      <c r="BT51" s="222"/>
      <c r="BU51" s="222"/>
      <c r="BV51" s="222"/>
      <c r="BW51" s="222"/>
      <c r="BX51" s="222"/>
      <c r="BY51" s="222"/>
      <c r="BZ51" s="222"/>
      <c r="CA51" s="222"/>
      <c r="CB51" s="222"/>
      <c r="CC51" s="222"/>
      <c r="CD51" s="222"/>
      <c r="CE51" s="222"/>
      <c r="CF51" s="222"/>
      <c r="CG51" s="222"/>
      <c r="CH51" s="222"/>
      <c r="CI51" s="222"/>
      <c r="CJ51" s="222"/>
      <c r="CK51" s="222"/>
      <c r="CL51" s="222"/>
      <c r="CM51" s="222"/>
      <c r="CN51" s="222"/>
      <c r="CO51" s="222"/>
      <c r="CP51" s="222"/>
      <c r="CQ51" s="222"/>
      <c r="CR51" s="222"/>
      <c r="CS51" s="222"/>
      <c r="CT51" s="222"/>
      <c r="CU51" s="222"/>
      <c r="CV51" s="222"/>
      <c r="CW51" s="222"/>
      <c r="CX51" s="222"/>
    </row>
    <row r="52" spans="1:102" s="223" customFormat="1" ht="20.100000000000001" customHeight="1">
      <c r="A52" s="204"/>
      <c r="B52" s="104" t="s">
        <v>185</v>
      </c>
      <c r="C52" s="216">
        <v>0</v>
      </c>
      <c r="D52" s="220">
        <v>0</v>
      </c>
      <c r="E52" s="221">
        <v>0</v>
      </c>
      <c r="F52" s="219" t="s">
        <v>298</v>
      </c>
      <c r="G52" s="220" t="s">
        <v>298</v>
      </c>
      <c r="H52" s="221" t="s">
        <v>298</v>
      </c>
      <c r="I52" s="219" t="s">
        <v>299</v>
      </c>
      <c r="J52" s="220" t="s">
        <v>299</v>
      </c>
      <c r="K52" s="221" t="s">
        <v>299</v>
      </c>
      <c r="L52" s="219" t="s">
        <v>299</v>
      </c>
      <c r="M52" s="220" t="s">
        <v>299</v>
      </c>
      <c r="N52" s="221" t="s">
        <v>299</v>
      </c>
      <c r="O52" s="204"/>
      <c r="P52" s="222"/>
      <c r="Q52" s="222"/>
      <c r="R52" s="222"/>
      <c r="S52" s="222"/>
      <c r="T52" s="222"/>
      <c r="U52" s="222"/>
      <c r="V52" s="222"/>
      <c r="W52" s="222"/>
      <c r="X52" s="222"/>
      <c r="Y52" s="222"/>
      <c r="Z52" s="222"/>
      <c r="AA52" s="222"/>
      <c r="AB52" s="222"/>
      <c r="AC52" s="222"/>
      <c r="AD52" s="222"/>
      <c r="AE52" s="222"/>
      <c r="AF52" s="222"/>
      <c r="AG52" s="222"/>
      <c r="AH52" s="222"/>
      <c r="AI52" s="222"/>
      <c r="AJ52" s="222"/>
      <c r="AK52" s="222"/>
      <c r="AL52" s="222"/>
      <c r="AM52" s="222"/>
      <c r="AN52" s="222"/>
      <c r="AO52" s="222"/>
      <c r="AP52" s="222"/>
      <c r="AQ52" s="222"/>
      <c r="AR52" s="222"/>
      <c r="AS52" s="222"/>
      <c r="AT52" s="222"/>
      <c r="AU52" s="222"/>
      <c r="AV52" s="222"/>
      <c r="AW52" s="222"/>
      <c r="AX52" s="222"/>
      <c r="AY52" s="222"/>
      <c r="AZ52" s="222"/>
      <c r="BA52" s="222"/>
      <c r="BB52" s="222"/>
      <c r="BC52" s="222"/>
      <c r="BD52" s="222"/>
      <c r="BE52" s="222"/>
      <c r="BF52" s="222"/>
      <c r="BG52" s="222"/>
      <c r="BH52" s="222"/>
      <c r="BI52" s="222"/>
      <c r="BJ52" s="222"/>
      <c r="BK52" s="222"/>
      <c r="BL52" s="222"/>
      <c r="BM52" s="222"/>
      <c r="BN52" s="222"/>
      <c r="BO52" s="222"/>
      <c r="BP52" s="222"/>
      <c r="BQ52" s="222"/>
      <c r="BR52" s="222"/>
      <c r="BS52" s="222"/>
      <c r="BT52" s="222"/>
      <c r="BU52" s="222"/>
      <c r="BV52" s="222"/>
      <c r="BW52" s="222"/>
      <c r="BX52" s="222"/>
      <c r="BY52" s="222"/>
      <c r="BZ52" s="222"/>
      <c r="CA52" s="222"/>
      <c r="CB52" s="222"/>
      <c r="CC52" s="222"/>
      <c r="CD52" s="222"/>
      <c r="CE52" s="222"/>
      <c r="CF52" s="222"/>
      <c r="CG52" s="222"/>
      <c r="CH52" s="222"/>
      <c r="CI52" s="222"/>
      <c r="CJ52" s="222"/>
      <c r="CK52" s="222"/>
      <c r="CL52" s="222"/>
      <c r="CM52" s="222"/>
      <c r="CN52" s="222"/>
      <c r="CO52" s="222"/>
      <c r="CP52" s="222"/>
      <c r="CQ52" s="222"/>
      <c r="CR52" s="222"/>
      <c r="CS52" s="222"/>
      <c r="CT52" s="222"/>
      <c r="CU52" s="222"/>
      <c r="CV52" s="222"/>
      <c r="CW52" s="222"/>
      <c r="CX52" s="222"/>
    </row>
    <row r="53" spans="1:102" s="223" customFormat="1" ht="20.100000000000001" customHeight="1">
      <c r="A53" s="204"/>
      <c r="B53" s="104" t="s">
        <v>54</v>
      </c>
      <c r="C53" s="216">
        <v>0</v>
      </c>
      <c r="D53" s="217">
        <v>0</v>
      </c>
      <c r="E53" s="218">
        <v>0</v>
      </c>
      <c r="F53" s="219" t="s">
        <v>298</v>
      </c>
      <c r="G53" s="220" t="s">
        <v>298</v>
      </c>
      <c r="H53" s="221" t="s">
        <v>298</v>
      </c>
      <c r="I53" s="219" t="s">
        <v>299</v>
      </c>
      <c r="J53" s="220" t="s">
        <v>299</v>
      </c>
      <c r="K53" s="221" t="s">
        <v>299</v>
      </c>
      <c r="L53" s="219" t="s">
        <v>299</v>
      </c>
      <c r="M53" s="220" t="s">
        <v>299</v>
      </c>
      <c r="N53" s="221" t="s">
        <v>299</v>
      </c>
      <c r="O53" s="204"/>
      <c r="P53" s="222"/>
      <c r="Q53" s="222"/>
      <c r="R53" s="222"/>
      <c r="S53" s="222"/>
      <c r="T53" s="222"/>
      <c r="U53" s="222"/>
      <c r="V53" s="222"/>
      <c r="W53" s="222"/>
      <c r="X53" s="222"/>
      <c r="Y53" s="222"/>
      <c r="Z53" s="222"/>
      <c r="AA53" s="222"/>
      <c r="AB53" s="222"/>
      <c r="AC53" s="222"/>
      <c r="AD53" s="222"/>
      <c r="AE53" s="222"/>
      <c r="AF53" s="222"/>
      <c r="AG53" s="222"/>
      <c r="AH53" s="222"/>
      <c r="AI53" s="222"/>
      <c r="AJ53" s="222"/>
      <c r="AK53" s="222"/>
      <c r="AL53" s="222"/>
      <c r="AM53" s="222"/>
      <c r="AN53" s="222"/>
      <c r="AO53" s="222"/>
      <c r="AP53" s="222"/>
      <c r="AQ53" s="222"/>
      <c r="AR53" s="222"/>
      <c r="AS53" s="222"/>
      <c r="AT53" s="222"/>
      <c r="AU53" s="222"/>
      <c r="AV53" s="222"/>
      <c r="AW53" s="222"/>
      <c r="AX53" s="222"/>
      <c r="AY53" s="222"/>
      <c r="AZ53" s="222"/>
      <c r="BA53" s="222"/>
      <c r="BB53" s="222"/>
      <c r="BC53" s="222"/>
      <c r="BD53" s="222"/>
      <c r="BE53" s="222"/>
      <c r="BF53" s="222"/>
      <c r="BG53" s="222"/>
      <c r="BH53" s="222"/>
      <c r="BI53" s="222"/>
      <c r="BJ53" s="222"/>
      <c r="BK53" s="222"/>
      <c r="BL53" s="222"/>
      <c r="BM53" s="222"/>
      <c r="BN53" s="222"/>
      <c r="BO53" s="222"/>
      <c r="BP53" s="222"/>
      <c r="BQ53" s="222"/>
      <c r="BR53" s="222"/>
      <c r="BS53" s="222"/>
      <c r="BT53" s="222"/>
      <c r="BU53" s="222"/>
      <c r="BV53" s="222"/>
      <c r="BW53" s="222"/>
      <c r="BX53" s="222"/>
      <c r="BY53" s="222"/>
      <c r="BZ53" s="222"/>
      <c r="CA53" s="222"/>
      <c r="CB53" s="222"/>
      <c r="CC53" s="222"/>
      <c r="CD53" s="222"/>
      <c r="CE53" s="222"/>
      <c r="CF53" s="222"/>
      <c r="CG53" s="222"/>
      <c r="CH53" s="222"/>
      <c r="CI53" s="222"/>
      <c r="CJ53" s="222"/>
      <c r="CK53" s="222"/>
      <c r="CL53" s="222"/>
      <c r="CM53" s="222"/>
      <c r="CN53" s="222"/>
      <c r="CO53" s="222"/>
      <c r="CP53" s="222"/>
      <c r="CQ53" s="222"/>
      <c r="CR53" s="222"/>
      <c r="CS53" s="222"/>
      <c r="CT53" s="222"/>
      <c r="CU53" s="222"/>
      <c r="CV53" s="222"/>
      <c r="CW53" s="222"/>
      <c r="CX53" s="222"/>
    </row>
    <row r="54" spans="1:102" s="223" customFormat="1" ht="20.100000000000001" customHeight="1">
      <c r="A54" s="204"/>
      <c r="B54" s="104" t="s">
        <v>53</v>
      </c>
      <c r="C54" s="216">
        <v>0</v>
      </c>
      <c r="D54" s="220">
        <v>0</v>
      </c>
      <c r="E54" s="221">
        <v>0</v>
      </c>
      <c r="F54" s="219" t="s">
        <v>298</v>
      </c>
      <c r="G54" s="220" t="s">
        <v>298</v>
      </c>
      <c r="H54" s="221" t="s">
        <v>298</v>
      </c>
      <c r="I54" s="219" t="s">
        <v>299</v>
      </c>
      <c r="J54" s="220" t="s">
        <v>299</v>
      </c>
      <c r="K54" s="221" t="s">
        <v>299</v>
      </c>
      <c r="L54" s="219" t="s">
        <v>299</v>
      </c>
      <c r="M54" s="220" t="s">
        <v>299</v>
      </c>
      <c r="N54" s="221" t="s">
        <v>299</v>
      </c>
      <c r="O54" s="204"/>
      <c r="P54" s="222"/>
      <c r="Q54" s="222"/>
      <c r="R54" s="222"/>
      <c r="S54" s="222"/>
      <c r="T54" s="222"/>
      <c r="U54" s="222"/>
      <c r="V54" s="222"/>
      <c r="W54" s="222"/>
      <c r="X54" s="222"/>
      <c r="Y54" s="222"/>
      <c r="Z54" s="222"/>
      <c r="AA54" s="222"/>
      <c r="AB54" s="222"/>
      <c r="AC54" s="222"/>
      <c r="AD54" s="222"/>
      <c r="AE54" s="222"/>
      <c r="AF54" s="222"/>
      <c r="AG54" s="222"/>
      <c r="AH54" s="222"/>
      <c r="AI54" s="222"/>
      <c r="AJ54" s="222"/>
      <c r="AK54" s="222"/>
      <c r="AL54" s="222"/>
      <c r="AM54" s="222"/>
      <c r="AN54" s="222"/>
      <c r="AO54" s="222"/>
      <c r="AP54" s="222"/>
      <c r="AQ54" s="222"/>
      <c r="AR54" s="222"/>
      <c r="AS54" s="222"/>
      <c r="AT54" s="222"/>
      <c r="AU54" s="222"/>
      <c r="AV54" s="222"/>
      <c r="AW54" s="222"/>
      <c r="AX54" s="222"/>
      <c r="AY54" s="222"/>
      <c r="AZ54" s="222"/>
      <c r="BA54" s="222"/>
      <c r="BB54" s="222"/>
      <c r="BC54" s="222"/>
      <c r="BD54" s="222"/>
      <c r="BE54" s="222"/>
      <c r="BF54" s="222"/>
      <c r="BG54" s="222"/>
      <c r="BH54" s="222"/>
      <c r="BI54" s="222"/>
      <c r="BJ54" s="222"/>
      <c r="BK54" s="222"/>
      <c r="BL54" s="222"/>
      <c r="BM54" s="222"/>
      <c r="BN54" s="222"/>
      <c r="BO54" s="222"/>
      <c r="BP54" s="222"/>
      <c r="BQ54" s="222"/>
      <c r="BR54" s="222"/>
      <c r="BS54" s="222"/>
      <c r="BT54" s="222"/>
      <c r="BU54" s="222"/>
      <c r="BV54" s="222"/>
      <c r="BW54" s="222"/>
      <c r="BX54" s="222"/>
      <c r="BY54" s="222"/>
      <c r="BZ54" s="222"/>
      <c r="CA54" s="222"/>
      <c r="CB54" s="222"/>
      <c r="CC54" s="222"/>
      <c r="CD54" s="222"/>
      <c r="CE54" s="222"/>
      <c r="CF54" s="222"/>
      <c r="CG54" s="222"/>
      <c r="CH54" s="222"/>
      <c r="CI54" s="222"/>
      <c r="CJ54" s="222"/>
      <c r="CK54" s="222"/>
      <c r="CL54" s="222"/>
      <c r="CM54" s="222"/>
      <c r="CN54" s="222"/>
      <c r="CO54" s="222"/>
      <c r="CP54" s="222"/>
      <c r="CQ54" s="222"/>
      <c r="CR54" s="222"/>
      <c r="CS54" s="222"/>
      <c r="CT54" s="222"/>
      <c r="CU54" s="222"/>
      <c r="CV54" s="222"/>
      <c r="CW54" s="222"/>
      <c r="CX54" s="222"/>
    </row>
    <row r="55" spans="1:102" s="223" customFormat="1" ht="20.100000000000001" customHeight="1">
      <c r="A55" s="204"/>
      <c r="B55" s="104" t="s">
        <v>234</v>
      </c>
      <c r="C55" s="216">
        <v>0</v>
      </c>
      <c r="D55" s="220">
        <v>0</v>
      </c>
      <c r="E55" s="221">
        <v>0</v>
      </c>
      <c r="F55" s="219" t="s">
        <v>298</v>
      </c>
      <c r="G55" s="220" t="s">
        <v>298</v>
      </c>
      <c r="H55" s="221" t="s">
        <v>298</v>
      </c>
      <c r="I55" s="219" t="s">
        <v>299</v>
      </c>
      <c r="J55" s="220" t="s">
        <v>299</v>
      </c>
      <c r="K55" s="221" t="s">
        <v>299</v>
      </c>
      <c r="L55" s="219" t="s">
        <v>299</v>
      </c>
      <c r="M55" s="220" t="s">
        <v>299</v>
      </c>
      <c r="N55" s="221" t="s">
        <v>299</v>
      </c>
      <c r="O55" s="204"/>
      <c r="P55" s="222"/>
      <c r="Q55" s="222"/>
      <c r="R55" s="222"/>
      <c r="S55" s="222"/>
      <c r="T55" s="222"/>
      <c r="U55" s="222"/>
      <c r="V55" s="222"/>
      <c r="W55" s="222"/>
      <c r="X55" s="222"/>
      <c r="Y55" s="222"/>
      <c r="Z55" s="222"/>
      <c r="AA55" s="222"/>
      <c r="AB55" s="222"/>
      <c r="AC55" s="222"/>
      <c r="AD55" s="222"/>
      <c r="AE55" s="222"/>
      <c r="AF55" s="222"/>
      <c r="AG55" s="222"/>
      <c r="AH55" s="222"/>
      <c r="AI55" s="222"/>
      <c r="AJ55" s="222"/>
      <c r="AK55" s="222"/>
      <c r="AL55" s="222"/>
      <c r="AM55" s="222"/>
      <c r="AN55" s="222"/>
      <c r="AO55" s="222"/>
      <c r="AP55" s="222"/>
      <c r="AQ55" s="222"/>
      <c r="AR55" s="222"/>
      <c r="AS55" s="222"/>
      <c r="AT55" s="222"/>
      <c r="AU55" s="222"/>
      <c r="AV55" s="222"/>
      <c r="AW55" s="222"/>
      <c r="AX55" s="222"/>
      <c r="AY55" s="222"/>
      <c r="AZ55" s="222"/>
      <c r="BA55" s="222"/>
      <c r="BB55" s="222"/>
      <c r="BC55" s="222"/>
      <c r="BD55" s="222"/>
      <c r="BE55" s="222"/>
      <c r="BF55" s="222"/>
      <c r="BG55" s="222"/>
      <c r="BH55" s="222"/>
      <c r="BI55" s="222"/>
      <c r="BJ55" s="222"/>
      <c r="BK55" s="222"/>
      <c r="BL55" s="222"/>
      <c r="BM55" s="222"/>
      <c r="BN55" s="222"/>
      <c r="BO55" s="222"/>
      <c r="BP55" s="222"/>
      <c r="BQ55" s="222"/>
      <c r="BR55" s="222"/>
      <c r="BS55" s="222"/>
      <c r="BT55" s="222"/>
      <c r="BU55" s="222"/>
      <c r="BV55" s="222"/>
      <c r="BW55" s="222"/>
      <c r="BX55" s="222"/>
      <c r="BY55" s="222"/>
      <c r="BZ55" s="222"/>
      <c r="CA55" s="222"/>
      <c r="CB55" s="222"/>
      <c r="CC55" s="222"/>
      <c r="CD55" s="222"/>
      <c r="CE55" s="222"/>
      <c r="CF55" s="222"/>
      <c r="CG55" s="222"/>
      <c r="CH55" s="222"/>
      <c r="CI55" s="222"/>
      <c r="CJ55" s="222"/>
      <c r="CK55" s="222"/>
      <c r="CL55" s="222"/>
      <c r="CM55" s="222"/>
      <c r="CN55" s="222"/>
      <c r="CO55" s="222"/>
      <c r="CP55" s="222"/>
      <c r="CQ55" s="222"/>
      <c r="CR55" s="222"/>
      <c r="CS55" s="222"/>
      <c r="CT55" s="222"/>
      <c r="CU55" s="222"/>
      <c r="CV55" s="222"/>
      <c r="CW55" s="222"/>
      <c r="CX55" s="222"/>
    </row>
    <row r="56" spans="1:102" s="223" customFormat="1" ht="20.100000000000001" customHeight="1">
      <c r="A56" s="204"/>
      <c r="B56" s="104" t="s">
        <v>55</v>
      </c>
      <c r="C56" s="216">
        <v>0</v>
      </c>
      <c r="D56" s="220">
        <v>0</v>
      </c>
      <c r="E56" s="221">
        <v>0</v>
      </c>
      <c r="F56" s="219" t="s">
        <v>298</v>
      </c>
      <c r="G56" s="220" t="s">
        <v>298</v>
      </c>
      <c r="H56" s="221" t="s">
        <v>298</v>
      </c>
      <c r="I56" s="219" t="s">
        <v>299</v>
      </c>
      <c r="J56" s="220" t="s">
        <v>299</v>
      </c>
      <c r="K56" s="221" t="s">
        <v>299</v>
      </c>
      <c r="L56" s="219" t="s">
        <v>299</v>
      </c>
      <c r="M56" s="220" t="s">
        <v>299</v>
      </c>
      <c r="N56" s="221" t="s">
        <v>299</v>
      </c>
      <c r="O56" s="204"/>
      <c r="P56" s="222"/>
      <c r="Q56" s="222"/>
      <c r="R56" s="222"/>
      <c r="S56" s="222"/>
      <c r="T56" s="222"/>
      <c r="U56" s="222"/>
      <c r="V56" s="222"/>
      <c r="W56" s="222"/>
      <c r="X56" s="222"/>
      <c r="Y56" s="222"/>
      <c r="Z56" s="222"/>
      <c r="AA56" s="222"/>
      <c r="AB56" s="222"/>
      <c r="AC56" s="222"/>
      <c r="AD56" s="222"/>
      <c r="AE56" s="222"/>
      <c r="AF56" s="222"/>
      <c r="AG56" s="222"/>
      <c r="AH56" s="222"/>
      <c r="AI56" s="222"/>
      <c r="AJ56" s="222"/>
      <c r="AK56" s="222"/>
      <c r="AL56" s="222"/>
      <c r="AM56" s="222"/>
      <c r="AN56" s="222"/>
      <c r="AO56" s="222"/>
      <c r="AP56" s="222"/>
      <c r="AQ56" s="222"/>
      <c r="AR56" s="222"/>
      <c r="AS56" s="222"/>
      <c r="AT56" s="222"/>
      <c r="AU56" s="222"/>
      <c r="AV56" s="222"/>
      <c r="AW56" s="222"/>
      <c r="AX56" s="222"/>
      <c r="AY56" s="222"/>
      <c r="AZ56" s="222"/>
      <c r="BA56" s="222"/>
      <c r="BB56" s="222"/>
      <c r="BC56" s="222"/>
      <c r="BD56" s="222"/>
      <c r="BE56" s="222"/>
      <c r="BF56" s="222"/>
      <c r="BG56" s="222"/>
      <c r="BH56" s="222"/>
      <c r="BI56" s="222"/>
      <c r="BJ56" s="222"/>
      <c r="BK56" s="222"/>
      <c r="BL56" s="222"/>
      <c r="BM56" s="222"/>
      <c r="BN56" s="222"/>
      <c r="BO56" s="222"/>
      <c r="BP56" s="222"/>
      <c r="BQ56" s="222"/>
      <c r="BR56" s="222"/>
      <c r="BS56" s="222"/>
      <c r="BT56" s="222"/>
      <c r="BU56" s="222"/>
      <c r="BV56" s="222"/>
      <c r="BW56" s="222"/>
      <c r="BX56" s="222"/>
      <c r="BY56" s="222"/>
      <c r="BZ56" s="222"/>
      <c r="CA56" s="222"/>
      <c r="CB56" s="222"/>
      <c r="CC56" s="222"/>
      <c r="CD56" s="222"/>
      <c r="CE56" s="222"/>
      <c r="CF56" s="222"/>
      <c r="CG56" s="222"/>
      <c r="CH56" s="222"/>
      <c r="CI56" s="222"/>
      <c r="CJ56" s="222"/>
      <c r="CK56" s="222"/>
      <c r="CL56" s="222"/>
      <c r="CM56" s="222"/>
      <c r="CN56" s="222"/>
      <c r="CO56" s="222"/>
      <c r="CP56" s="222"/>
      <c r="CQ56" s="222"/>
      <c r="CR56" s="222"/>
      <c r="CS56" s="222"/>
      <c r="CT56" s="222"/>
      <c r="CU56" s="222"/>
      <c r="CV56" s="222"/>
      <c r="CW56" s="222"/>
      <c r="CX56" s="222"/>
    </row>
    <row r="57" spans="1:102" s="223" customFormat="1" ht="20.100000000000001" customHeight="1">
      <c r="A57" s="204"/>
      <c r="B57" s="104" t="s">
        <v>68</v>
      </c>
      <c r="C57" s="216">
        <v>0</v>
      </c>
      <c r="D57" s="220">
        <v>0</v>
      </c>
      <c r="E57" s="221">
        <v>0</v>
      </c>
      <c r="F57" s="219" t="s">
        <v>298</v>
      </c>
      <c r="G57" s="220" t="s">
        <v>298</v>
      </c>
      <c r="H57" s="221" t="s">
        <v>298</v>
      </c>
      <c r="I57" s="219" t="s">
        <v>299</v>
      </c>
      <c r="J57" s="220" t="s">
        <v>299</v>
      </c>
      <c r="K57" s="221" t="s">
        <v>299</v>
      </c>
      <c r="L57" s="219" t="s">
        <v>299</v>
      </c>
      <c r="M57" s="220" t="s">
        <v>299</v>
      </c>
      <c r="N57" s="221" t="s">
        <v>299</v>
      </c>
      <c r="O57" s="204"/>
      <c r="P57" s="222"/>
      <c r="Q57" s="222"/>
      <c r="R57" s="222"/>
      <c r="S57" s="222"/>
      <c r="T57" s="222"/>
      <c r="U57" s="222"/>
      <c r="V57" s="222"/>
      <c r="W57" s="222"/>
      <c r="X57" s="222"/>
      <c r="Y57" s="222"/>
      <c r="Z57" s="222"/>
      <c r="AA57" s="222"/>
      <c r="AB57" s="222"/>
      <c r="AC57" s="222"/>
      <c r="AD57" s="222"/>
      <c r="AE57" s="222"/>
      <c r="AF57" s="222"/>
      <c r="AG57" s="222"/>
      <c r="AH57" s="222"/>
      <c r="AI57" s="222"/>
      <c r="AJ57" s="222"/>
      <c r="AK57" s="222"/>
      <c r="AL57" s="222"/>
      <c r="AM57" s="222"/>
      <c r="AN57" s="222"/>
      <c r="AO57" s="222"/>
      <c r="AP57" s="222"/>
      <c r="AQ57" s="222"/>
      <c r="AR57" s="222"/>
      <c r="AS57" s="222"/>
      <c r="AT57" s="222"/>
      <c r="AU57" s="222"/>
      <c r="AV57" s="222"/>
      <c r="AW57" s="222"/>
      <c r="AX57" s="222"/>
      <c r="AY57" s="222"/>
      <c r="AZ57" s="222"/>
      <c r="BA57" s="222"/>
      <c r="BB57" s="222"/>
      <c r="BC57" s="222"/>
      <c r="BD57" s="222"/>
      <c r="BE57" s="222"/>
      <c r="BF57" s="222"/>
      <c r="BG57" s="222"/>
      <c r="BH57" s="222"/>
      <c r="BI57" s="222"/>
      <c r="BJ57" s="222"/>
      <c r="BK57" s="222"/>
      <c r="BL57" s="222"/>
      <c r="BM57" s="222"/>
      <c r="BN57" s="222"/>
      <c r="BO57" s="222"/>
      <c r="BP57" s="222"/>
      <c r="BQ57" s="222"/>
      <c r="BR57" s="222"/>
      <c r="BS57" s="222"/>
      <c r="BT57" s="222"/>
      <c r="BU57" s="222"/>
      <c r="BV57" s="222"/>
      <c r="BW57" s="222"/>
      <c r="BX57" s="222"/>
      <c r="BY57" s="222"/>
      <c r="BZ57" s="222"/>
      <c r="CA57" s="222"/>
      <c r="CB57" s="222"/>
      <c r="CC57" s="222"/>
      <c r="CD57" s="222"/>
      <c r="CE57" s="222"/>
      <c r="CF57" s="222"/>
      <c r="CG57" s="222"/>
      <c r="CH57" s="222"/>
      <c r="CI57" s="222"/>
      <c r="CJ57" s="222"/>
      <c r="CK57" s="222"/>
      <c r="CL57" s="222"/>
      <c r="CM57" s="222"/>
      <c r="CN57" s="222"/>
      <c r="CO57" s="222"/>
      <c r="CP57" s="222"/>
      <c r="CQ57" s="222"/>
      <c r="CR57" s="222"/>
      <c r="CS57" s="222"/>
      <c r="CT57" s="222"/>
      <c r="CU57" s="222"/>
      <c r="CV57" s="222"/>
      <c r="CW57" s="222"/>
      <c r="CX57" s="222"/>
    </row>
    <row r="58" spans="1:102" s="223" customFormat="1" ht="20.100000000000001" customHeight="1">
      <c r="A58" s="204"/>
      <c r="B58" s="104" t="s">
        <v>50</v>
      </c>
      <c r="C58" s="216">
        <v>6763.6517379999996</v>
      </c>
      <c r="D58" s="220">
        <v>209.02756899999997</v>
      </c>
      <c r="E58" s="221">
        <v>0</v>
      </c>
      <c r="F58" s="219">
        <v>2.0885055066683567</v>
      </c>
      <c r="G58" s="220">
        <v>0.47610322636436547</v>
      </c>
      <c r="H58" s="221" t="s">
        <v>298</v>
      </c>
      <c r="I58" s="219">
        <v>131.69700567337759</v>
      </c>
      <c r="J58" s="220">
        <v>375.19240102613878</v>
      </c>
      <c r="K58" s="221" t="s">
        <v>299</v>
      </c>
      <c r="L58" s="219">
        <v>2.7504992156058292</v>
      </c>
      <c r="M58" s="220">
        <v>1.7863031263593752</v>
      </c>
      <c r="N58" s="221" t="s">
        <v>299</v>
      </c>
      <c r="O58" s="204"/>
      <c r="P58" s="222"/>
      <c r="Q58" s="222"/>
      <c r="R58" s="222"/>
      <c r="S58" s="222"/>
      <c r="T58" s="222"/>
      <c r="U58" s="222"/>
      <c r="V58" s="222"/>
      <c r="W58" s="222"/>
      <c r="X58" s="222"/>
      <c r="Y58" s="222"/>
      <c r="Z58" s="222"/>
      <c r="AA58" s="222"/>
      <c r="AB58" s="222"/>
      <c r="AC58" s="222"/>
      <c r="AD58" s="222"/>
      <c r="AE58" s="222"/>
      <c r="AF58" s="222"/>
      <c r="AG58" s="222"/>
      <c r="AH58" s="222"/>
      <c r="AI58" s="222"/>
      <c r="AJ58" s="222"/>
      <c r="AK58" s="222"/>
      <c r="AL58" s="222"/>
      <c r="AM58" s="222"/>
      <c r="AN58" s="222"/>
      <c r="AO58" s="222"/>
      <c r="AP58" s="222"/>
      <c r="AQ58" s="222"/>
      <c r="AR58" s="222"/>
      <c r="AS58" s="222"/>
      <c r="AT58" s="222"/>
      <c r="AU58" s="222"/>
      <c r="AV58" s="222"/>
      <c r="AW58" s="222"/>
      <c r="AX58" s="222"/>
      <c r="AY58" s="222"/>
      <c r="AZ58" s="222"/>
      <c r="BA58" s="222"/>
      <c r="BB58" s="222"/>
      <c r="BC58" s="222"/>
      <c r="BD58" s="222"/>
      <c r="BE58" s="222"/>
      <c r="BF58" s="222"/>
      <c r="BG58" s="222"/>
      <c r="BH58" s="222"/>
      <c r="BI58" s="222"/>
      <c r="BJ58" s="222"/>
      <c r="BK58" s="222"/>
      <c r="BL58" s="222"/>
      <c r="BM58" s="222"/>
      <c r="BN58" s="222"/>
      <c r="BO58" s="222"/>
      <c r="BP58" s="222"/>
      <c r="BQ58" s="222"/>
      <c r="BR58" s="222"/>
      <c r="BS58" s="222"/>
      <c r="BT58" s="222"/>
      <c r="BU58" s="222"/>
      <c r="BV58" s="222"/>
      <c r="BW58" s="222"/>
      <c r="BX58" s="222"/>
      <c r="BY58" s="222"/>
      <c r="BZ58" s="222"/>
      <c r="CA58" s="222"/>
      <c r="CB58" s="222"/>
      <c r="CC58" s="222"/>
      <c r="CD58" s="222"/>
      <c r="CE58" s="222"/>
      <c r="CF58" s="222"/>
      <c r="CG58" s="222"/>
      <c r="CH58" s="222"/>
      <c r="CI58" s="222"/>
      <c r="CJ58" s="222"/>
      <c r="CK58" s="222"/>
      <c r="CL58" s="222"/>
      <c r="CM58" s="222"/>
      <c r="CN58" s="222"/>
      <c r="CO58" s="222"/>
      <c r="CP58" s="222"/>
      <c r="CQ58" s="222"/>
      <c r="CR58" s="222"/>
      <c r="CS58" s="222"/>
      <c r="CT58" s="222"/>
      <c r="CU58" s="222"/>
      <c r="CV58" s="222"/>
      <c r="CW58" s="222"/>
      <c r="CX58" s="222"/>
    </row>
    <row r="59" spans="1:102" s="223" customFormat="1" ht="20.100000000000001" customHeight="1">
      <c r="A59" s="204"/>
      <c r="B59" s="104" t="s">
        <v>60</v>
      </c>
      <c r="C59" s="216">
        <v>0</v>
      </c>
      <c r="D59" s="220">
        <v>0</v>
      </c>
      <c r="E59" s="221">
        <v>0</v>
      </c>
      <c r="F59" s="219" t="s">
        <v>298</v>
      </c>
      <c r="G59" s="220" t="s">
        <v>298</v>
      </c>
      <c r="H59" s="221" t="s">
        <v>298</v>
      </c>
      <c r="I59" s="219" t="s">
        <v>299</v>
      </c>
      <c r="J59" s="220" t="s">
        <v>299</v>
      </c>
      <c r="K59" s="221" t="s">
        <v>299</v>
      </c>
      <c r="L59" s="219" t="s">
        <v>299</v>
      </c>
      <c r="M59" s="220" t="s">
        <v>299</v>
      </c>
      <c r="N59" s="221" t="s">
        <v>299</v>
      </c>
      <c r="O59" s="204"/>
      <c r="P59" s="222"/>
      <c r="Q59" s="222"/>
      <c r="R59" s="222"/>
      <c r="S59" s="222"/>
      <c r="T59" s="222"/>
      <c r="U59" s="222"/>
      <c r="V59" s="222"/>
      <c r="W59" s="222"/>
      <c r="X59" s="222"/>
      <c r="Y59" s="222"/>
      <c r="Z59" s="222"/>
      <c r="AA59" s="222"/>
      <c r="AB59" s="222"/>
      <c r="AC59" s="222"/>
      <c r="AD59" s="222"/>
      <c r="AE59" s="222"/>
      <c r="AF59" s="222"/>
      <c r="AG59" s="222"/>
      <c r="AH59" s="222"/>
      <c r="AI59" s="222"/>
      <c r="AJ59" s="222"/>
      <c r="AK59" s="222"/>
      <c r="AL59" s="222"/>
      <c r="AM59" s="222"/>
      <c r="AN59" s="222"/>
      <c r="AO59" s="222"/>
      <c r="AP59" s="222"/>
      <c r="AQ59" s="222"/>
      <c r="AR59" s="222"/>
      <c r="AS59" s="222"/>
      <c r="AT59" s="222"/>
      <c r="AU59" s="222"/>
      <c r="AV59" s="222"/>
      <c r="AW59" s="222"/>
      <c r="AX59" s="222"/>
      <c r="AY59" s="222"/>
      <c r="AZ59" s="222"/>
      <c r="BA59" s="222"/>
      <c r="BB59" s="222"/>
      <c r="BC59" s="222"/>
      <c r="BD59" s="222"/>
      <c r="BE59" s="222"/>
      <c r="BF59" s="222"/>
      <c r="BG59" s="222"/>
      <c r="BH59" s="222"/>
      <c r="BI59" s="222"/>
      <c r="BJ59" s="222"/>
      <c r="BK59" s="222"/>
      <c r="BL59" s="222"/>
      <c r="BM59" s="222"/>
      <c r="BN59" s="222"/>
      <c r="BO59" s="222"/>
      <c r="BP59" s="222"/>
      <c r="BQ59" s="222"/>
      <c r="BR59" s="222"/>
      <c r="BS59" s="222"/>
      <c r="BT59" s="222"/>
      <c r="BU59" s="222"/>
      <c r="BV59" s="222"/>
      <c r="BW59" s="222"/>
      <c r="BX59" s="222"/>
      <c r="BY59" s="222"/>
      <c r="BZ59" s="222"/>
      <c r="CA59" s="222"/>
      <c r="CB59" s="222"/>
      <c r="CC59" s="222"/>
      <c r="CD59" s="222"/>
      <c r="CE59" s="222"/>
      <c r="CF59" s="222"/>
      <c r="CG59" s="222"/>
      <c r="CH59" s="222"/>
      <c r="CI59" s="222"/>
      <c r="CJ59" s="222"/>
      <c r="CK59" s="222"/>
      <c r="CL59" s="222"/>
      <c r="CM59" s="222"/>
      <c r="CN59" s="222"/>
      <c r="CO59" s="222"/>
      <c r="CP59" s="222"/>
      <c r="CQ59" s="222"/>
      <c r="CR59" s="222"/>
      <c r="CS59" s="222"/>
      <c r="CT59" s="222"/>
      <c r="CU59" s="222"/>
      <c r="CV59" s="222"/>
      <c r="CW59" s="222"/>
      <c r="CX59" s="222"/>
    </row>
    <row r="60" spans="1:102" s="223" customFormat="1" ht="15.75">
      <c r="A60" s="222"/>
      <c r="B60" s="326"/>
      <c r="C60" s="327"/>
      <c r="D60" s="328"/>
      <c r="E60" s="329"/>
      <c r="F60" s="330"/>
      <c r="G60" s="331"/>
      <c r="H60" s="332"/>
      <c r="I60" s="330"/>
      <c r="J60" s="331"/>
      <c r="K60" s="332"/>
      <c r="L60" s="330"/>
      <c r="M60" s="331"/>
      <c r="N60" s="332"/>
      <c r="O60" s="204"/>
      <c r="P60" s="222"/>
      <c r="Q60" s="222"/>
      <c r="R60" s="222"/>
      <c r="S60" s="222"/>
      <c r="T60" s="222"/>
      <c r="U60" s="222"/>
      <c r="V60" s="222"/>
      <c r="W60" s="222"/>
      <c r="X60" s="222"/>
      <c r="Y60" s="222"/>
      <c r="Z60" s="222"/>
      <c r="AA60" s="222"/>
      <c r="AB60" s="222"/>
      <c r="AC60" s="222"/>
      <c r="AD60" s="222"/>
      <c r="AE60" s="222"/>
      <c r="AF60" s="222"/>
      <c r="AG60" s="222"/>
      <c r="AH60" s="222"/>
      <c r="AI60" s="222"/>
      <c r="AJ60" s="222"/>
      <c r="AK60" s="222"/>
      <c r="AL60" s="222"/>
      <c r="AM60" s="222"/>
      <c r="AN60" s="222"/>
      <c r="AO60" s="222"/>
      <c r="AP60" s="222"/>
      <c r="AQ60" s="222"/>
      <c r="AR60" s="222"/>
      <c r="AS60" s="222"/>
      <c r="AT60" s="222"/>
      <c r="AU60" s="222"/>
      <c r="AV60" s="222"/>
      <c r="AW60" s="222"/>
      <c r="AX60" s="222"/>
      <c r="AY60" s="222"/>
      <c r="AZ60" s="222"/>
      <c r="BA60" s="222"/>
      <c r="BB60" s="222"/>
      <c r="BC60" s="222"/>
      <c r="BD60" s="222"/>
      <c r="BE60" s="222"/>
      <c r="BF60" s="222"/>
      <c r="BG60" s="222"/>
      <c r="BH60" s="222"/>
      <c r="BI60" s="222"/>
      <c r="BJ60" s="222"/>
      <c r="BK60" s="222"/>
      <c r="BL60" s="222"/>
      <c r="BM60" s="222"/>
      <c r="BN60" s="222"/>
      <c r="BO60" s="222"/>
      <c r="BP60" s="222"/>
      <c r="BQ60" s="222"/>
      <c r="BR60" s="222"/>
      <c r="BS60" s="222"/>
      <c r="BT60" s="222"/>
      <c r="BU60" s="222"/>
      <c r="BV60" s="222"/>
      <c r="BW60" s="222"/>
      <c r="BX60" s="222"/>
      <c r="BY60" s="222"/>
      <c r="BZ60" s="222"/>
      <c r="CA60" s="222"/>
      <c r="CB60" s="222"/>
      <c r="CC60" s="222"/>
      <c r="CD60" s="222"/>
      <c r="CE60" s="222"/>
      <c r="CF60" s="222"/>
      <c r="CG60" s="222"/>
      <c r="CH60" s="222"/>
      <c r="CI60" s="222"/>
      <c r="CJ60" s="222"/>
      <c r="CK60" s="222"/>
      <c r="CL60" s="222"/>
      <c r="CM60" s="222"/>
      <c r="CN60" s="222"/>
      <c r="CO60" s="222"/>
      <c r="CP60" s="222"/>
      <c r="CQ60" s="222"/>
      <c r="CR60" s="222"/>
      <c r="CS60" s="222"/>
      <c r="CT60" s="222"/>
      <c r="CU60" s="222"/>
      <c r="CV60" s="222"/>
      <c r="CW60" s="222"/>
      <c r="CX60" s="222"/>
    </row>
    <row r="61" spans="1:102" s="223" customFormat="1" ht="20.100000000000001" customHeight="1">
      <c r="A61" s="222"/>
      <c r="B61" s="85" t="s">
        <v>483</v>
      </c>
      <c r="C61" s="334"/>
      <c r="D61" s="334"/>
      <c r="E61" s="334"/>
      <c r="F61" s="335"/>
      <c r="G61" s="335"/>
      <c r="H61" s="335"/>
      <c r="I61" s="335"/>
      <c r="J61" s="335"/>
      <c r="K61" s="335"/>
      <c r="L61" s="335"/>
      <c r="M61" s="335"/>
      <c r="N61" s="335"/>
      <c r="O61" s="222"/>
      <c r="P61" s="222"/>
      <c r="Q61" s="222"/>
      <c r="R61" s="222"/>
      <c r="S61" s="222"/>
      <c r="T61" s="222"/>
      <c r="U61" s="222"/>
      <c r="V61" s="222"/>
      <c r="W61" s="222"/>
      <c r="X61" s="222"/>
      <c r="Y61" s="222"/>
      <c r="Z61" s="222"/>
      <c r="AA61" s="222"/>
      <c r="AB61" s="222"/>
      <c r="AC61" s="222"/>
      <c r="AD61" s="222"/>
      <c r="AE61" s="222"/>
      <c r="AF61" s="222"/>
      <c r="AG61" s="222"/>
      <c r="AH61" s="222"/>
      <c r="AI61" s="222"/>
      <c r="AJ61" s="222"/>
      <c r="AK61" s="222"/>
      <c r="AL61" s="222"/>
      <c r="AM61" s="222"/>
      <c r="AN61" s="222"/>
      <c r="AO61" s="222"/>
      <c r="AP61" s="222"/>
      <c r="AQ61" s="222"/>
      <c r="AR61" s="222"/>
      <c r="AS61" s="222"/>
      <c r="AT61" s="222"/>
      <c r="AU61" s="222"/>
      <c r="AV61" s="222"/>
      <c r="AW61" s="222"/>
      <c r="AX61" s="222"/>
      <c r="AY61" s="222"/>
      <c r="AZ61" s="222"/>
      <c r="BA61" s="222"/>
      <c r="BB61" s="222"/>
      <c r="BC61" s="222"/>
      <c r="BD61" s="222"/>
      <c r="BE61" s="222"/>
      <c r="BF61" s="222"/>
      <c r="BG61" s="222"/>
      <c r="BH61" s="222"/>
      <c r="BI61" s="222"/>
      <c r="BJ61" s="222"/>
      <c r="BK61" s="222"/>
      <c r="BL61" s="222"/>
      <c r="BM61" s="222"/>
      <c r="BN61" s="222"/>
      <c r="BO61" s="222"/>
      <c r="BP61" s="222"/>
      <c r="BQ61" s="222"/>
      <c r="BR61" s="222"/>
      <c r="BS61" s="222"/>
      <c r="BT61" s="222"/>
      <c r="BU61" s="222"/>
      <c r="BV61" s="222"/>
      <c r="BW61" s="222"/>
      <c r="BX61" s="222"/>
      <c r="BY61" s="222"/>
      <c r="BZ61" s="222"/>
      <c r="CA61" s="222"/>
      <c r="CB61" s="222"/>
      <c r="CC61" s="222"/>
      <c r="CD61" s="222"/>
      <c r="CE61" s="222"/>
      <c r="CF61" s="222"/>
      <c r="CG61" s="222"/>
      <c r="CH61" s="222"/>
      <c r="CI61" s="222"/>
      <c r="CJ61" s="222"/>
      <c r="CK61" s="222"/>
      <c r="CL61" s="222"/>
      <c r="CM61" s="222"/>
      <c r="CN61" s="222"/>
      <c r="CO61" s="222"/>
      <c r="CP61" s="222"/>
      <c r="CQ61" s="222"/>
      <c r="CR61" s="222"/>
      <c r="CS61" s="222"/>
      <c r="CT61" s="222"/>
      <c r="CU61" s="222"/>
      <c r="CV61" s="222"/>
      <c r="CW61" s="222"/>
      <c r="CX61" s="222"/>
    </row>
    <row r="62" spans="1:102" ht="20.100000000000001" customHeight="1">
      <c r="B62" s="222"/>
      <c r="C62" s="225"/>
      <c r="D62" s="225"/>
      <c r="E62" s="225"/>
      <c r="F62" s="225"/>
      <c r="G62" s="225"/>
      <c r="H62" s="225"/>
      <c r="I62" s="225"/>
      <c r="J62" s="225"/>
      <c r="K62" s="225"/>
      <c r="L62" s="225"/>
      <c r="M62" s="225"/>
      <c r="N62" s="225"/>
    </row>
    <row r="63" spans="1:102" ht="20.100000000000001" customHeight="1">
      <c r="B63" s="224"/>
      <c r="C63" s="229"/>
      <c r="D63" s="229"/>
      <c r="E63" s="229"/>
      <c r="F63" s="229"/>
      <c r="G63" s="229"/>
      <c r="H63" s="229"/>
      <c r="I63" s="229"/>
      <c r="J63" s="229"/>
      <c r="K63" s="229"/>
      <c r="L63" s="229"/>
      <c r="M63" s="229"/>
      <c r="N63" s="229"/>
    </row>
    <row r="64" spans="1:102" ht="20.100000000000001" customHeight="1">
      <c r="B64" s="224"/>
      <c r="C64" s="225"/>
      <c r="D64" s="225"/>
      <c r="E64" s="225"/>
      <c r="F64" s="225"/>
      <c r="G64" s="228"/>
      <c r="H64" s="225"/>
      <c r="I64" s="225"/>
      <c r="J64" s="225"/>
      <c r="K64" s="225"/>
      <c r="L64" s="225"/>
      <c r="M64" s="225"/>
      <c r="N64" s="225"/>
    </row>
    <row r="65" spans="2:14" ht="20.100000000000001" customHeight="1">
      <c r="B65" s="225"/>
      <c r="C65" s="225"/>
      <c r="D65" s="225"/>
      <c r="E65" s="225"/>
      <c r="F65" s="225"/>
      <c r="G65" s="225"/>
      <c r="H65" s="225"/>
      <c r="I65" s="225"/>
      <c r="J65" s="228"/>
      <c r="K65" s="225"/>
      <c r="L65" s="225"/>
      <c r="M65" s="225"/>
      <c r="N65" s="225"/>
    </row>
    <row r="66" spans="2:14" ht="20.100000000000001" customHeight="1">
      <c r="B66" s="225"/>
      <c r="C66" s="229"/>
      <c r="D66" s="229"/>
      <c r="E66" s="229"/>
      <c r="F66" s="229"/>
      <c r="G66" s="229"/>
      <c r="H66" s="229"/>
      <c r="I66" s="229"/>
      <c r="J66" s="229"/>
      <c r="K66" s="229"/>
      <c r="L66" s="229"/>
      <c r="M66" s="229"/>
      <c r="N66" s="229"/>
    </row>
    <row r="67" spans="2:14" ht="20.100000000000001" customHeight="1">
      <c r="B67" s="225"/>
    </row>
    <row r="68" spans="2:14" ht="20.100000000000001" customHeight="1">
      <c r="B68" s="226"/>
    </row>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row r="93"/>
  </sheetData>
  <mergeCells count="4">
    <mergeCell ref="C5:E5"/>
    <mergeCell ref="F5:H5"/>
    <mergeCell ref="I5:K5"/>
    <mergeCell ref="L5:N5"/>
  </mergeCells>
  <conditionalFormatting sqref="I61:K61">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14" width="18.85546875" style="44" customWidth="1"/>
    <col min="15" max="15" width="11.42578125" style="44" customWidth="1"/>
    <col min="16" max="16" width="11.42578125" style="44" hidden="1" customWidth="1"/>
    <col min="17" max="102" width="0" style="44" hidden="1" customWidth="1"/>
    <col min="103" max="16384" width="11.42578125" style="52" hidden="1"/>
  </cols>
  <sheetData>
    <row r="1" spans="1:102" ht="89.1" customHeight="1"/>
    <row r="2" spans="1:102" s="230" customFormat="1" ht="20.100000000000001" customHeight="1">
      <c r="A2" s="72"/>
      <c r="B2" s="87" t="s">
        <v>17</v>
      </c>
      <c r="C2" s="292"/>
      <c r="D2" s="292"/>
      <c r="E2" s="292"/>
      <c r="F2" s="292"/>
      <c r="G2" s="292"/>
      <c r="H2" s="292"/>
      <c r="I2" s="292"/>
      <c r="J2" s="292"/>
      <c r="K2" s="292"/>
      <c r="L2" s="292"/>
      <c r="M2" s="292"/>
      <c r="N2" s="29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2</v>
      </c>
      <c r="C3" s="74"/>
      <c r="D3" s="74"/>
      <c r="E3" s="74"/>
      <c r="F3" s="74"/>
      <c r="G3" s="74"/>
      <c r="H3" s="163"/>
      <c r="I3" s="74"/>
      <c r="J3" s="47"/>
      <c r="K3" s="47"/>
      <c r="L3" s="47"/>
      <c r="M3" s="47"/>
      <c r="N3" s="47"/>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31"/>
      <c r="C4" s="51"/>
      <c r="D4" s="51"/>
      <c r="E4" s="51"/>
      <c r="F4" s="51"/>
      <c r="G4" s="74"/>
      <c r="H4" s="74"/>
      <c r="I4" s="74"/>
      <c r="J4" s="47"/>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233"/>
      <c r="C5" s="697" t="s">
        <v>207</v>
      </c>
      <c r="D5" s="698"/>
      <c r="E5" s="699"/>
      <c r="F5" s="697" t="s">
        <v>201</v>
      </c>
      <c r="G5" s="698"/>
      <c r="H5" s="699"/>
      <c r="I5" s="697" t="s">
        <v>196</v>
      </c>
      <c r="J5" s="698"/>
      <c r="K5" s="699"/>
      <c r="L5" s="697" t="s">
        <v>197</v>
      </c>
      <c r="M5" s="698"/>
      <c r="N5" s="699"/>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34"/>
      <c r="C6" s="134">
        <v>45536</v>
      </c>
      <c r="D6" s="135">
        <v>45870</v>
      </c>
      <c r="E6" s="136">
        <v>45901</v>
      </c>
      <c r="F6" s="134">
        <f>C6</f>
        <v>45536</v>
      </c>
      <c r="G6" s="135">
        <f t="shared" ref="G6:H6" si="0">D6</f>
        <v>45870</v>
      </c>
      <c r="H6" s="136">
        <f t="shared" si="0"/>
        <v>45901</v>
      </c>
      <c r="I6" s="134">
        <f>C6</f>
        <v>45536</v>
      </c>
      <c r="J6" s="135">
        <f t="shared" ref="J6:K6" si="1">D6</f>
        <v>45870</v>
      </c>
      <c r="K6" s="136">
        <f t="shared" si="1"/>
        <v>45901</v>
      </c>
      <c r="L6" s="134">
        <f>C6</f>
        <v>45536</v>
      </c>
      <c r="M6" s="135">
        <f t="shared" ref="M6:N6" si="2">D6</f>
        <v>45870</v>
      </c>
      <c r="N6" s="136">
        <f t="shared" si="2"/>
        <v>45901</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169" t="s">
        <v>296</v>
      </c>
      <c r="C7" s="336">
        <v>39788.59320245</v>
      </c>
      <c r="D7" s="253">
        <v>44620.597784540005</v>
      </c>
      <c r="E7" s="254">
        <v>44799.134198959997</v>
      </c>
      <c r="F7" s="238">
        <v>4.3377648993725293</v>
      </c>
      <c r="G7" s="239">
        <v>4.5785877281273217</v>
      </c>
      <c r="H7" s="240">
        <v>4.6488950252711545</v>
      </c>
      <c r="I7" s="238">
        <v>249.23661826798025</v>
      </c>
      <c r="J7" s="239">
        <v>219.35411520395064</v>
      </c>
      <c r="K7" s="240">
        <v>214.99399663422869</v>
      </c>
      <c r="L7" s="238">
        <v>10.811298543611548</v>
      </c>
      <c r="M7" s="239">
        <v>10.04332059987035</v>
      </c>
      <c r="N7" s="240">
        <v>9.994845214160291</v>
      </c>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105">
        <v>0</v>
      </c>
      <c r="D8" s="177">
        <v>0</v>
      </c>
      <c r="E8" s="178">
        <v>0</v>
      </c>
      <c r="F8" s="179" t="s">
        <v>298</v>
      </c>
      <c r="G8" s="180" t="s">
        <v>298</v>
      </c>
      <c r="H8" s="181" t="s">
        <v>298</v>
      </c>
      <c r="I8" s="179" t="s">
        <v>299</v>
      </c>
      <c r="J8" s="180" t="s">
        <v>299</v>
      </c>
      <c r="K8" s="181" t="s">
        <v>299</v>
      </c>
      <c r="L8" s="179" t="s">
        <v>299</v>
      </c>
      <c r="M8" s="180" t="s">
        <v>299</v>
      </c>
      <c r="N8" s="181" t="s">
        <v>299</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70</v>
      </c>
      <c r="C9" s="105">
        <v>947.13905499999998</v>
      </c>
      <c r="D9" s="177">
        <v>1151.9415789999998</v>
      </c>
      <c r="E9" s="178">
        <v>1098.6964949999999</v>
      </c>
      <c r="F9" s="179">
        <v>1.0744552181939113</v>
      </c>
      <c r="G9" s="180">
        <v>0.91706777431982966</v>
      </c>
      <c r="H9" s="181">
        <v>1.2244639043833485</v>
      </c>
      <c r="I9" s="179">
        <v>751.99099697983172</v>
      </c>
      <c r="J9" s="180">
        <v>903.48314122803811</v>
      </c>
      <c r="K9" s="181">
        <v>734.93749638560257</v>
      </c>
      <c r="L9" s="179">
        <v>8.079806507398219</v>
      </c>
      <c r="M9" s="180">
        <v>8.2855527346148516</v>
      </c>
      <c r="N9" s="181">
        <v>8.9990443630203814</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0</v>
      </c>
      <c r="D10" s="177">
        <v>0</v>
      </c>
      <c r="E10" s="178">
        <v>0</v>
      </c>
      <c r="F10" s="179" t="s">
        <v>298</v>
      </c>
      <c r="G10" s="180" t="s">
        <v>298</v>
      </c>
      <c r="H10" s="181" t="s">
        <v>298</v>
      </c>
      <c r="I10" s="179" t="s">
        <v>299</v>
      </c>
      <c r="J10" s="180" t="s">
        <v>299</v>
      </c>
      <c r="K10" s="181" t="s">
        <v>299</v>
      </c>
      <c r="L10" s="179" t="s">
        <v>299</v>
      </c>
      <c r="M10" s="180" t="s">
        <v>299</v>
      </c>
      <c r="N10" s="181" t="s">
        <v>299</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0</v>
      </c>
      <c r="D11" s="177">
        <v>0</v>
      </c>
      <c r="E11" s="178">
        <v>0</v>
      </c>
      <c r="F11" s="179" t="s">
        <v>298</v>
      </c>
      <c r="G11" s="180" t="s">
        <v>298</v>
      </c>
      <c r="H11" s="181" t="s">
        <v>298</v>
      </c>
      <c r="I11" s="179" t="s">
        <v>299</v>
      </c>
      <c r="J11" s="180" t="s">
        <v>299</v>
      </c>
      <c r="K11" s="181" t="s">
        <v>299</v>
      </c>
      <c r="L11" s="179" t="s">
        <v>299</v>
      </c>
      <c r="M11" s="180" t="s">
        <v>299</v>
      </c>
      <c r="N11" s="181" t="s">
        <v>299</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56</v>
      </c>
      <c r="C12" s="105">
        <v>0</v>
      </c>
      <c r="D12" s="177">
        <v>0</v>
      </c>
      <c r="E12" s="178">
        <v>0</v>
      </c>
      <c r="F12" s="179" t="s">
        <v>298</v>
      </c>
      <c r="G12" s="180" t="s">
        <v>298</v>
      </c>
      <c r="H12" s="181" t="s">
        <v>298</v>
      </c>
      <c r="I12" s="179" t="s">
        <v>299</v>
      </c>
      <c r="J12" s="180" t="s">
        <v>299</v>
      </c>
      <c r="K12" s="181" t="s">
        <v>299</v>
      </c>
      <c r="L12" s="179" t="s">
        <v>299</v>
      </c>
      <c r="M12" s="180" t="s">
        <v>299</v>
      </c>
      <c r="N12" s="181" t="s">
        <v>299</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71</v>
      </c>
      <c r="C13" s="105">
        <v>0</v>
      </c>
      <c r="D13" s="177">
        <v>0</v>
      </c>
      <c r="E13" s="178">
        <v>0</v>
      </c>
      <c r="F13" s="179" t="s">
        <v>298</v>
      </c>
      <c r="G13" s="180" t="s">
        <v>298</v>
      </c>
      <c r="H13" s="181" t="s">
        <v>298</v>
      </c>
      <c r="I13" s="179" t="s">
        <v>299</v>
      </c>
      <c r="J13" s="180" t="s">
        <v>299</v>
      </c>
      <c r="K13" s="181" t="s">
        <v>299</v>
      </c>
      <c r="L13" s="179" t="s">
        <v>299</v>
      </c>
      <c r="M13" s="180" t="s">
        <v>299</v>
      </c>
      <c r="N13" s="181" t="s">
        <v>299</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58</v>
      </c>
      <c r="C14" s="105">
        <v>8.0363279999999992</v>
      </c>
      <c r="D14" s="177">
        <v>2.6232190000000002</v>
      </c>
      <c r="E14" s="178">
        <v>2.0572650000000001</v>
      </c>
      <c r="F14" s="179">
        <v>5.4184946159489762</v>
      </c>
      <c r="G14" s="180">
        <v>6.8028250786533642</v>
      </c>
      <c r="H14" s="181">
        <v>0</v>
      </c>
      <c r="I14" s="179">
        <v>200.07371718322275</v>
      </c>
      <c r="J14" s="180">
        <v>127.37079230945963</v>
      </c>
      <c r="K14" s="181" t="s">
        <v>299</v>
      </c>
      <c r="L14" s="179">
        <v>10.840983593501907</v>
      </c>
      <c r="M14" s="180">
        <v>8.6648122021074094</v>
      </c>
      <c r="N14" s="181">
        <v>2.9865379520868722</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227</v>
      </c>
      <c r="C15" s="105">
        <v>0</v>
      </c>
      <c r="D15" s="177">
        <v>0</v>
      </c>
      <c r="E15" s="178">
        <v>0</v>
      </c>
      <c r="F15" s="179" t="s">
        <v>298</v>
      </c>
      <c r="G15" s="180" t="s">
        <v>298</v>
      </c>
      <c r="H15" s="181" t="s">
        <v>298</v>
      </c>
      <c r="I15" s="179" t="s">
        <v>299</v>
      </c>
      <c r="J15" s="180" t="s">
        <v>299</v>
      </c>
      <c r="K15" s="181" t="s">
        <v>299</v>
      </c>
      <c r="L15" s="179" t="s">
        <v>299</v>
      </c>
      <c r="M15" s="180" t="s">
        <v>299</v>
      </c>
      <c r="N15" s="181" t="s">
        <v>299</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0</v>
      </c>
      <c r="D16" s="177">
        <v>0</v>
      </c>
      <c r="E16" s="178">
        <v>0</v>
      </c>
      <c r="F16" s="179" t="s">
        <v>298</v>
      </c>
      <c r="G16" s="180" t="s">
        <v>298</v>
      </c>
      <c r="H16" s="181" t="s">
        <v>298</v>
      </c>
      <c r="I16" s="179" t="s">
        <v>299</v>
      </c>
      <c r="J16" s="180" t="s">
        <v>299</v>
      </c>
      <c r="K16" s="181" t="s">
        <v>299</v>
      </c>
      <c r="L16" s="179" t="s">
        <v>299</v>
      </c>
      <c r="M16" s="180" t="s">
        <v>299</v>
      </c>
      <c r="N16" s="181" t="s">
        <v>299</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38724.095505450001</v>
      </c>
      <c r="D17" s="177">
        <v>43384.350741539994</v>
      </c>
      <c r="E17" s="178">
        <v>43656.397915959998</v>
      </c>
      <c r="F17" s="179">
        <v>4.4225477794541934</v>
      </c>
      <c r="G17" s="180">
        <v>4.6798055973579649</v>
      </c>
      <c r="H17" s="181">
        <v>4.7389352418002995</v>
      </c>
      <c r="I17" s="179">
        <v>245.99974423152992</v>
      </c>
      <c r="J17" s="180">
        <v>215.57800070122943</v>
      </c>
      <c r="K17" s="181">
        <v>211.38306026746415</v>
      </c>
      <c r="L17" s="179">
        <v>10.87945622597452</v>
      </c>
      <c r="M17" s="180">
        <v>10.088631343488526</v>
      </c>
      <c r="N17" s="181">
        <v>10.017306338210824</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43.354765</v>
      </c>
      <c r="D18" s="177">
        <v>39.195923999999998</v>
      </c>
      <c r="E18" s="178">
        <v>41.982522999999993</v>
      </c>
      <c r="F18" s="179">
        <v>1.683418189442383</v>
      </c>
      <c r="G18" s="180">
        <v>0</v>
      </c>
      <c r="H18" s="181">
        <v>0.86500994711537471</v>
      </c>
      <c r="I18" s="179">
        <v>851.19272390462606</v>
      </c>
      <c r="J18" s="180" t="s">
        <v>299</v>
      </c>
      <c r="K18" s="181">
        <v>1507.7333795948266</v>
      </c>
      <c r="L18" s="179">
        <v>14.329133141420558</v>
      </c>
      <c r="M18" s="180">
        <v>12.591819496333345</v>
      </c>
      <c r="N18" s="181">
        <v>13.042043709474061</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65</v>
      </c>
      <c r="C19" s="105">
        <v>0</v>
      </c>
      <c r="D19" s="177">
        <v>0</v>
      </c>
      <c r="E19" s="178">
        <v>0</v>
      </c>
      <c r="F19" s="179" t="s">
        <v>298</v>
      </c>
      <c r="G19" s="180" t="s">
        <v>298</v>
      </c>
      <c r="H19" s="181" t="s">
        <v>298</v>
      </c>
      <c r="I19" s="179" t="s">
        <v>299</v>
      </c>
      <c r="J19" s="180" t="s">
        <v>299</v>
      </c>
      <c r="K19" s="181" t="s">
        <v>299</v>
      </c>
      <c r="L19" s="179" t="s">
        <v>299</v>
      </c>
      <c r="M19" s="180" t="s">
        <v>299</v>
      </c>
      <c r="N19" s="181" t="s">
        <v>299</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105">
        <v>0</v>
      </c>
      <c r="D20" s="177">
        <v>0</v>
      </c>
      <c r="E20" s="178">
        <v>0</v>
      </c>
      <c r="F20" s="179" t="s">
        <v>298</v>
      </c>
      <c r="G20" s="180" t="s">
        <v>298</v>
      </c>
      <c r="H20" s="181" t="s">
        <v>298</v>
      </c>
      <c r="I20" s="179" t="s">
        <v>299</v>
      </c>
      <c r="J20" s="180" t="s">
        <v>299</v>
      </c>
      <c r="K20" s="181" t="s">
        <v>299</v>
      </c>
      <c r="L20" s="179" t="s">
        <v>299</v>
      </c>
      <c r="M20" s="180" t="s">
        <v>299</v>
      </c>
      <c r="N20" s="181" t="s">
        <v>299</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62</v>
      </c>
      <c r="C21" s="105">
        <v>0</v>
      </c>
      <c r="D21" s="177">
        <v>0</v>
      </c>
      <c r="E21" s="178">
        <v>0</v>
      </c>
      <c r="F21" s="179" t="s">
        <v>298</v>
      </c>
      <c r="G21" s="180" t="s">
        <v>298</v>
      </c>
      <c r="H21" s="181" t="s">
        <v>298</v>
      </c>
      <c r="I21" s="179" t="s">
        <v>299</v>
      </c>
      <c r="J21" s="180" t="s">
        <v>299</v>
      </c>
      <c r="K21" s="181" t="s">
        <v>299</v>
      </c>
      <c r="L21" s="179" t="s">
        <v>299</v>
      </c>
      <c r="M21" s="180" t="s">
        <v>299</v>
      </c>
      <c r="N21" s="181" t="s">
        <v>299</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105">
        <v>0</v>
      </c>
      <c r="D22" s="177">
        <v>0</v>
      </c>
      <c r="E22" s="178">
        <v>0</v>
      </c>
      <c r="F22" s="179" t="s">
        <v>298</v>
      </c>
      <c r="G22" s="180" t="s">
        <v>298</v>
      </c>
      <c r="H22" s="181" t="s">
        <v>298</v>
      </c>
      <c r="I22" s="179" t="s">
        <v>299</v>
      </c>
      <c r="J22" s="180" t="s">
        <v>299</v>
      </c>
      <c r="K22" s="181" t="s">
        <v>299</v>
      </c>
      <c r="L22" s="179" t="s">
        <v>299</v>
      </c>
      <c r="M22" s="180" t="s">
        <v>299</v>
      </c>
      <c r="N22" s="181" t="s">
        <v>299</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67</v>
      </c>
      <c r="C23" s="105">
        <v>0</v>
      </c>
      <c r="D23" s="177">
        <v>0</v>
      </c>
      <c r="E23" s="178">
        <v>0</v>
      </c>
      <c r="F23" s="179" t="s">
        <v>298</v>
      </c>
      <c r="G23" s="180" t="s">
        <v>298</v>
      </c>
      <c r="H23" s="181" t="s">
        <v>298</v>
      </c>
      <c r="I23" s="179" t="s">
        <v>299</v>
      </c>
      <c r="J23" s="180" t="s">
        <v>299</v>
      </c>
      <c r="K23" s="181" t="s">
        <v>299</v>
      </c>
      <c r="L23" s="179" t="s">
        <v>299</v>
      </c>
      <c r="M23" s="180" t="s">
        <v>299</v>
      </c>
      <c r="N23" s="181" t="s">
        <v>299</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226</v>
      </c>
      <c r="C24" s="105">
        <v>0</v>
      </c>
      <c r="D24" s="177">
        <v>0</v>
      </c>
      <c r="E24" s="178">
        <v>0</v>
      </c>
      <c r="F24" s="179" t="s">
        <v>298</v>
      </c>
      <c r="G24" s="180" t="s">
        <v>298</v>
      </c>
      <c r="H24" s="181" t="s">
        <v>298</v>
      </c>
      <c r="I24" s="179" t="s">
        <v>299</v>
      </c>
      <c r="J24" s="180" t="s">
        <v>299</v>
      </c>
      <c r="K24" s="181" t="s">
        <v>299</v>
      </c>
      <c r="L24" s="179" t="s">
        <v>299</v>
      </c>
      <c r="M24" s="180" t="s">
        <v>299</v>
      </c>
      <c r="N24" s="181" t="s">
        <v>299</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34</v>
      </c>
      <c r="C25" s="105">
        <v>0</v>
      </c>
      <c r="D25" s="177">
        <v>0</v>
      </c>
      <c r="E25" s="178">
        <v>0</v>
      </c>
      <c r="F25" s="179" t="s">
        <v>298</v>
      </c>
      <c r="G25" s="180" t="s">
        <v>298</v>
      </c>
      <c r="H25" s="181" t="s">
        <v>298</v>
      </c>
      <c r="I25" s="179" t="s">
        <v>299</v>
      </c>
      <c r="J25" s="180" t="s">
        <v>299</v>
      </c>
      <c r="K25" s="181" t="s">
        <v>299</v>
      </c>
      <c r="L25" s="179" t="s">
        <v>299</v>
      </c>
      <c r="M25" s="180" t="s">
        <v>299</v>
      </c>
      <c r="N25" s="181" t="s">
        <v>299</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46</v>
      </c>
      <c r="C26" s="105">
        <v>0</v>
      </c>
      <c r="D26" s="177">
        <v>0</v>
      </c>
      <c r="E26" s="178">
        <v>0</v>
      </c>
      <c r="F26" s="179" t="s">
        <v>298</v>
      </c>
      <c r="G26" s="180" t="s">
        <v>298</v>
      </c>
      <c r="H26" s="181" t="s">
        <v>298</v>
      </c>
      <c r="I26" s="179" t="s">
        <v>299</v>
      </c>
      <c r="J26" s="180" t="s">
        <v>299</v>
      </c>
      <c r="K26" s="181" t="s">
        <v>299</v>
      </c>
      <c r="L26" s="179" t="s">
        <v>299</v>
      </c>
      <c r="M26" s="180" t="s">
        <v>299</v>
      </c>
      <c r="N26" s="181" t="s">
        <v>299</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36</v>
      </c>
      <c r="C27" s="105">
        <v>0</v>
      </c>
      <c r="D27" s="177">
        <v>0</v>
      </c>
      <c r="E27" s="178">
        <v>0</v>
      </c>
      <c r="F27" s="179" t="s">
        <v>298</v>
      </c>
      <c r="G27" s="180" t="s">
        <v>298</v>
      </c>
      <c r="H27" s="181" t="s">
        <v>298</v>
      </c>
      <c r="I27" s="179" t="s">
        <v>299</v>
      </c>
      <c r="J27" s="180" t="s">
        <v>299</v>
      </c>
      <c r="K27" s="181" t="s">
        <v>299</v>
      </c>
      <c r="L27" s="179" t="s">
        <v>299</v>
      </c>
      <c r="M27" s="180" t="s">
        <v>299</v>
      </c>
      <c r="N27" s="181" t="s">
        <v>299</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69</v>
      </c>
      <c r="C28" s="105">
        <v>0</v>
      </c>
      <c r="D28" s="177">
        <v>0</v>
      </c>
      <c r="E28" s="178">
        <v>0</v>
      </c>
      <c r="F28" s="179" t="s">
        <v>298</v>
      </c>
      <c r="G28" s="180" t="s">
        <v>298</v>
      </c>
      <c r="H28" s="181" t="s">
        <v>298</v>
      </c>
      <c r="I28" s="179" t="s">
        <v>299</v>
      </c>
      <c r="J28" s="180" t="s">
        <v>299</v>
      </c>
      <c r="K28" s="181" t="s">
        <v>299</v>
      </c>
      <c r="L28" s="179" t="s">
        <v>299</v>
      </c>
      <c r="M28" s="180" t="s">
        <v>299</v>
      </c>
      <c r="N28" s="181" t="s">
        <v>299</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40</v>
      </c>
      <c r="C29" s="105">
        <v>0</v>
      </c>
      <c r="D29" s="177">
        <v>0</v>
      </c>
      <c r="E29" s="178">
        <v>0</v>
      </c>
      <c r="F29" s="179" t="s">
        <v>298</v>
      </c>
      <c r="G29" s="180" t="s">
        <v>298</v>
      </c>
      <c r="H29" s="181" t="s">
        <v>298</v>
      </c>
      <c r="I29" s="179" t="s">
        <v>299</v>
      </c>
      <c r="J29" s="180" t="s">
        <v>299</v>
      </c>
      <c r="K29" s="181" t="s">
        <v>299</v>
      </c>
      <c r="L29" s="179" t="s">
        <v>299</v>
      </c>
      <c r="M29" s="180" t="s">
        <v>299</v>
      </c>
      <c r="N29" s="181" t="s">
        <v>299</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73</v>
      </c>
      <c r="C30" s="105">
        <v>0</v>
      </c>
      <c r="D30" s="177">
        <v>0</v>
      </c>
      <c r="E30" s="178">
        <v>0</v>
      </c>
      <c r="F30" s="179" t="s">
        <v>298</v>
      </c>
      <c r="G30" s="180" t="s">
        <v>298</v>
      </c>
      <c r="H30" s="181" t="s">
        <v>298</v>
      </c>
      <c r="I30" s="179" t="s">
        <v>299</v>
      </c>
      <c r="J30" s="180" t="s">
        <v>299</v>
      </c>
      <c r="K30" s="181" t="s">
        <v>299</v>
      </c>
      <c r="L30" s="179" t="s">
        <v>299</v>
      </c>
      <c r="M30" s="180" t="s">
        <v>299</v>
      </c>
      <c r="N30" s="181" t="s">
        <v>299</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31</v>
      </c>
      <c r="C31" s="105">
        <v>0</v>
      </c>
      <c r="D31" s="177">
        <v>0</v>
      </c>
      <c r="E31" s="178">
        <v>0</v>
      </c>
      <c r="F31" s="179" t="s">
        <v>298</v>
      </c>
      <c r="G31" s="180" t="s">
        <v>298</v>
      </c>
      <c r="H31" s="181" t="s">
        <v>298</v>
      </c>
      <c r="I31" s="179" t="s">
        <v>299</v>
      </c>
      <c r="J31" s="180" t="s">
        <v>299</v>
      </c>
      <c r="K31" s="181" t="s">
        <v>299</v>
      </c>
      <c r="L31" s="179" t="s">
        <v>299</v>
      </c>
      <c r="M31" s="180" t="s">
        <v>299</v>
      </c>
      <c r="N31" s="181" t="s">
        <v>299</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45</v>
      </c>
      <c r="C32" s="105">
        <v>0</v>
      </c>
      <c r="D32" s="177">
        <v>0</v>
      </c>
      <c r="E32" s="178">
        <v>0</v>
      </c>
      <c r="F32" s="179" t="s">
        <v>298</v>
      </c>
      <c r="G32" s="180" t="s">
        <v>298</v>
      </c>
      <c r="H32" s="181" t="s">
        <v>298</v>
      </c>
      <c r="I32" s="179" t="s">
        <v>299</v>
      </c>
      <c r="J32" s="180" t="s">
        <v>299</v>
      </c>
      <c r="K32" s="181" t="s">
        <v>299</v>
      </c>
      <c r="L32" s="179" t="s">
        <v>299</v>
      </c>
      <c r="M32" s="180" t="s">
        <v>299</v>
      </c>
      <c r="N32" s="181" t="s">
        <v>299</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51</v>
      </c>
      <c r="C33" s="105">
        <v>0</v>
      </c>
      <c r="D33" s="177">
        <v>0</v>
      </c>
      <c r="E33" s="178">
        <v>0</v>
      </c>
      <c r="F33" s="179" t="s">
        <v>298</v>
      </c>
      <c r="G33" s="180" t="s">
        <v>298</v>
      </c>
      <c r="H33" s="181" t="s">
        <v>298</v>
      </c>
      <c r="I33" s="179" t="s">
        <v>299</v>
      </c>
      <c r="J33" s="180" t="s">
        <v>299</v>
      </c>
      <c r="K33" s="181" t="s">
        <v>299</v>
      </c>
      <c r="L33" s="179" t="s">
        <v>299</v>
      </c>
      <c r="M33" s="180" t="s">
        <v>299</v>
      </c>
      <c r="N33" s="181" t="s">
        <v>299</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v>
      </c>
      <c r="C34" s="105">
        <v>0</v>
      </c>
      <c r="D34" s="177">
        <v>0</v>
      </c>
      <c r="E34" s="178">
        <v>0</v>
      </c>
      <c r="F34" s="179" t="s">
        <v>298</v>
      </c>
      <c r="G34" s="180" t="s">
        <v>298</v>
      </c>
      <c r="H34" s="181" t="s">
        <v>298</v>
      </c>
      <c r="I34" s="179" t="s">
        <v>299</v>
      </c>
      <c r="J34" s="180" t="s">
        <v>299</v>
      </c>
      <c r="K34" s="181" t="s">
        <v>299</v>
      </c>
      <c r="L34" s="179" t="s">
        <v>299</v>
      </c>
      <c r="M34" s="180" t="s">
        <v>299</v>
      </c>
      <c r="N34" s="181" t="s">
        <v>299</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105">
        <v>0</v>
      </c>
      <c r="D35" s="177">
        <v>0</v>
      </c>
      <c r="E35" s="178">
        <v>0</v>
      </c>
      <c r="F35" s="179" t="s">
        <v>298</v>
      </c>
      <c r="G35" s="180" t="s">
        <v>298</v>
      </c>
      <c r="H35" s="181" t="s">
        <v>298</v>
      </c>
      <c r="I35" s="179" t="s">
        <v>299</v>
      </c>
      <c r="J35" s="180" t="s">
        <v>299</v>
      </c>
      <c r="K35" s="181" t="s">
        <v>299</v>
      </c>
      <c r="L35" s="179" t="s">
        <v>299</v>
      </c>
      <c r="M35" s="180" t="s">
        <v>299</v>
      </c>
      <c r="N35" s="181" t="s">
        <v>299</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297</v>
      </c>
      <c r="C36" s="105">
        <v>0</v>
      </c>
      <c r="D36" s="177">
        <v>0</v>
      </c>
      <c r="E36" s="178">
        <v>0</v>
      </c>
      <c r="F36" s="179" t="s">
        <v>298</v>
      </c>
      <c r="G36" s="180" t="s">
        <v>298</v>
      </c>
      <c r="H36" s="181" t="s">
        <v>298</v>
      </c>
      <c r="I36" s="179" t="s">
        <v>299</v>
      </c>
      <c r="J36" s="180" t="s">
        <v>299</v>
      </c>
      <c r="K36" s="181" t="s">
        <v>299</v>
      </c>
      <c r="L36" s="179" t="s">
        <v>299</v>
      </c>
      <c r="M36" s="180" t="s">
        <v>299</v>
      </c>
      <c r="N36" s="181" t="s">
        <v>299</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66</v>
      </c>
      <c r="C37" s="105">
        <v>0</v>
      </c>
      <c r="D37" s="177">
        <v>0</v>
      </c>
      <c r="E37" s="178">
        <v>0</v>
      </c>
      <c r="F37" s="179" t="s">
        <v>298</v>
      </c>
      <c r="G37" s="180" t="s">
        <v>298</v>
      </c>
      <c r="H37" s="181" t="s">
        <v>298</v>
      </c>
      <c r="I37" s="179" t="s">
        <v>299</v>
      </c>
      <c r="J37" s="180" t="s">
        <v>299</v>
      </c>
      <c r="K37" s="181" t="s">
        <v>299</v>
      </c>
      <c r="L37" s="179" t="s">
        <v>299</v>
      </c>
      <c r="M37" s="180" t="s">
        <v>299</v>
      </c>
      <c r="N37" s="181" t="s">
        <v>299</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0</v>
      </c>
      <c r="D38" s="177">
        <v>0</v>
      </c>
      <c r="E38" s="178">
        <v>0</v>
      </c>
      <c r="F38" s="179" t="s">
        <v>298</v>
      </c>
      <c r="G38" s="180" t="s">
        <v>298</v>
      </c>
      <c r="H38" s="181" t="s">
        <v>298</v>
      </c>
      <c r="I38" s="179" t="s">
        <v>299</v>
      </c>
      <c r="J38" s="180" t="s">
        <v>299</v>
      </c>
      <c r="K38" s="181" t="s">
        <v>299</v>
      </c>
      <c r="L38" s="179" t="s">
        <v>299</v>
      </c>
      <c r="M38" s="180" t="s">
        <v>299</v>
      </c>
      <c r="N38" s="181" t="s">
        <v>299</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42</v>
      </c>
      <c r="C39" s="105">
        <v>0</v>
      </c>
      <c r="D39" s="177">
        <v>0</v>
      </c>
      <c r="E39" s="178">
        <v>0</v>
      </c>
      <c r="F39" s="179" t="s">
        <v>298</v>
      </c>
      <c r="G39" s="180" t="s">
        <v>298</v>
      </c>
      <c r="H39" s="181" t="s">
        <v>298</v>
      </c>
      <c r="I39" s="179" t="s">
        <v>299</v>
      </c>
      <c r="J39" s="180" t="s">
        <v>299</v>
      </c>
      <c r="K39" s="181" t="s">
        <v>299</v>
      </c>
      <c r="L39" s="179" t="s">
        <v>299</v>
      </c>
      <c r="M39" s="180" t="s">
        <v>299</v>
      </c>
      <c r="N39" s="181" t="s">
        <v>299</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49</v>
      </c>
      <c r="C40" s="105">
        <v>0</v>
      </c>
      <c r="D40" s="177">
        <v>0</v>
      </c>
      <c r="E40" s="178">
        <v>0</v>
      </c>
      <c r="F40" s="179" t="s">
        <v>298</v>
      </c>
      <c r="G40" s="180" t="s">
        <v>298</v>
      </c>
      <c r="H40" s="181" t="s">
        <v>298</v>
      </c>
      <c r="I40" s="179" t="s">
        <v>299</v>
      </c>
      <c r="J40" s="180" t="s">
        <v>299</v>
      </c>
      <c r="K40" s="181" t="s">
        <v>299</v>
      </c>
      <c r="L40" s="179" t="s">
        <v>299</v>
      </c>
      <c r="M40" s="180" t="s">
        <v>299</v>
      </c>
      <c r="N40" s="181" t="s">
        <v>299</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59</v>
      </c>
      <c r="C41" s="105">
        <v>0</v>
      </c>
      <c r="D41" s="177">
        <v>0</v>
      </c>
      <c r="E41" s="178">
        <v>0</v>
      </c>
      <c r="F41" s="179" t="s">
        <v>298</v>
      </c>
      <c r="G41" s="180" t="s">
        <v>298</v>
      </c>
      <c r="H41" s="181" t="s">
        <v>298</v>
      </c>
      <c r="I41" s="179" t="s">
        <v>299</v>
      </c>
      <c r="J41" s="180" t="s">
        <v>299</v>
      </c>
      <c r="K41" s="181" t="s">
        <v>299</v>
      </c>
      <c r="L41" s="179" t="s">
        <v>299</v>
      </c>
      <c r="M41" s="180" t="s">
        <v>299</v>
      </c>
      <c r="N41" s="181" t="s">
        <v>299</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64</v>
      </c>
      <c r="C42" s="105">
        <v>0</v>
      </c>
      <c r="D42" s="177">
        <v>0</v>
      </c>
      <c r="E42" s="178">
        <v>0</v>
      </c>
      <c r="F42" s="179" t="s">
        <v>298</v>
      </c>
      <c r="G42" s="180" t="s">
        <v>298</v>
      </c>
      <c r="H42" s="181" t="s">
        <v>298</v>
      </c>
      <c r="I42" s="179" t="s">
        <v>299</v>
      </c>
      <c r="J42" s="180" t="s">
        <v>299</v>
      </c>
      <c r="K42" s="181" t="s">
        <v>299</v>
      </c>
      <c r="L42" s="179" t="s">
        <v>299</v>
      </c>
      <c r="M42" s="180" t="s">
        <v>299</v>
      </c>
      <c r="N42" s="181" t="s">
        <v>299</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57</v>
      </c>
      <c r="C43" s="105">
        <v>0</v>
      </c>
      <c r="D43" s="177">
        <v>0</v>
      </c>
      <c r="E43" s="178">
        <v>0</v>
      </c>
      <c r="F43" s="179" t="s">
        <v>298</v>
      </c>
      <c r="G43" s="180" t="s">
        <v>298</v>
      </c>
      <c r="H43" s="181" t="s">
        <v>298</v>
      </c>
      <c r="I43" s="179" t="s">
        <v>299</v>
      </c>
      <c r="J43" s="180" t="s">
        <v>299</v>
      </c>
      <c r="K43" s="181" t="s">
        <v>299</v>
      </c>
      <c r="L43" s="179" t="s">
        <v>299</v>
      </c>
      <c r="M43" s="180" t="s">
        <v>299</v>
      </c>
      <c r="N43" s="181" t="s">
        <v>299</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233</v>
      </c>
      <c r="C44" s="105">
        <v>0</v>
      </c>
      <c r="D44" s="177">
        <v>0</v>
      </c>
      <c r="E44" s="178">
        <v>0</v>
      </c>
      <c r="F44" s="179" t="s">
        <v>298</v>
      </c>
      <c r="G44" s="180" t="s">
        <v>298</v>
      </c>
      <c r="H44" s="181" t="s">
        <v>298</v>
      </c>
      <c r="I44" s="179" t="s">
        <v>299</v>
      </c>
      <c r="J44" s="180" t="s">
        <v>299</v>
      </c>
      <c r="K44" s="181" t="s">
        <v>299</v>
      </c>
      <c r="L44" s="179" t="s">
        <v>299</v>
      </c>
      <c r="M44" s="180" t="s">
        <v>299</v>
      </c>
      <c r="N44" s="181" t="s">
        <v>299</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225</v>
      </c>
      <c r="C45" s="105">
        <v>0</v>
      </c>
      <c r="D45" s="177">
        <v>0</v>
      </c>
      <c r="E45" s="178">
        <v>0</v>
      </c>
      <c r="F45" s="179" t="s">
        <v>298</v>
      </c>
      <c r="G45" s="180" t="s">
        <v>298</v>
      </c>
      <c r="H45" s="181" t="s">
        <v>298</v>
      </c>
      <c r="I45" s="179" t="s">
        <v>299</v>
      </c>
      <c r="J45" s="180" t="s">
        <v>299</v>
      </c>
      <c r="K45" s="181" t="s">
        <v>299</v>
      </c>
      <c r="L45" s="179" t="s">
        <v>299</v>
      </c>
      <c r="M45" s="180" t="s">
        <v>299</v>
      </c>
      <c r="N45" s="181" t="s">
        <v>299</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74</v>
      </c>
      <c r="C46" s="105">
        <v>0</v>
      </c>
      <c r="D46" s="177">
        <v>0</v>
      </c>
      <c r="E46" s="178">
        <v>0</v>
      </c>
      <c r="F46" s="179" t="s">
        <v>298</v>
      </c>
      <c r="G46" s="180" t="s">
        <v>298</v>
      </c>
      <c r="H46" s="181" t="s">
        <v>298</v>
      </c>
      <c r="I46" s="179" t="s">
        <v>299</v>
      </c>
      <c r="J46" s="180" t="s">
        <v>299</v>
      </c>
      <c r="K46" s="181" t="s">
        <v>299</v>
      </c>
      <c r="L46" s="179" t="s">
        <v>299</v>
      </c>
      <c r="M46" s="180" t="s">
        <v>299</v>
      </c>
      <c r="N46" s="181" t="s">
        <v>299</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38</v>
      </c>
      <c r="C47" s="105">
        <v>0</v>
      </c>
      <c r="D47" s="177">
        <v>0</v>
      </c>
      <c r="E47" s="178">
        <v>0</v>
      </c>
      <c r="F47" s="179" t="s">
        <v>298</v>
      </c>
      <c r="G47" s="180" t="s">
        <v>298</v>
      </c>
      <c r="H47" s="181" t="s">
        <v>298</v>
      </c>
      <c r="I47" s="179" t="s">
        <v>299</v>
      </c>
      <c r="J47" s="180" t="s">
        <v>299</v>
      </c>
      <c r="K47" s="181" t="s">
        <v>299</v>
      </c>
      <c r="L47" s="179" t="s">
        <v>299</v>
      </c>
      <c r="M47" s="180" t="s">
        <v>299</v>
      </c>
      <c r="N47" s="181" t="s">
        <v>299</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41</v>
      </c>
      <c r="C48" s="105">
        <v>0</v>
      </c>
      <c r="D48" s="177">
        <v>0</v>
      </c>
      <c r="E48" s="178">
        <v>0</v>
      </c>
      <c r="F48" s="179" t="s">
        <v>298</v>
      </c>
      <c r="G48" s="180" t="s">
        <v>298</v>
      </c>
      <c r="H48" s="181" t="s">
        <v>298</v>
      </c>
      <c r="I48" s="179" t="s">
        <v>299</v>
      </c>
      <c r="J48" s="180" t="s">
        <v>299</v>
      </c>
      <c r="K48" s="181" t="s">
        <v>299</v>
      </c>
      <c r="L48" s="179" t="s">
        <v>299</v>
      </c>
      <c r="M48" s="180" t="s">
        <v>299</v>
      </c>
      <c r="N48" s="181" t="s">
        <v>299</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72</v>
      </c>
      <c r="C49" s="105">
        <v>0</v>
      </c>
      <c r="D49" s="177">
        <v>0</v>
      </c>
      <c r="E49" s="178">
        <v>0</v>
      </c>
      <c r="F49" s="179" t="s">
        <v>298</v>
      </c>
      <c r="G49" s="180" t="s">
        <v>298</v>
      </c>
      <c r="H49" s="181" t="s">
        <v>298</v>
      </c>
      <c r="I49" s="179" t="s">
        <v>299</v>
      </c>
      <c r="J49" s="180" t="s">
        <v>299</v>
      </c>
      <c r="K49" s="181" t="s">
        <v>299</v>
      </c>
      <c r="L49" s="179" t="s">
        <v>299</v>
      </c>
      <c r="M49" s="180" t="s">
        <v>299</v>
      </c>
      <c r="N49" s="181" t="s">
        <v>299</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231</v>
      </c>
      <c r="C50" s="105">
        <v>0</v>
      </c>
      <c r="D50" s="177">
        <v>0</v>
      </c>
      <c r="E50" s="178">
        <v>0</v>
      </c>
      <c r="F50" s="179" t="s">
        <v>298</v>
      </c>
      <c r="G50" s="180" t="s">
        <v>298</v>
      </c>
      <c r="H50" s="181" t="s">
        <v>298</v>
      </c>
      <c r="I50" s="179" t="s">
        <v>299</v>
      </c>
      <c r="J50" s="180" t="s">
        <v>299</v>
      </c>
      <c r="K50" s="181" t="s">
        <v>299</v>
      </c>
      <c r="L50" s="179" t="s">
        <v>299</v>
      </c>
      <c r="M50" s="180" t="s">
        <v>299</v>
      </c>
      <c r="N50" s="181" t="s">
        <v>299</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63</v>
      </c>
      <c r="C51" s="105">
        <v>0</v>
      </c>
      <c r="D51" s="177">
        <v>0</v>
      </c>
      <c r="E51" s="178">
        <v>0</v>
      </c>
      <c r="F51" s="179" t="s">
        <v>298</v>
      </c>
      <c r="G51" s="180" t="s">
        <v>298</v>
      </c>
      <c r="H51" s="181" t="s">
        <v>298</v>
      </c>
      <c r="I51" s="179" t="s">
        <v>299</v>
      </c>
      <c r="J51" s="180" t="s">
        <v>299</v>
      </c>
      <c r="K51" s="181" t="s">
        <v>299</v>
      </c>
      <c r="L51" s="179" t="s">
        <v>299</v>
      </c>
      <c r="M51" s="180" t="s">
        <v>299</v>
      </c>
      <c r="N51" s="181" t="s">
        <v>299</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185</v>
      </c>
      <c r="C52" s="105">
        <v>0</v>
      </c>
      <c r="D52" s="177">
        <v>0</v>
      </c>
      <c r="E52" s="178">
        <v>0</v>
      </c>
      <c r="F52" s="179" t="s">
        <v>298</v>
      </c>
      <c r="G52" s="180" t="s">
        <v>298</v>
      </c>
      <c r="H52" s="181" t="s">
        <v>298</v>
      </c>
      <c r="I52" s="179" t="s">
        <v>299</v>
      </c>
      <c r="J52" s="180" t="s">
        <v>299</v>
      </c>
      <c r="K52" s="181" t="s">
        <v>299</v>
      </c>
      <c r="L52" s="179" t="s">
        <v>299</v>
      </c>
      <c r="M52" s="180" t="s">
        <v>299</v>
      </c>
      <c r="N52" s="181" t="s">
        <v>299</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54</v>
      </c>
      <c r="C53" s="105">
        <v>0</v>
      </c>
      <c r="D53" s="177">
        <v>0</v>
      </c>
      <c r="E53" s="178">
        <v>0</v>
      </c>
      <c r="F53" s="179" t="s">
        <v>298</v>
      </c>
      <c r="G53" s="180" t="s">
        <v>298</v>
      </c>
      <c r="H53" s="181" t="s">
        <v>298</v>
      </c>
      <c r="I53" s="179" t="s">
        <v>299</v>
      </c>
      <c r="J53" s="180" t="s">
        <v>299</v>
      </c>
      <c r="K53" s="181" t="s">
        <v>299</v>
      </c>
      <c r="L53" s="179" t="s">
        <v>299</v>
      </c>
      <c r="M53" s="180" t="s">
        <v>299</v>
      </c>
      <c r="N53" s="181" t="s">
        <v>299</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53</v>
      </c>
      <c r="C54" s="105">
        <v>0</v>
      </c>
      <c r="D54" s="177">
        <v>0</v>
      </c>
      <c r="E54" s="178">
        <v>0</v>
      </c>
      <c r="F54" s="179" t="s">
        <v>298</v>
      </c>
      <c r="G54" s="180" t="s">
        <v>298</v>
      </c>
      <c r="H54" s="181" t="s">
        <v>298</v>
      </c>
      <c r="I54" s="179" t="s">
        <v>299</v>
      </c>
      <c r="J54" s="180" t="s">
        <v>299</v>
      </c>
      <c r="K54" s="181" t="s">
        <v>299</v>
      </c>
      <c r="L54" s="179" t="s">
        <v>299</v>
      </c>
      <c r="M54" s="180" t="s">
        <v>299</v>
      </c>
      <c r="N54" s="181" t="s">
        <v>299</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234</v>
      </c>
      <c r="C55" s="105">
        <v>0</v>
      </c>
      <c r="D55" s="177">
        <v>0</v>
      </c>
      <c r="E55" s="178">
        <v>0</v>
      </c>
      <c r="F55" s="179" t="s">
        <v>298</v>
      </c>
      <c r="G55" s="180" t="s">
        <v>298</v>
      </c>
      <c r="H55" s="181" t="s">
        <v>298</v>
      </c>
      <c r="I55" s="179" t="s">
        <v>299</v>
      </c>
      <c r="J55" s="180" t="s">
        <v>299</v>
      </c>
      <c r="K55" s="181" t="s">
        <v>299</v>
      </c>
      <c r="L55" s="179" t="s">
        <v>299</v>
      </c>
      <c r="M55" s="180" t="s">
        <v>299</v>
      </c>
      <c r="N55" s="181" t="s">
        <v>299</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55</v>
      </c>
      <c r="C56" s="105">
        <v>0</v>
      </c>
      <c r="D56" s="177">
        <v>0</v>
      </c>
      <c r="E56" s="178">
        <v>0</v>
      </c>
      <c r="F56" s="179" t="s">
        <v>298</v>
      </c>
      <c r="G56" s="180" t="s">
        <v>298</v>
      </c>
      <c r="H56" s="181" t="s">
        <v>298</v>
      </c>
      <c r="I56" s="179" t="s">
        <v>299</v>
      </c>
      <c r="J56" s="180" t="s">
        <v>299</v>
      </c>
      <c r="K56" s="181" t="s">
        <v>299</v>
      </c>
      <c r="L56" s="179" t="s">
        <v>299</v>
      </c>
      <c r="M56" s="180" t="s">
        <v>299</v>
      </c>
      <c r="N56" s="181" t="s">
        <v>299</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68</v>
      </c>
      <c r="C57" s="105">
        <v>0</v>
      </c>
      <c r="D57" s="177">
        <v>0</v>
      </c>
      <c r="E57" s="178">
        <v>0</v>
      </c>
      <c r="F57" s="179" t="s">
        <v>298</v>
      </c>
      <c r="G57" s="180" t="s">
        <v>298</v>
      </c>
      <c r="H57" s="181" t="s">
        <v>298</v>
      </c>
      <c r="I57" s="179" t="s">
        <v>299</v>
      </c>
      <c r="J57" s="180" t="s">
        <v>299</v>
      </c>
      <c r="K57" s="181" t="s">
        <v>299</v>
      </c>
      <c r="L57" s="179" t="s">
        <v>299</v>
      </c>
      <c r="M57" s="180" t="s">
        <v>299</v>
      </c>
      <c r="N57" s="181" t="s">
        <v>299</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50</v>
      </c>
      <c r="C58" s="105">
        <v>65.967549000000005</v>
      </c>
      <c r="D58" s="177">
        <v>42.486320999999997</v>
      </c>
      <c r="E58" s="178">
        <v>0</v>
      </c>
      <c r="F58" s="179">
        <v>3.0350210525481249</v>
      </c>
      <c r="G58" s="180">
        <v>4.5835976242800598</v>
      </c>
      <c r="H58" s="181" t="s">
        <v>298</v>
      </c>
      <c r="I58" s="179">
        <v>253.82959839251117</v>
      </c>
      <c r="J58" s="180">
        <v>200.00893498106706</v>
      </c>
      <c r="K58" s="181" t="s">
        <v>299</v>
      </c>
      <c r="L58" s="179">
        <v>7.7037817488110703</v>
      </c>
      <c r="M58" s="180">
        <v>9.1676047921400414</v>
      </c>
      <c r="N58" s="181" t="s">
        <v>299</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60</v>
      </c>
      <c r="C59" s="105">
        <v>0</v>
      </c>
      <c r="D59" s="177">
        <v>0</v>
      </c>
      <c r="E59" s="178">
        <v>0</v>
      </c>
      <c r="F59" s="179" t="s">
        <v>298</v>
      </c>
      <c r="G59" s="180" t="s">
        <v>298</v>
      </c>
      <c r="H59" s="181" t="s">
        <v>298</v>
      </c>
      <c r="I59" s="179" t="s">
        <v>299</v>
      </c>
      <c r="J59" s="180" t="s">
        <v>299</v>
      </c>
      <c r="K59" s="181" t="s">
        <v>299</v>
      </c>
      <c r="L59" s="179" t="s">
        <v>299</v>
      </c>
      <c r="M59" s="180" t="s">
        <v>299</v>
      </c>
      <c r="N59" s="181" t="s">
        <v>299</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8">
      <c r="A60" s="85"/>
      <c r="B60" s="147"/>
      <c r="C60" s="185"/>
      <c r="D60" s="186"/>
      <c r="E60" s="187"/>
      <c r="F60" s="188"/>
      <c r="G60" s="189"/>
      <c r="H60" s="190"/>
      <c r="I60" s="188"/>
      <c r="J60" s="189"/>
      <c r="K60" s="190"/>
      <c r="L60" s="188"/>
      <c r="M60" s="189"/>
      <c r="N60" s="190"/>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20.100000000000001" customHeight="1">
      <c r="A61" s="85"/>
      <c r="B61" s="85" t="s">
        <v>484</v>
      </c>
      <c r="C61" s="276"/>
      <c r="D61" s="337"/>
      <c r="E61" s="276"/>
      <c r="F61" s="338"/>
      <c r="G61" s="338"/>
      <c r="H61" s="338"/>
      <c r="I61" s="338"/>
      <c r="J61" s="338"/>
      <c r="K61" s="338"/>
      <c r="L61" s="338"/>
      <c r="M61" s="338"/>
      <c r="N61" s="338"/>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ht="20.100000000000001" customHeight="1">
      <c r="B62" s="85"/>
      <c r="C62" s="63"/>
      <c r="D62" s="63"/>
      <c r="E62" s="63"/>
      <c r="F62" s="63"/>
      <c r="G62" s="63"/>
      <c r="H62" s="63"/>
      <c r="I62" s="63"/>
      <c r="J62" s="63"/>
      <c r="K62" s="63"/>
      <c r="L62" s="63"/>
      <c r="M62" s="63"/>
      <c r="N62" s="63"/>
    </row>
    <row r="63" spans="1:102" ht="20.100000000000001" customHeight="1">
      <c r="B63" s="117"/>
      <c r="C63" s="193"/>
      <c r="D63" s="193"/>
      <c r="E63" s="193"/>
      <c r="F63" s="193"/>
      <c r="G63" s="193"/>
      <c r="H63" s="193"/>
      <c r="I63" s="193"/>
      <c r="J63" s="193"/>
      <c r="K63" s="193"/>
      <c r="L63" s="193"/>
      <c r="M63" s="193"/>
      <c r="N63" s="193"/>
    </row>
    <row r="64" spans="1:102" ht="20.100000000000001" customHeight="1">
      <c r="B64" s="117"/>
      <c r="C64" s="63"/>
      <c r="D64" s="63"/>
      <c r="E64" s="63"/>
      <c r="F64" s="63"/>
      <c r="G64" s="191"/>
      <c r="H64" s="63"/>
      <c r="I64" s="63"/>
      <c r="J64" s="63"/>
      <c r="K64" s="63"/>
      <c r="L64" s="63"/>
      <c r="M64" s="63"/>
      <c r="N64" s="63"/>
    </row>
    <row r="65" spans="2:14" ht="20.100000000000001" customHeight="1">
      <c r="B65" s="63"/>
      <c r="C65" s="63"/>
      <c r="D65" s="63"/>
      <c r="E65" s="63"/>
      <c r="F65" s="63"/>
      <c r="G65" s="63"/>
      <c r="H65" s="63"/>
      <c r="I65" s="63"/>
      <c r="J65" s="191"/>
      <c r="K65" s="63"/>
      <c r="L65" s="63"/>
      <c r="M65" s="63"/>
      <c r="N65" s="63"/>
    </row>
    <row r="66" spans="2:14" ht="20.100000000000001" customHeight="1">
      <c r="B66" s="63"/>
      <c r="C66" s="193"/>
      <c r="D66" s="193"/>
      <c r="E66" s="193"/>
      <c r="F66" s="193"/>
      <c r="G66" s="193"/>
      <c r="H66" s="193"/>
      <c r="I66" s="193"/>
      <c r="J66" s="193"/>
      <c r="K66" s="193"/>
      <c r="L66" s="193"/>
      <c r="M66" s="193"/>
      <c r="N66" s="193"/>
    </row>
    <row r="67" spans="2:14" ht="20.100000000000001" customHeight="1">
      <c r="B67" s="63"/>
    </row>
    <row r="68" spans="2:14" ht="20.100000000000001" customHeight="1">
      <c r="B68" s="84"/>
    </row>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row r="93"/>
  </sheetData>
  <mergeCells count="4">
    <mergeCell ref="C5:E5"/>
    <mergeCell ref="F5:H5"/>
    <mergeCell ref="I5:K5"/>
    <mergeCell ref="L5:N5"/>
  </mergeCells>
  <conditionalFormatting sqref="I61:K61">
    <cfRule type="cellIs" dxfId="2"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A1:CX92"/>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2.75" zeroHeight="1"/>
  <cols>
    <col min="1" max="1" width="5.7109375" style="199" customWidth="1"/>
    <col min="2" max="2" width="35.7109375" style="199" customWidth="1"/>
    <col min="3" max="14" width="16.7109375" style="199" customWidth="1"/>
    <col min="15" max="15" width="7" style="199" customWidth="1"/>
    <col min="16" max="16" width="16.7109375" style="199" hidden="1" customWidth="1"/>
    <col min="17" max="102" width="0" style="199" hidden="1" customWidth="1"/>
    <col min="103" max="16384" width="16.7109375" style="200" hidden="1"/>
  </cols>
  <sheetData>
    <row r="1" spans="1:102" ht="89.1" customHeight="1"/>
    <row r="2" spans="1:102" s="319" customFormat="1" ht="20.100000000000001" customHeight="1">
      <c r="A2" s="317"/>
      <c r="B2" s="87" t="s">
        <v>17</v>
      </c>
      <c r="C2" s="318"/>
      <c r="D2" s="318"/>
      <c r="E2" s="318"/>
      <c r="F2" s="318"/>
      <c r="G2" s="318"/>
      <c r="H2" s="318"/>
      <c r="I2" s="318"/>
      <c r="J2" s="318"/>
      <c r="K2" s="318"/>
      <c r="L2" s="318"/>
      <c r="M2" s="318"/>
      <c r="N2" s="318"/>
      <c r="O2" s="317"/>
      <c r="P2" s="317"/>
      <c r="Q2" s="317"/>
      <c r="R2" s="317"/>
      <c r="S2" s="317"/>
      <c r="T2" s="317"/>
      <c r="U2" s="317"/>
      <c r="V2" s="317"/>
      <c r="W2" s="317"/>
      <c r="X2" s="317"/>
      <c r="Y2" s="317"/>
      <c r="Z2" s="317"/>
      <c r="AA2" s="317"/>
      <c r="AB2" s="317"/>
      <c r="AC2" s="317"/>
      <c r="AD2" s="317"/>
      <c r="AE2" s="317"/>
      <c r="AF2" s="317"/>
      <c r="AG2" s="317"/>
      <c r="AH2" s="317"/>
      <c r="AI2" s="317"/>
      <c r="AJ2" s="317"/>
      <c r="AK2" s="317"/>
      <c r="AL2" s="317"/>
      <c r="AM2" s="317"/>
      <c r="AN2" s="317"/>
      <c r="AO2" s="317"/>
      <c r="AP2" s="317"/>
      <c r="AQ2" s="317"/>
      <c r="AR2" s="317"/>
      <c r="AS2" s="317"/>
      <c r="AT2" s="317"/>
      <c r="AU2" s="317"/>
      <c r="AV2" s="317"/>
      <c r="AW2" s="317"/>
      <c r="AX2" s="317"/>
      <c r="AY2" s="317"/>
      <c r="AZ2" s="317"/>
      <c r="BA2" s="317"/>
      <c r="BB2" s="317"/>
      <c r="BC2" s="317"/>
      <c r="BD2" s="317"/>
      <c r="BE2" s="317"/>
      <c r="BF2" s="317"/>
      <c r="BG2" s="317"/>
      <c r="BH2" s="317"/>
      <c r="BI2" s="317"/>
      <c r="BJ2" s="317"/>
      <c r="BK2" s="317"/>
      <c r="BL2" s="317"/>
      <c r="BM2" s="317"/>
      <c r="BN2" s="317"/>
      <c r="BO2" s="317"/>
      <c r="BP2" s="317"/>
      <c r="BQ2" s="317"/>
      <c r="BR2" s="317"/>
      <c r="BS2" s="317"/>
      <c r="BT2" s="317"/>
      <c r="BU2" s="317"/>
      <c r="BV2" s="317"/>
      <c r="BW2" s="317"/>
      <c r="BX2" s="317"/>
      <c r="BY2" s="317"/>
      <c r="BZ2" s="317"/>
      <c r="CA2" s="317"/>
      <c r="CB2" s="317"/>
      <c r="CC2" s="317"/>
      <c r="CD2" s="317"/>
      <c r="CE2" s="317"/>
      <c r="CF2" s="317"/>
      <c r="CG2" s="317"/>
      <c r="CH2" s="317"/>
      <c r="CI2" s="317"/>
      <c r="CJ2" s="317"/>
      <c r="CK2" s="317"/>
      <c r="CL2" s="317"/>
      <c r="CM2" s="317"/>
      <c r="CN2" s="317"/>
      <c r="CO2" s="317"/>
      <c r="CP2" s="317"/>
      <c r="CQ2" s="317"/>
      <c r="CR2" s="317"/>
      <c r="CS2" s="317"/>
      <c r="CT2" s="317"/>
      <c r="CU2" s="317"/>
      <c r="CV2" s="317"/>
      <c r="CW2" s="317"/>
      <c r="CX2" s="317"/>
    </row>
    <row r="3" spans="1:102" s="202" customFormat="1" ht="20.100000000000001" customHeight="1">
      <c r="A3" s="201"/>
      <c r="B3" s="91" t="s">
        <v>2</v>
      </c>
      <c r="C3" s="201"/>
      <c r="D3" s="201"/>
      <c r="E3" s="201"/>
      <c r="F3" s="201"/>
      <c r="G3" s="201"/>
      <c r="H3" s="201"/>
      <c r="I3" s="203"/>
      <c r="J3" s="201"/>
      <c r="K3" s="320"/>
      <c r="L3" s="320"/>
      <c r="M3" s="320"/>
      <c r="N3" s="320"/>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1"/>
      <c r="AV3" s="201"/>
      <c r="AW3" s="201"/>
      <c r="AX3" s="201"/>
      <c r="AY3" s="201"/>
      <c r="AZ3" s="201"/>
      <c r="BA3" s="201"/>
      <c r="BB3" s="201"/>
      <c r="BC3" s="201"/>
      <c r="BD3" s="201"/>
      <c r="BE3" s="201"/>
      <c r="BF3" s="201"/>
      <c r="BG3" s="201"/>
      <c r="BH3" s="201"/>
      <c r="BI3" s="201"/>
      <c r="BJ3" s="201"/>
      <c r="BK3" s="201"/>
      <c r="BL3" s="201"/>
      <c r="BM3" s="201"/>
      <c r="BN3" s="201"/>
      <c r="BO3" s="201"/>
      <c r="BP3" s="201"/>
      <c r="BQ3" s="201"/>
      <c r="BR3" s="201"/>
      <c r="BS3" s="201"/>
      <c r="BT3" s="201"/>
      <c r="BU3" s="201"/>
      <c r="BV3" s="201"/>
      <c r="BW3" s="201"/>
      <c r="BX3" s="201"/>
      <c r="BY3" s="201"/>
      <c r="BZ3" s="201"/>
      <c r="CA3" s="201"/>
      <c r="CB3" s="201"/>
      <c r="CC3" s="201"/>
      <c r="CD3" s="201"/>
      <c r="CE3" s="201"/>
      <c r="CF3" s="201"/>
      <c r="CG3" s="201"/>
      <c r="CH3" s="201"/>
      <c r="CI3" s="201"/>
      <c r="CJ3" s="201"/>
      <c r="CK3" s="201"/>
      <c r="CL3" s="201"/>
      <c r="CM3" s="201"/>
      <c r="CN3" s="201"/>
      <c r="CO3" s="201"/>
      <c r="CP3" s="201"/>
      <c r="CQ3" s="201"/>
      <c r="CR3" s="201"/>
      <c r="CS3" s="201"/>
      <c r="CT3" s="201"/>
      <c r="CU3" s="201"/>
      <c r="CV3" s="201"/>
      <c r="CW3" s="201"/>
      <c r="CX3" s="201"/>
    </row>
    <row r="4" spans="1:102" s="202" customFormat="1" ht="20.100000000000001" customHeight="1">
      <c r="A4" s="201"/>
      <c r="B4" s="321"/>
      <c r="C4" s="199"/>
      <c r="D4" s="199"/>
      <c r="E4" s="199"/>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1"/>
      <c r="AV4" s="201"/>
      <c r="AW4" s="201"/>
      <c r="AX4" s="201"/>
      <c r="AY4" s="201"/>
      <c r="AZ4" s="201"/>
      <c r="BA4" s="201"/>
      <c r="BB4" s="201"/>
      <c r="BC4" s="201"/>
      <c r="BD4" s="201"/>
      <c r="BE4" s="201"/>
      <c r="BF4" s="201"/>
      <c r="BG4" s="201"/>
      <c r="BH4" s="201"/>
      <c r="BI4" s="201"/>
      <c r="BJ4" s="201"/>
      <c r="BK4" s="201"/>
      <c r="BL4" s="201"/>
      <c r="BM4" s="201"/>
      <c r="BN4" s="201"/>
      <c r="BO4" s="201"/>
      <c r="BP4" s="201"/>
      <c r="BQ4" s="201"/>
      <c r="BR4" s="201"/>
      <c r="BS4" s="201"/>
      <c r="BT4" s="201"/>
      <c r="BU4" s="201"/>
      <c r="BV4" s="201"/>
      <c r="BW4" s="201"/>
      <c r="BX4" s="201"/>
      <c r="BY4" s="201"/>
      <c r="BZ4" s="201"/>
      <c r="CA4" s="201"/>
      <c r="CB4" s="201"/>
      <c r="CC4" s="201"/>
      <c r="CD4" s="201"/>
      <c r="CE4" s="201"/>
      <c r="CF4" s="201"/>
      <c r="CG4" s="201"/>
      <c r="CH4" s="201"/>
      <c r="CI4" s="201"/>
      <c r="CJ4" s="201"/>
      <c r="CK4" s="201"/>
      <c r="CL4" s="201"/>
      <c r="CM4" s="201"/>
      <c r="CN4" s="201"/>
      <c r="CO4" s="201"/>
      <c r="CP4" s="201"/>
      <c r="CQ4" s="201"/>
      <c r="CR4" s="201"/>
      <c r="CS4" s="201"/>
      <c r="CT4" s="201"/>
      <c r="CU4" s="201"/>
      <c r="CV4" s="201"/>
      <c r="CW4" s="201"/>
      <c r="CX4" s="201"/>
    </row>
    <row r="5" spans="1:102" s="206" customFormat="1" ht="20.100000000000001" customHeight="1">
      <c r="A5" s="204"/>
      <c r="B5" s="233"/>
      <c r="C5" s="706" t="s">
        <v>219</v>
      </c>
      <c r="D5" s="707"/>
      <c r="E5" s="708"/>
      <c r="F5" s="706" t="s">
        <v>220</v>
      </c>
      <c r="G5" s="707"/>
      <c r="H5" s="708"/>
      <c r="I5" s="706" t="s">
        <v>221</v>
      </c>
      <c r="J5" s="707"/>
      <c r="K5" s="708"/>
      <c r="L5" s="706" t="s">
        <v>222</v>
      </c>
      <c r="M5" s="707"/>
      <c r="N5" s="708"/>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row>
    <row r="6" spans="1:102" s="206" customFormat="1" ht="20.100000000000001" customHeight="1">
      <c r="A6" s="204"/>
      <c r="B6" s="234"/>
      <c r="C6" s="134">
        <v>45536</v>
      </c>
      <c r="D6" s="135">
        <v>45870</v>
      </c>
      <c r="E6" s="136">
        <v>45901</v>
      </c>
      <c r="F6" s="134">
        <f>C6</f>
        <v>45536</v>
      </c>
      <c r="G6" s="135">
        <f t="shared" ref="G6:H6" si="0">D6</f>
        <v>45870</v>
      </c>
      <c r="H6" s="136">
        <f t="shared" si="0"/>
        <v>45901</v>
      </c>
      <c r="I6" s="134">
        <f>C6</f>
        <v>45536</v>
      </c>
      <c r="J6" s="135">
        <f t="shared" ref="J6:K6" si="1">D6</f>
        <v>45870</v>
      </c>
      <c r="K6" s="136">
        <f t="shared" si="1"/>
        <v>45901</v>
      </c>
      <c r="L6" s="134">
        <f>C6</f>
        <v>45536</v>
      </c>
      <c r="M6" s="135">
        <f t="shared" ref="M6:N6" si="2">D6</f>
        <v>45870</v>
      </c>
      <c r="N6" s="136">
        <f t="shared" si="2"/>
        <v>45901</v>
      </c>
      <c r="O6" s="204"/>
      <c r="P6" s="204"/>
      <c r="Q6" s="204"/>
      <c r="R6" s="204"/>
      <c r="S6" s="204"/>
      <c r="T6" s="204"/>
      <c r="U6" s="204"/>
      <c r="V6" s="204"/>
      <c r="W6" s="204"/>
      <c r="X6" s="204"/>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4"/>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c r="CU6" s="204"/>
      <c r="CV6" s="204"/>
      <c r="CW6" s="204"/>
      <c r="CX6" s="204"/>
    </row>
    <row r="7" spans="1:102" s="206" customFormat="1" ht="20.100000000000001" customHeight="1">
      <c r="A7" s="204"/>
      <c r="B7" s="169" t="s">
        <v>296</v>
      </c>
      <c r="C7" s="235">
        <v>95.537298739999997</v>
      </c>
      <c r="D7" s="236">
        <v>110.12226969</v>
      </c>
      <c r="E7" s="237">
        <v>108.82850537</v>
      </c>
      <c r="F7" s="238">
        <v>0.81563754709106595</v>
      </c>
      <c r="G7" s="239">
        <v>0.60695661457175332</v>
      </c>
      <c r="H7" s="240">
        <v>0.59705899459969758</v>
      </c>
      <c r="I7" s="238">
        <v>283.33507777237992</v>
      </c>
      <c r="J7" s="239">
        <v>316.31686471340868</v>
      </c>
      <c r="K7" s="240">
        <v>255.01164118930757</v>
      </c>
      <c r="L7" s="238">
        <v>2.3109872783912042</v>
      </c>
      <c r="M7" s="239">
        <v>1.9199061333840184</v>
      </c>
      <c r="N7" s="240">
        <v>1.5225699409970681</v>
      </c>
      <c r="O7" s="204"/>
      <c r="P7" s="204"/>
      <c r="Q7" s="204"/>
      <c r="R7" s="204"/>
      <c r="S7" s="204"/>
      <c r="T7" s="204"/>
      <c r="U7" s="204"/>
      <c r="V7" s="204"/>
      <c r="W7" s="204"/>
      <c r="X7" s="204"/>
      <c r="Y7" s="204"/>
      <c r="Z7" s="204"/>
      <c r="AA7" s="204"/>
      <c r="AB7" s="204"/>
      <c r="AC7" s="204"/>
      <c r="AD7" s="204"/>
      <c r="AE7" s="204"/>
      <c r="AF7" s="204"/>
      <c r="AG7" s="204"/>
      <c r="AH7" s="204"/>
      <c r="AI7" s="204"/>
      <c r="AJ7" s="204"/>
      <c r="AK7" s="204"/>
      <c r="AL7" s="204"/>
      <c r="AM7" s="204"/>
      <c r="AN7" s="204"/>
      <c r="AO7" s="204"/>
      <c r="AP7" s="204"/>
      <c r="AQ7" s="204"/>
      <c r="AR7" s="204"/>
      <c r="AS7" s="204"/>
      <c r="AT7" s="204"/>
      <c r="AU7" s="204"/>
      <c r="AV7" s="204"/>
      <c r="AW7" s="204"/>
      <c r="AX7" s="204"/>
      <c r="AY7" s="204"/>
      <c r="AZ7" s="204"/>
      <c r="BA7" s="204"/>
      <c r="BB7" s="204"/>
      <c r="BC7" s="204"/>
      <c r="BD7" s="204"/>
      <c r="BE7" s="204"/>
      <c r="BF7" s="204"/>
      <c r="BG7" s="204"/>
      <c r="BH7" s="204"/>
      <c r="BI7" s="204"/>
      <c r="BJ7" s="204"/>
      <c r="BK7" s="204"/>
      <c r="BL7" s="204"/>
      <c r="BM7" s="204"/>
      <c r="BN7" s="204"/>
      <c r="BO7" s="204"/>
      <c r="BP7" s="204"/>
      <c r="BQ7" s="204"/>
      <c r="BR7" s="204"/>
      <c r="BS7" s="204"/>
      <c r="BT7" s="204"/>
      <c r="BU7" s="204"/>
      <c r="BV7" s="204"/>
      <c r="BW7" s="204"/>
      <c r="BX7" s="204"/>
      <c r="BY7" s="204"/>
      <c r="BZ7" s="204"/>
      <c r="CA7" s="204"/>
      <c r="CB7" s="204"/>
      <c r="CC7" s="204"/>
      <c r="CD7" s="204"/>
      <c r="CE7" s="204"/>
      <c r="CF7" s="204"/>
      <c r="CG7" s="204"/>
      <c r="CH7" s="204"/>
      <c r="CI7" s="204"/>
      <c r="CJ7" s="204"/>
      <c r="CK7" s="204"/>
      <c r="CL7" s="204"/>
      <c r="CM7" s="204"/>
      <c r="CN7" s="204"/>
      <c r="CO7" s="204"/>
      <c r="CP7" s="204"/>
      <c r="CQ7" s="204"/>
      <c r="CR7" s="204"/>
      <c r="CS7" s="204"/>
      <c r="CT7" s="204"/>
      <c r="CU7" s="204"/>
      <c r="CV7" s="204"/>
      <c r="CW7" s="204"/>
      <c r="CX7" s="204"/>
    </row>
    <row r="8" spans="1:102" s="223" customFormat="1" ht="20.100000000000001" customHeight="1">
      <c r="A8" s="204"/>
      <c r="B8" s="104" t="s">
        <v>47</v>
      </c>
      <c r="C8" s="105">
        <v>0</v>
      </c>
      <c r="D8" s="177">
        <v>0</v>
      </c>
      <c r="E8" s="178">
        <v>0</v>
      </c>
      <c r="F8" s="179" t="s">
        <v>298</v>
      </c>
      <c r="G8" s="180" t="s">
        <v>298</v>
      </c>
      <c r="H8" s="181" t="s">
        <v>298</v>
      </c>
      <c r="I8" s="179" t="s">
        <v>299</v>
      </c>
      <c r="J8" s="180" t="s">
        <v>299</v>
      </c>
      <c r="K8" s="181" t="s">
        <v>299</v>
      </c>
      <c r="L8" s="179" t="s">
        <v>299</v>
      </c>
      <c r="M8" s="180" t="s">
        <v>299</v>
      </c>
      <c r="N8" s="181" t="s">
        <v>299</v>
      </c>
      <c r="O8" s="222"/>
      <c r="P8" s="222"/>
      <c r="Q8" s="222"/>
      <c r="R8" s="222"/>
      <c r="S8" s="222"/>
      <c r="T8" s="222"/>
      <c r="U8" s="222"/>
      <c r="V8" s="222"/>
      <c r="W8" s="222"/>
      <c r="X8" s="222"/>
      <c r="Y8" s="222"/>
      <c r="Z8" s="222"/>
      <c r="AA8" s="222"/>
      <c r="AB8" s="222"/>
      <c r="AC8" s="222"/>
      <c r="AD8" s="222"/>
      <c r="AE8" s="222"/>
      <c r="AF8" s="222"/>
      <c r="AG8" s="222"/>
      <c r="AH8" s="222"/>
      <c r="AI8" s="222"/>
      <c r="AJ8" s="222"/>
      <c r="AK8" s="222"/>
      <c r="AL8" s="222"/>
      <c r="AM8" s="222"/>
      <c r="AN8" s="222"/>
      <c r="AO8" s="222"/>
      <c r="AP8" s="222"/>
      <c r="AQ8" s="222"/>
      <c r="AR8" s="222"/>
      <c r="AS8" s="222"/>
      <c r="AT8" s="222"/>
      <c r="AU8" s="222"/>
      <c r="AV8" s="222"/>
      <c r="AW8" s="222"/>
      <c r="AX8" s="222"/>
      <c r="AY8" s="222"/>
      <c r="AZ8" s="222"/>
      <c r="BA8" s="222"/>
      <c r="BB8" s="222"/>
      <c r="BC8" s="222"/>
      <c r="BD8" s="222"/>
      <c r="BE8" s="222"/>
      <c r="BF8" s="222"/>
      <c r="BG8" s="222"/>
      <c r="BH8" s="222"/>
      <c r="BI8" s="222"/>
      <c r="BJ8" s="222"/>
      <c r="BK8" s="222"/>
      <c r="BL8" s="222"/>
      <c r="BM8" s="222"/>
      <c r="BN8" s="222"/>
      <c r="BO8" s="222"/>
      <c r="BP8" s="222"/>
      <c r="BQ8" s="222"/>
      <c r="BR8" s="222"/>
      <c r="BS8" s="222"/>
      <c r="BT8" s="222"/>
      <c r="BU8" s="222"/>
      <c r="BV8" s="222"/>
      <c r="BW8" s="222"/>
      <c r="BX8" s="222"/>
      <c r="BY8" s="222"/>
      <c r="BZ8" s="222"/>
      <c r="CA8" s="222"/>
      <c r="CB8" s="222"/>
      <c r="CC8" s="222"/>
      <c r="CD8" s="222"/>
      <c r="CE8" s="222"/>
      <c r="CF8" s="222"/>
      <c r="CG8" s="222"/>
      <c r="CH8" s="222"/>
      <c r="CI8" s="222"/>
      <c r="CJ8" s="222"/>
      <c r="CK8" s="222"/>
      <c r="CL8" s="222"/>
      <c r="CM8" s="222"/>
      <c r="CN8" s="222"/>
      <c r="CO8" s="222"/>
      <c r="CP8" s="222"/>
      <c r="CQ8" s="222"/>
      <c r="CR8" s="222"/>
      <c r="CS8" s="222"/>
      <c r="CT8" s="222"/>
      <c r="CU8" s="222"/>
      <c r="CV8" s="222"/>
      <c r="CW8" s="222"/>
      <c r="CX8" s="222"/>
    </row>
    <row r="9" spans="1:102" s="223" customFormat="1" ht="20.100000000000001" customHeight="1">
      <c r="A9" s="204"/>
      <c r="B9" s="104" t="s">
        <v>70</v>
      </c>
      <c r="C9" s="105">
        <v>0</v>
      </c>
      <c r="D9" s="177">
        <v>0</v>
      </c>
      <c r="E9" s="178">
        <v>0</v>
      </c>
      <c r="F9" s="179" t="s">
        <v>298</v>
      </c>
      <c r="G9" s="180" t="s">
        <v>298</v>
      </c>
      <c r="H9" s="181" t="s">
        <v>298</v>
      </c>
      <c r="I9" s="179" t="s">
        <v>299</v>
      </c>
      <c r="J9" s="180" t="s">
        <v>299</v>
      </c>
      <c r="K9" s="181" t="s">
        <v>299</v>
      </c>
      <c r="L9" s="179" t="s">
        <v>299</v>
      </c>
      <c r="M9" s="180" t="s">
        <v>299</v>
      </c>
      <c r="N9" s="181" t="s">
        <v>299</v>
      </c>
      <c r="O9" s="222"/>
      <c r="P9" s="222"/>
      <c r="Q9" s="222"/>
      <c r="R9" s="222"/>
      <c r="S9" s="222"/>
      <c r="T9" s="222"/>
      <c r="U9" s="222"/>
      <c r="V9" s="222"/>
      <c r="W9" s="222"/>
      <c r="X9" s="222"/>
      <c r="Y9" s="222"/>
      <c r="Z9" s="222"/>
      <c r="AA9" s="222"/>
      <c r="AB9" s="222"/>
      <c r="AC9" s="222"/>
      <c r="AD9" s="222"/>
      <c r="AE9" s="222"/>
      <c r="AF9" s="222"/>
      <c r="AG9" s="222"/>
      <c r="AH9" s="222"/>
      <c r="AI9" s="222"/>
      <c r="AJ9" s="222"/>
      <c r="AK9" s="222"/>
      <c r="AL9" s="222"/>
      <c r="AM9" s="222"/>
      <c r="AN9" s="222"/>
      <c r="AO9" s="222"/>
      <c r="AP9" s="222"/>
      <c r="AQ9" s="222"/>
      <c r="AR9" s="222"/>
      <c r="AS9" s="222"/>
      <c r="AT9" s="222"/>
      <c r="AU9" s="222"/>
      <c r="AV9" s="222"/>
      <c r="AW9" s="222"/>
      <c r="AX9" s="222"/>
      <c r="AY9" s="222"/>
      <c r="AZ9" s="222"/>
      <c r="BA9" s="222"/>
      <c r="BB9" s="222"/>
      <c r="BC9" s="222"/>
      <c r="BD9" s="222"/>
      <c r="BE9" s="222"/>
      <c r="BF9" s="222"/>
      <c r="BG9" s="222"/>
      <c r="BH9" s="222"/>
      <c r="BI9" s="222"/>
      <c r="BJ9" s="222"/>
      <c r="BK9" s="222"/>
      <c r="BL9" s="222"/>
      <c r="BM9" s="222"/>
      <c r="BN9" s="222"/>
      <c r="BO9" s="222"/>
      <c r="BP9" s="222"/>
      <c r="BQ9" s="222"/>
      <c r="BR9" s="222"/>
      <c r="BS9" s="222"/>
      <c r="BT9" s="222"/>
      <c r="BU9" s="222"/>
      <c r="BV9" s="222"/>
      <c r="BW9" s="222"/>
      <c r="BX9" s="222"/>
      <c r="BY9" s="222"/>
      <c r="BZ9" s="222"/>
      <c r="CA9" s="222"/>
      <c r="CB9" s="222"/>
      <c r="CC9" s="222"/>
      <c r="CD9" s="222"/>
      <c r="CE9" s="222"/>
      <c r="CF9" s="222"/>
      <c r="CG9" s="222"/>
      <c r="CH9" s="222"/>
      <c r="CI9" s="222"/>
      <c r="CJ9" s="222"/>
      <c r="CK9" s="222"/>
      <c r="CL9" s="222"/>
      <c r="CM9" s="222"/>
      <c r="CN9" s="222"/>
      <c r="CO9" s="222"/>
      <c r="CP9" s="222"/>
      <c r="CQ9" s="222"/>
      <c r="CR9" s="222"/>
      <c r="CS9" s="222"/>
      <c r="CT9" s="222"/>
      <c r="CU9" s="222"/>
      <c r="CV9" s="222"/>
      <c r="CW9" s="222"/>
      <c r="CX9" s="222"/>
    </row>
    <row r="10" spans="1:102" s="223" customFormat="1" ht="20.100000000000001" customHeight="1">
      <c r="A10" s="204"/>
      <c r="B10" s="104" t="s">
        <v>43</v>
      </c>
      <c r="C10" s="105">
        <v>0</v>
      </c>
      <c r="D10" s="177">
        <v>0</v>
      </c>
      <c r="E10" s="178">
        <v>0</v>
      </c>
      <c r="F10" s="179" t="s">
        <v>298</v>
      </c>
      <c r="G10" s="180" t="s">
        <v>298</v>
      </c>
      <c r="H10" s="181" t="s">
        <v>298</v>
      </c>
      <c r="I10" s="179" t="s">
        <v>299</v>
      </c>
      <c r="J10" s="180" t="s">
        <v>299</v>
      </c>
      <c r="K10" s="181" t="s">
        <v>299</v>
      </c>
      <c r="L10" s="179" t="s">
        <v>299</v>
      </c>
      <c r="M10" s="180" t="s">
        <v>299</v>
      </c>
      <c r="N10" s="181" t="s">
        <v>299</v>
      </c>
      <c r="O10" s="222"/>
      <c r="P10" s="222"/>
      <c r="Q10" s="222"/>
      <c r="R10" s="222"/>
      <c r="S10" s="222"/>
      <c r="T10" s="222"/>
      <c r="U10" s="222"/>
      <c r="V10" s="222"/>
      <c r="W10" s="222"/>
      <c r="X10" s="222"/>
      <c r="Y10" s="222"/>
      <c r="Z10" s="222"/>
      <c r="AA10" s="222"/>
      <c r="AB10" s="222"/>
      <c r="AC10" s="222"/>
      <c r="AD10" s="222"/>
      <c r="AE10" s="222"/>
      <c r="AF10" s="222"/>
      <c r="AG10" s="222"/>
      <c r="AH10" s="222"/>
      <c r="AI10" s="222"/>
      <c r="AJ10" s="222"/>
      <c r="AK10" s="222"/>
      <c r="AL10" s="222"/>
      <c r="AM10" s="222"/>
      <c r="AN10" s="222"/>
      <c r="AO10" s="222"/>
      <c r="AP10" s="222"/>
      <c r="AQ10" s="222"/>
      <c r="AR10" s="222"/>
      <c r="AS10" s="222"/>
      <c r="AT10" s="222"/>
      <c r="AU10" s="222"/>
      <c r="AV10" s="222"/>
      <c r="AW10" s="222"/>
      <c r="AX10" s="222"/>
      <c r="AY10" s="222"/>
      <c r="AZ10" s="222"/>
      <c r="BA10" s="222"/>
      <c r="BB10" s="222"/>
      <c r="BC10" s="222"/>
      <c r="BD10" s="222"/>
      <c r="BE10" s="222"/>
      <c r="BF10" s="222"/>
      <c r="BG10" s="222"/>
      <c r="BH10" s="222"/>
      <c r="BI10" s="222"/>
      <c r="BJ10" s="222"/>
      <c r="BK10" s="222"/>
      <c r="BL10" s="222"/>
      <c r="BM10" s="222"/>
      <c r="BN10" s="222"/>
      <c r="BO10" s="222"/>
      <c r="BP10" s="222"/>
      <c r="BQ10" s="222"/>
      <c r="BR10" s="222"/>
      <c r="BS10" s="222"/>
      <c r="BT10" s="222"/>
      <c r="BU10" s="222"/>
      <c r="BV10" s="222"/>
      <c r="BW10" s="222"/>
      <c r="BX10" s="222"/>
      <c r="BY10" s="222"/>
      <c r="BZ10" s="222"/>
      <c r="CA10" s="222"/>
      <c r="CB10" s="222"/>
      <c r="CC10" s="222"/>
      <c r="CD10" s="222"/>
      <c r="CE10" s="222"/>
      <c r="CF10" s="222"/>
      <c r="CG10" s="222"/>
      <c r="CH10" s="222"/>
      <c r="CI10" s="222"/>
      <c r="CJ10" s="222"/>
      <c r="CK10" s="222"/>
      <c r="CL10" s="222"/>
      <c r="CM10" s="222"/>
      <c r="CN10" s="222"/>
      <c r="CO10" s="222"/>
      <c r="CP10" s="222"/>
      <c r="CQ10" s="222"/>
      <c r="CR10" s="222"/>
      <c r="CS10" s="222"/>
      <c r="CT10" s="222"/>
      <c r="CU10" s="222"/>
      <c r="CV10" s="222"/>
      <c r="CW10" s="222"/>
      <c r="CX10" s="222"/>
    </row>
    <row r="11" spans="1:102" s="223" customFormat="1" ht="20.100000000000001" customHeight="1">
      <c r="A11" s="204"/>
      <c r="B11" s="104" t="s">
        <v>33</v>
      </c>
      <c r="C11" s="105">
        <v>0</v>
      </c>
      <c r="D11" s="177">
        <v>0</v>
      </c>
      <c r="E11" s="178">
        <v>0</v>
      </c>
      <c r="F11" s="179" t="s">
        <v>298</v>
      </c>
      <c r="G11" s="180" t="s">
        <v>298</v>
      </c>
      <c r="H11" s="181" t="s">
        <v>298</v>
      </c>
      <c r="I11" s="179" t="s">
        <v>299</v>
      </c>
      <c r="J11" s="180" t="s">
        <v>299</v>
      </c>
      <c r="K11" s="181" t="s">
        <v>299</v>
      </c>
      <c r="L11" s="179" t="s">
        <v>299</v>
      </c>
      <c r="M11" s="180" t="s">
        <v>299</v>
      </c>
      <c r="N11" s="181" t="s">
        <v>299</v>
      </c>
      <c r="O11" s="222"/>
      <c r="P11" s="222"/>
      <c r="Q11" s="222"/>
      <c r="R11" s="222"/>
      <c r="S11" s="222"/>
      <c r="T11" s="222"/>
      <c r="U11" s="222"/>
      <c r="V11" s="222"/>
      <c r="W11" s="222"/>
      <c r="X11" s="222"/>
      <c r="Y11" s="222"/>
      <c r="Z11" s="222"/>
      <c r="AA11" s="222"/>
      <c r="AB11" s="222"/>
      <c r="AC11" s="222"/>
      <c r="AD11" s="222"/>
      <c r="AE11" s="222"/>
      <c r="AF11" s="222"/>
      <c r="AG11" s="222"/>
      <c r="AH11" s="222"/>
      <c r="AI11" s="222"/>
      <c r="AJ11" s="222"/>
      <c r="AK11" s="222"/>
      <c r="AL11" s="222"/>
      <c r="AM11" s="222"/>
      <c r="AN11" s="222"/>
      <c r="AO11" s="222"/>
      <c r="AP11" s="222"/>
      <c r="AQ11" s="222"/>
      <c r="AR11" s="222"/>
      <c r="AS11" s="222"/>
      <c r="AT11" s="222"/>
      <c r="AU11" s="222"/>
      <c r="AV11" s="222"/>
      <c r="AW11" s="222"/>
      <c r="AX11" s="222"/>
      <c r="AY11" s="222"/>
      <c r="AZ11" s="222"/>
      <c r="BA11" s="222"/>
      <c r="BB11" s="222"/>
      <c r="BC11" s="222"/>
      <c r="BD11" s="222"/>
      <c r="BE11" s="222"/>
      <c r="BF11" s="222"/>
      <c r="BG11" s="222"/>
      <c r="BH11" s="222"/>
      <c r="BI11" s="222"/>
      <c r="BJ11" s="222"/>
      <c r="BK11" s="222"/>
      <c r="BL11" s="222"/>
      <c r="BM11" s="222"/>
      <c r="BN11" s="222"/>
      <c r="BO11" s="222"/>
      <c r="BP11" s="222"/>
      <c r="BQ11" s="222"/>
      <c r="BR11" s="222"/>
      <c r="BS11" s="222"/>
      <c r="BT11" s="222"/>
      <c r="BU11" s="222"/>
      <c r="BV11" s="222"/>
      <c r="BW11" s="222"/>
      <c r="BX11" s="222"/>
      <c r="BY11" s="222"/>
      <c r="BZ11" s="222"/>
      <c r="CA11" s="222"/>
      <c r="CB11" s="222"/>
      <c r="CC11" s="222"/>
      <c r="CD11" s="222"/>
      <c r="CE11" s="222"/>
      <c r="CF11" s="222"/>
      <c r="CG11" s="222"/>
      <c r="CH11" s="222"/>
      <c r="CI11" s="222"/>
      <c r="CJ11" s="222"/>
      <c r="CK11" s="222"/>
      <c r="CL11" s="222"/>
      <c r="CM11" s="222"/>
      <c r="CN11" s="222"/>
      <c r="CO11" s="222"/>
      <c r="CP11" s="222"/>
      <c r="CQ11" s="222"/>
      <c r="CR11" s="222"/>
      <c r="CS11" s="222"/>
      <c r="CT11" s="222"/>
      <c r="CU11" s="222"/>
      <c r="CV11" s="222"/>
      <c r="CW11" s="222"/>
      <c r="CX11" s="222"/>
    </row>
    <row r="12" spans="1:102" s="223" customFormat="1" ht="20.100000000000001" customHeight="1">
      <c r="A12" s="204"/>
      <c r="B12" s="104" t="s">
        <v>56</v>
      </c>
      <c r="C12" s="105">
        <v>0</v>
      </c>
      <c r="D12" s="177">
        <v>0</v>
      </c>
      <c r="E12" s="178">
        <v>0</v>
      </c>
      <c r="F12" s="179" t="s">
        <v>298</v>
      </c>
      <c r="G12" s="180" t="s">
        <v>298</v>
      </c>
      <c r="H12" s="181" t="s">
        <v>298</v>
      </c>
      <c r="I12" s="179" t="s">
        <v>299</v>
      </c>
      <c r="J12" s="180" t="s">
        <v>299</v>
      </c>
      <c r="K12" s="181" t="s">
        <v>299</v>
      </c>
      <c r="L12" s="179" t="s">
        <v>299</v>
      </c>
      <c r="M12" s="180" t="s">
        <v>299</v>
      </c>
      <c r="N12" s="181" t="s">
        <v>299</v>
      </c>
      <c r="O12" s="222"/>
      <c r="P12" s="222"/>
      <c r="Q12" s="222"/>
      <c r="R12" s="222"/>
      <c r="S12" s="222"/>
      <c r="T12" s="222"/>
      <c r="U12" s="222"/>
      <c r="V12" s="222"/>
      <c r="W12" s="222"/>
      <c r="X12" s="222"/>
      <c r="Y12" s="222"/>
      <c r="Z12" s="222"/>
      <c r="AA12" s="222"/>
      <c r="AB12" s="222"/>
      <c r="AC12" s="222"/>
      <c r="AD12" s="222"/>
      <c r="AE12" s="222"/>
      <c r="AF12" s="222"/>
      <c r="AG12" s="222"/>
      <c r="AH12" s="222"/>
      <c r="AI12" s="222"/>
      <c r="AJ12" s="222"/>
      <c r="AK12" s="222"/>
      <c r="AL12" s="222"/>
      <c r="AM12" s="222"/>
      <c r="AN12" s="222"/>
      <c r="AO12" s="222"/>
      <c r="AP12" s="222"/>
      <c r="AQ12" s="222"/>
      <c r="AR12" s="222"/>
      <c r="AS12" s="222"/>
      <c r="AT12" s="222"/>
      <c r="AU12" s="222"/>
      <c r="AV12" s="222"/>
      <c r="AW12" s="222"/>
      <c r="AX12" s="222"/>
      <c r="AY12" s="222"/>
      <c r="AZ12" s="222"/>
      <c r="BA12" s="222"/>
      <c r="BB12" s="222"/>
      <c r="BC12" s="222"/>
      <c r="BD12" s="222"/>
      <c r="BE12" s="222"/>
      <c r="BF12" s="222"/>
      <c r="BG12" s="222"/>
      <c r="BH12" s="222"/>
      <c r="BI12" s="222"/>
      <c r="BJ12" s="222"/>
      <c r="BK12" s="222"/>
      <c r="BL12" s="222"/>
      <c r="BM12" s="222"/>
      <c r="BN12" s="222"/>
      <c r="BO12" s="222"/>
      <c r="BP12" s="222"/>
      <c r="BQ12" s="222"/>
      <c r="BR12" s="222"/>
      <c r="BS12" s="222"/>
      <c r="BT12" s="222"/>
      <c r="BU12" s="222"/>
      <c r="BV12" s="222"/>
      <c r="BW12" s="222"/>
      <c r="BX12" s="222"/>
      <c r="BY12" s="222"/>
      <c r="BZ12" s="222"/>
      <c r="CA12" s="222"/>
      <c r="CB12" s="222"/>
      <c r="CC12" s="222"/>
      <c r="CD12" s="222"/>
      <c r="CE12" s="222"/>
      <c r="CF12" s="222"/>
      <c r="CG12" s="222"/>
      <c r="CH12" s="222"/>
      <c r="CI12" s="222"/>
      <c r="CJ12" s="222"/>
      <c r="CK12" s="222"/>
      <c r="CL12" s="222"/>
      <c r="CM12" s="222"/>
      <c r="CN12" s="222"/>
      <c r="CO12" s="222"/>
      <c r="CP12" s="222"/>
      <c r="CQ12" s="222"/>
      <c r="CR12" s="222"/>
      <c r="CS12" s="222"/>
      <c r="CT12" s="222"/>
      <c r="CU12" s="222"/>
      <c r="CV12" s="222"/>
      <c r="CW12" s="222"/>
      <c r="CX12" s="222"/>
    </row>
    <row r="13" spans="1:102" s="223" customFormat="1" ht="20.100000000000001" customHeight="1">
      <c r="A13" s="204"/>
      <c r="B13" s="104" t="s">
        <v>71</v>
      </c>
      <c r="C13" s="105">
        <v>0</v>
      </c>
      <c r="D13" s="177">
        <v>0</v>
      </c>
      <c r="E13" s="178">
        <v>0</v>
      </c>
      <c r="F13" s="179" t="s">
        <v>298</v>
      </c>
      <c r="G13" s="180" t="s">
        <v>298</v>
      </c>
      <c r="H13" s="181" t="s">
        <v>298</v>
      </c>
      <c r="I13" s="179" t="s">
        <v>299</v>
      </c>
      <c r="J13" s="180" t="s">
        <v>299</v>
      </c>
      <c r="K13" s="181" t="s">
        <v>299</v>
      </c>
      <c r="L13" s="179" t="s">
        <v>299</v>
      </c>
      <c r="M13" s="180" t="s">
        <v>299</v>
      </c>
      <c r="N13" s="181" t="s">
        <v>299</v>
      </c>
      <c r="O13" s="222"/>
      <c r="P13" s="222"/>
      <c r="Q13" s="222"/>
      <c r="R13" s="222"/>
      <c r="S13" s="222"/>
      <c r="T13" s="222"/>
      <c r="U13" s="222"/>
      <c r="V13" s="222"/>
      <c r="W13" s="222"/>
      <c r="X13" s="222"/>
      <c r="Y13" s="222"/>
      <c r="Z13" s="222"/>
      <c r="AA13" s="222"/>
      <c r="AB13" s="222"/>
      <c r="AC13" s="222"/>
      <c r="AD13" s="222"/>
      <c r="AE13" s="222"/>
      <c r="AF13" s="222"/>
      <c r="AG13" s="222"/>
      <c r="AH13" s="222"/>
      <c r="AI13" s="222"/>
      <c r="AJ13" s="222"/>
      <c r="AK13" s="222"/>
      <c r="AL13" s="222"/>
      <c r="AM13" s="222"/>
      <c r="AN13" s="222"/>
      <c r="AO13" s="222"/>
      <c r="AP13" s="222"/>
      <c r="AQ13" s="222"/>
      <c r="AR13" s="222"/>
      <c r="AS13" s="222"/>
      <c r="AT13" s="222"/>
      <c r="AU13" s="222"/>
      <c r="AV13" s="222"/>
      <c r="AW13" s="222"/>
      <c r="AX13" s="222"/>
      <c r="AY13" s="222"/>
      <c r="AZ13" s="222"/>
      <c r="BA13" s="222"/>
      <c r="BB13" s="222"/>
      <c r="BC13" s="222"/>
      <c r="BD13" s="222"/>
      <c r="BE13" s="222"/>
      <c r="BF13" s="222"/>
      <c r="BG13" s="222"/>
      <c r="BH13" s="222"/>
      <c r="BI13" s="222"/>
      <c r="BJ13" s="222"/>
      <c r="BK13" s="222"/>
      <c r="BL13" s="222"/>
      <c r="BM13" s="222"/>
      <c r="BN13" s="222"/>
      <c r="BO13" s="222"/>
      <c r="BP13" s="222"/>
      <c r="BQ13" s="222"/>
      <c r="BR13" s="222"/>
      <c r="BS13" s="222"/>
      <c r="BT13" s="222"/>
      <c r="BU13" s="222"/>
      <c r="BV13" s="222"/>
      <c r="BW13" s="222"/>
      <c r="BX13" s="222"/>
      <c r="BY13" s="222"/>
      <c r="BZ13" s="222"/>
      <c r="CA13" s="222"/>
      <c r="CB13" s="222"/>
      <c r="CC13" s="222"/>
      <c r="CD13" s="222"/>
      <c r="CE13" s="222"/>
      <c r="CF13" s="222"/>
      <c r="CG13" s="222"/>
      <c r="CH13" s="222"/>
      <c r="CI13" s="222"/>
      <c r="CJ13" s="222"/>
      <c r="CK13" s="222"/>
      <c r="CL13" s="222"/>
      <c r="CM13" s="222"/>
      <c r="CN13" s="222"/>
      <c r="CO13" s="222"/>
      <c r="CP13" s="222"/>
      <c r="CQ13" s="222"/>
      <c r="CR13" s="222"/>
      <c r="CS13" s="222"/>
      <c r="CT13" s="222"/>
      <c r="CU13" s="222"/>
      <c r="CV13" s="222"/>
      <c r="CW13" s="222"/>
      <c r="CX13" s="222"/>
    </row>
    <row r="14" spans="1:102" s="223" customFormat="1" ht="20.100000000000001" customHeight="1">
      <c r="A14" s="204"/>
      <c r="B14" s="104" t="s">
        <v>58</v>
      </c>
      <c r="C14" s="105">
        <v>0</v>
      </c>
      <c r="D14" s="177">
        <v>0</v>
      </c>
      <c r="E14" s="178">
        <v>0</v>
      </c>
      <c r="F14" s="179" t="s">
        <v>298</v>
      </c>
      <c r="G14" s="180" t="s">
        <v>298</v>
      </c>
      <c r="H14" s="181" t="s">
        <v>298</v>
      </c>
      <c r="I14" s="179" t="s">
        <v>299</v>
      </c>
      <c r="J14" s="180" t="s">
        <v>299</v>
      </c>
      <c r="K14" s="181" t="s">
        <v>299</v>
      </c>
      <c r="L14" s="179" t="s">
        <v>299</v>
      </c>
      <c r="M14" s="180" t="s">
        <v>299</v>
      </c>
      <c r="N14" s="181" t="s">
        <v>299</v>
      </c>
      <c r="O14" s="222"/>
      <c r="P14" s="222"/>
      <c r="Q14" s="222"/>
      <c r="R14" s="222"/>
      <c r="S14" s="222"/>
      <c r="T14" s="222"/>
      <c r="U14" s="222"/>
      <c r="V14" s="222"/>
      <c r="W14" s="222"/>
      <c r="X14" s="222"/>
      <c r="Y14" s="222"/>
      <c r="Z14" s="222"/>
      <c r="AA14" s="222"/>
      <c r="AB14" s="222"/>
      <c r="AC14" s="222"/>
      <c r="AD14" s="222"/>
      <c r="AE14" s="222"/>
      <c r="AF14" s="222"/>
      <c r="AG14" s="222"/>
      <c r="AH14" s="222"/>
      <c r="AI14" s="222"/>
      <c r="AJ14" s="222"/>
      <c r="AK14" s="222"/>
      <c r="AL14" s="222"/>
      <c r="AM14" s="222"/>
      <c r="AN14" s="222"/>
      <c r="AO14" s="222"/>
      <c r="AP14" s="222"/>
      <c r="AQ14" s="222"/>
      <c r="AR14" s="222"/>
      <c r="AS14" s="222"/>
      <c r="AT14" s="222"/>
      <c r="AU14" s="222"/>
      <c r="AV14" s="222"/>
      <c r="AW14" s="222"/>
      <c r="AX14" s="222"/>
      <c r="AY14" s="222"/>
      <c r="AZ14" s="222"/>
      <c r="BA14" s="222"/>
      <c r="BB14" s="222"/>
      <c r="BC14" s="222"/>
      <c r="BD14" s="222"/>
      <c r="BE14" s="222"/>
      <c r="BF14" s="222"/>
      <c r="BG14" s="222"/>
      <c r="BH14" s="222"/>
      <c r="BI14" s="222"/>
      <c r="BJ14" s="222"/>
      <c r="BK14" s="222"/>
      <c r="BL14" s="222"/>
      <c r="BM14" s="222"/>
      <c r="BN14" s="222"/>
      <c r="BO14" s="222"/>
      <c r="BP14" s="222"/>
      <c r="BQ14" s="222"/>
      <c r="BR14" s="222"/>
      <c r="BS14" s="222"/>
      <c r="BT14" s="222"/>
      <c r="BU14" s="222"/>
      <c r="BV14" s="222"/>
      <c r="BW14" s="222"/>
      <c r="BX14" s="222"/>
      <c r="BY14" s="222"/>
      <c r="BZ14" s="222"/>
      <c r="CA14" s="222"/>
      <c r="CB14" s="222"/>
      <c r="CC14" s="222"/>
      <c r="CD14" s="222"/>
      <c r="CE14" s="222"/>
      <c r="CF14" s="222"/>
      <c r="CG14" s="222"/>
      <c r="CH14" s="222"/>
      <c r="CI14" s="222"/>
      <c r="CJ14" s="222"/>
      <c r="CK14" s="222"/>
      <c r="CL14" s="222"/>
      <c r="CM14" s="222"/>
      <c r="CN14" s="222"/>
      <c r="CO14" s="222"/>
      <c r="CP14" s="222"/>
      <c r="CQ14" s="222"/>
      <c r="CR14" s="222"/>
      <c r="CS14" s="222"/>
      <c r="CT14" s="222"/>
      <c r="CU14" s="222"/>
      <c r="CV14" s="222"/>
      <c r="CW14" s="222"/>
      <c r="CX14" s="222"/>
    </row>
    <row r="15" spans="1:102" s="223" customFormat="1" ht="20.100000000000001" customHeight="1">
      <c r="A15" s="204"/>
      <c r="B15" s="104" t="s">
        <v>227</v>
      </c>
      <c r="C15" s="105">
        <v>0</v>
      </c>
      <c r="D15" s="177">
        <v>0</v>
      </c>
      <c r="E15" s="178">
        <v>0</v>
      </c>
      <c r="F15" s="179" t="s">
        <v>298</v>
      </c>
      <c r="G15" s="180" t="s">
        <v>298</v>
      </c>
      <c r="H15" s="181" t="s">
        <v>298</v>
      </c>
      <c r="I15" s="179" t="s">
        <v>299</v>
      </c>
      <c r="J15" s="180" t="s">
        <v>299</v>
      </c>
      <c r="K15" s="181" t="s">
        <v>299</v>
      </c>
      <c r="L15" s="179" t="s">
        <v>299</v>
      </c>
      <c r="M15" s="180" t="s">
        <v>299</v>
      </c>
      <c r="N15" s="181" t="s">
        <v>299</v>
      </c>
      <c r="O15" s="222"/>
      <c r="P15" s="222"/>
      <c r="Q15" s="222"/>
      <c r="R15" s="222"/>
      <c r="S15" s="222"/>
      <c r="T15" s="222"/>
      <c r="U15" s="222"/>
      <c r="V15" s="222"/>
      <c r="W15" s="222"/>
      <c r="X15" s="222"/>
      <c r="Y15" s="222"/>
      <c r="Z15" s="222"/>
      <c r="AA15" s="222"/>
      <c r="AB15" s="222"/>
      <c r="AC15" s="222"/>
      <c r="AD15" s="222"/>
      <c r="AE15" s="222"/>
      <c r="AF15" s="222"/>
      <c r="AG15" s="222"/>
      <c r="AH15" s="222"/>
      <c r="AI15" s="222"/>
      <c r="AJ15" s="222"/>
      <c r="AK15" s="222"/>
      <c r="AL15" s="222"/>
      <c r="AM15" s="222"/>
      <c r="AN15" s="222"/>
      <c r="AO15" s="222"/>
      <c r="AP15" s="222"/>
      <c r="AQ15" s="222"/>
      <c r="AR15" s="222"/>
      <c r="AS15" s="222"/>
      <c r="AT15" s="222"/>
      <c r="AU15" s="222"/>
      <c r="AV15" s="222"/>
      <c r="AW15" s="222"/>
      <c r="AX15" s="222"/>
      <c r="AY15" s="222"/>
      <c r="AZ15" s="222"/>
      <c r="BA15" s="222"/>
      <c r="BB15" s="222"/>
      <c r="BC15" s="222"/>
      <c r="BD15" s="222"/>
      <c r="BE15" s="222"/>
      <c r="BF15" s="222"/>
      <c r="BG15" s="222"/>
      <c r="BH15" s="222"/>
      <c r="BI15" s="222"/>
      <c r="BJ15" s="222"/>
      <c r="BK15" s="222"/>
      <c r="BL15" s="222"/>
      <c r="BM15" s="222"/>
      <c r="BN15" s="222"/>
      <c r="BO15" s="222"/>
      <c r="BP15" s="222"/>
      <c r="BQ15" s="222"/>
      <c r="BR15" s="222"/>
      <c r="BS15" s="222"/>
      <c r="BT15" s="222"/>
      <c r="BU15" s="222"/>
      <c r="BV15" s="222"/>
      <c r="BW15" s="222"/>
      <c r="BX15" s="222"/>
      <c r="BY15" s="222"/>
      <c r="BZ15" s="222"/>
      <c r="CA15" s="222"/>
      <c r="CB15" s="222"/>
      <c r="CC15" s="222"/>
      <c r="CD15" s="222"/>
      <c r="CE15" s="222"/>
      <c r="CF15" s="222"/>
      <c r="CG15" s="222"/>
      <c r="CH15" s="222"/>
      <c r="CI15" s="222"/>
      <c r="CJ15" s="222"/>
      <c r="CK15" s="222"/>
      <c r="CL15" s="222"/>
      <c r="CM15" s="222"/>
      <c r="CN15" s="222"/>
      <c r="CO15" s="222"/>
      <c r="CP15" s="222"/>
      <c r="CQ15" s="222"/>
      <c r="CR15" s="222"/>
      <c r="CS15" s="222"/>
      <c r="CT15" s="222"/>
      <c r="CU15" s="222"/>
      <c r="CV15" s="222"/>
      <c r="CW15" s="222"/>
      <c r="CX15" s="222"/>
    </row>
    <row r="16" spans="1:102" s="223" customFormat="1" ht="20.100000000000001" customHeight="1">
      <c r="A16" s="204"/>
      <c r="B16" s="104" t="s">
        <v>37</v>
      </c>
      <c r="C16" s="105">
        <v>0</v>
      </c>
      <c r="D16" s="177">
        <v>0</v>
      </c>
      <c r="E16" s="178">
        <v>0</v>
      </c>
      <c r="F16" s="179" t="s">
        <v>298</v>
      </c>
      <c r="G16" s="180" t="s">
        <v>298</v>
      </c>
      <c r="H16" s="181" t="s">
        <v>298</v>
      </c>
      <c r="I16" s="179" t="s">
        <v>299</v>
      </c>
      <c r="J16" s="180" t="s">
        <v>299</v>
      </c>
      <c r="K16" s="181" t="s">
        <v>299</v>
      </c>
      <c r="L16" s="179" t="s">
        <v>299</v>
      </c>
      <c r="M16" s="180" t="s">
        <v>299</v>
      </c>
      <c r="N16" s="181" t="s">
        <v>299</v>
      </c>
      <c r="O16" s="222"/>
      <c r="P16" s="222"/>
      <c r="Q16" s="222"/>
      <c r="R16" s="222"/>
      <c r="S16" s="222"/>
      <c r="T16" s="222"/>
      <c r="U16" s="222"/>
      <c r="V16" s="222"/>
      <c r="W16" s="222"/>
      <c r="X16" s="222"/>
      <c r="Y16" s="222"/>
      <c r="Z16" s="222"/>
      <c r="AA16" s="222"/>
      <c r="AB16" s="222"/>
      <c r="AC16" s="222"/>
      <c r="AD16" s="222"/>
      <c r="AE16" s="222"/>
      <c r="AF16" s="222"/>
      <c r="AG16" s="222"/>
      <c r="AH16" s="222"/>
      <c r="AI16" s="222"/>
      <c r="AJ16" s="222"/>
      <c r="AK16" s="222"/>
      <c r="AL16" s="222"/>
      <c r="AM16" s="222"/>
      <c r="AN16" s="222"/>
      <c r="AO16" s="222"/>
      <c r="AP16" s="222"/>
      <c r="AQ16" s="222"/>
      <c r="AR16" s="222"/>
      <c r="AS16" s="222"/>
      <c r="AT16" s="222"/>
      <c r="AU16" s="222"/>
      <c r="AV16" s="222"/>
      <c r="AW16" s="222"/>
      <c r="AX16" s="222"/>
      <c r="AY16" s="222"/>
      <c r="AZ16" s="222"/>
      <c r="BA16" s="222"/>
      <c r="BB16" s="222"/>
      <c r="BC16" s="222"/>
      <c r="BD16" s="222"/>
      <c r="BE16" s="222"/>
      <c r="BF16" s="222"/>
      <c r="BG16" s="222"/>
      <c r="BH16" s="222"/>
      <c r="BI16" s="222"/>
      <c r="BJ16" s="222"/>
      <c r="BK16" s="222"/>
      <c r="BL16" s="222"/>
      <c r="BM16" s="222"/>
      <c r="BN16" s="222"/>
      <c r="BO16" s="222"/>
      <c r="BP16" s="222"/>
      <c r="BQ16" s="222"/>
      <c r="BR16" s="222"/>
      <c r="BS16" s="222"/>
      <c r="BT16" s="222"/>
      <c r="BU16" s="222"/>
      <c r="BV16" s="222"/>
      <c r="BW16" s="222"/>
      <c r="BX16" s="222"/>
      <c r="BY16" s="222"/>
      <c r="BZ16" s="222"/>
      <c r="CA16" s="222"/>
      <c r="CB16" s="222"/>
      <c r="CC16" s="222"/>
      <c r="CD16" s="222"/>
      <c r="CE16" s="222"/>
      <c r="CF16" s="222"/>
      <c r="CG16" s="222"/>
      <c r="CH16" s="222"/>
      <c r="CI16" s="222"/>
      <c r="CJ16" s="222"/>
      <c r="CK16" s="222"/>
      <c r="CL16" s="222"/>
      <c r="CM16" s="222"/>
      <c r="CN16" s="222"/>
      <c r="CO16" s="222"/>
      <c r="CP16" s="222"/>
      <c r="CQ16" s="222"/>
      <c r="CR16" s="222"/>
      <c r="CS16" s="222"/>
      <c r="CT16" s="222"/>
      <c r="CU16" s="222"/>
      <c r="CV16" s="222"/>
      <c r="CW16" s="222"/>
      <c r="CX16" s="222"/>
    </row>
    <row r="17" spans="1:102" s="223" customFormat="1" ht="20.100000000000001" customHeight="1">
      <c r="A17" s="204"/>
      <c r="B17" s="104" t="s">
        <v>35</v>
      </c>
      <c r="C17" s="105">
        <v>0</v>
      </c>
      <c r="D17" s="177">
        <v>0</v>
      </c>
      <c r="E17" s="178">
        <v>0</v>
      </c>
      <c r="F17" s="179" t="s">
        <v>298</v>
      </c>
      <c r="G17" s="180" t="s">
        <v>298</v>
      </c>
      <c r="H17" s="181" t="s">
        <v>298</v>
      </c>
      <c r="I17" s="179" t="s">
        <v>299</v>
      </c>
      <c r="J17" s="180" t="s">
        <v>299</v>
      </c>
      <c r="K17" s="181" t="s">
        <v>299</v>
      </c>
      <c r="L17" s="179" t="s">
        <v>299</v>
      </c>
      <c r="M17" s="180" t="s">
        <v>299</v>
      </c>
      <c r="N17" s="181" t="s">
        <v>299</v>
      </c>
      <c r="O17" s="222"/>
      <c r="P17" s="222"/>
      <c r="Q17" s="222"/>
      <c r="R17" s="222"/>
      <c r="S17" s="222"/>
      <c r="T17" s="222"/>
      <c r="U17" s="222"/>
      <c r="V17" s="222"/>
      <c r="W17" s="222"/>
      <c r="X17" s="222"/>
      <c r="Y17" s="222"/>
      <c r="Z17" s="222"/>
      <c r="AA17" s="222"/>
      <c r="AB17" s="222"/>
      <c r="AC17" s="222"/>
      <c r="AD17" s="222"/>
      <c r="AE17" s="222"/>
      <c r="AF17" s="222"/>
      <c r="AG17" s="222"/>
      <c r="AH17" s="222"/>
      <c r="AI17" s="222"/>
      <c r="AJ17" s="222"/>
      <c r="AK17" s="222"/>
      <c r="AL17" s="222"/>
      <c r="AM17" s="222"/>
      <c r="AN17" s="222"/>
      <c r="AO17" s="222"/>
      <c r="AP17" s="222"/>
      <c r="AQ17" s="222"/>
      <c r="AR17" s="222"/>
      <c r="AS17" s="222"/>
      <c r="AT17" s="222"/>
      <c r="AU17" s="222"/>
      <c r="AV17" s="222"/>
      <c r="AW17" s="222"/>
      <c r="AX17" s="222"/>
      <c r="AY17" s="222"/>
      <c r="AZ17" s="222"/>
      <c r="BA17" s="222"/>
      <c r="BB17" s="222"/>
      <c r="BC17" s="222"/>
      <c r="BD17" s="222"/>
      <c r="BE17" s="222"/>
      <c r="BF17" s="222"/>
      <c r="BG17" s="222"/>
      <c r="BH17" s="222"/>
      <c r="BI17" s="222"/>
      <c r="BJ17" s="222"/>
      <c r="BK17" s="222"/>
      <c r="BL17" s="222"/>
      <c r="BM17" s="222"/>
      <c r="BN17" s="222"/>
      <c r="BO17" s="222"/>
      <c r="BP17" s="222"/>
      <c r="BQ17" s="222"/>
      <c r="BR17" s="222"/>
      <c r="BS17" s="222"/>
      <c r="BT17" s="222"/>
      <c r="BU17" s="222"/>
      <c r="BV17" s="222"/>
      <c r="BW17" s="222"/>
      <c r="BX17" s="222"/>
      <c r="BY17" s="222"/>
      <c r="BZ17" s="222"/>
      <c r="CA17" s="222"/>
      <c r="CB17" s="222"/>
      <c r="CC17" s="222"/>
      <c r="CD17" s="222"/>
      <c r="CE17" s="222"/>
      <c r="CF17" s="222"/>
      <c r="CG17" s="222"/>
      <c r="CH17" s="222"/>
      <c r="CI17" s="222"/>
      <c r="CJ17" s="222"/>
      <c r="CK17" s="222"/>
      <c r="CL17" s="222"/>
      <c r="CM17" s="222"/>
      <c r="CN17" s="222"/>
      <c r="CO17" s="222"/>
      <c r="CP17" s="222"/>
      <c r="CQ17" s="222"/>
      <c r="CR17" s="222"/>
      <c r="CS17" s="222"/>
      <c r="CT17" s="222"/>
      <c r="CU17" s="222"/>
      <c r="CV17" s="222"/>
      <c r="CW17" s="222"/>
      <c r="CX17" s="222"/>
    </row>
    <row r="18" spans="1:102" s="223" customFormat="1" ht="20.100000000000001" customHeight="1">
      <c r="A18" s="204"/>
      <c r="B18" s="104" t="s">
        <v>32</v>
      </c>
      <c r="C18" s="105">
        <v>0</v>
      </c>
      <c r="D18" s="177">
        <v>0</v>
      </c>
      <c r="E18" s="178">
        <v>0</v>
      </c>
      <c r="F18" s="179" t="s">
        <v>298</v>
      </c>
      <c r="G18" s="180" t="s">
        <v>298</v>
      </c>
      <c r="H18" s="181" t="s">
        <v>298</v>
      </c>
      <c r="I18" s="179" t="s">
        <v>299</v>
      </c>
      <c r="J18" s="180" t="s">
        <v>299</v>
      </c>
      <c r="K18" s="181" t="s">
        <v>299</v>
      </c>
      <c r="L18" s="179" t="s">
        <v>299</v>
      </c>
      <c r="M18" s="180" t="s">
        <v>299</v>
      </c>
      <c r="N18" s="181" t="s">
        <v>299</v>
      </c>
      <c r="O18" s="222"/>
      <c r="P18" s="222"/>
      <c r="Q18" s="222"/>
      <c r="R18" s="222"/>
      <c r="S18" s="222"/>
      <c r="T18" s="222"/>
      <c r="U18" s="222"/>
      <c r="V18" s="222"/>
      <c r="W18" s="222"/>
      <c r="X18" s="222"/>
      <c r="Y18" s="222"/>
      <c r="Z18" s="222"/>
      <c r="AA18" s="222"/>
      <c r="AB18" s="222"/>
      <c r="AC18" s="222"/>
      <c r="AD18" s="222"/>
      <c r="AE18" s="222"/>
      <c r="AF18" s="222"/>
      <c r="AG18" s="222"/>
      <c r="AH18" s="222"/>
      <c r="AI18" s="222"/>
      <c r="AJ18" s="222"/>
      <c r="AK18" s="222"/>
      <c r="AL18" s="222"/>
      <c r="AM18" s="222"/>
      <c r="AN18" s="222"/>
      <c r="AO18" s="222"/>
      <c r="AP18" s="222"/>
      <c r="AQ18" s="222"/>
      <c r="AR18" s="222"/>
      <c r="AS18" s="222"/>
      <c r="AT18" s="222"/>
      <c r="AU18" s="222"/>
      <c r="AV18" s="222"/>
      <c r="AW18" s="222"/>
      <c r="AX18" s="222"/>
      <c r="AY18" s="222"/>
      <c r="AZ18" s="222"/>
      <c r="BA18" s="222"/>
      <c r="BB18" s="222"/>
      <c r="BC18" s="222"/>
      <c r="BD18" s="222"/>
      <c r="BE18" s="222"/>
      <c r="BF18" s="222"/>
      <c r="BG18" s="222"/>
      <c r="BH18" s="222"/>
      <c r="BI18" s="222"/>
      <c r="BJ18" s="222"/>
      <c r="BK18" s="222"/>
      <c r="BL18" s="222"/>
      <c r="BM18" s="222"/>
      <c r="BN18" s="222"/>
      <c r="BO18" s="222"/>
      <c r="BP18" s="222"/>
      <c r="BQ18" s="222"/>
      <c r="BR18" s="222"/>
      <c r="BS18" s="222"/>
      <c r="BT18" s="222"/>
      <c r="BU18" s="222"/>
      <c r="BV18" s="222"/>
      <c r="BW18" s="222"/>
      <c r="BX18" s="222"/>
      <c r="BY18" s="222"/>
      <c r="BZ18" s="222"/>
      <c r="CA18" s="222"/>
      <c r="CB18" s="222"/>
      <c r="CC18" s="222"/>
      <c r="CD18" s="222"/>
      <c r="CE18" s="222"/>
      <c r="CF18" s="222"/>
      <c r="CG18" s="222"/>
      <c r="CH18" s="222"/>
      <c r="CI18" s="222"/>
      <c r="CJ18" s="222"/>
      <c r="CK18" s="222"/>
      <c r="CL18" s="222"/>
      <c r="CM18" s="222"/>
      <c r="CN18" s="222"/>
      <c r="CO18" s="222"/>
      <c r="CP18" s="222"/>
      <c r="CQ18" s="222"/>
      <c r="CR18" s="222"/>
      <c r="CS18" s="222"/>
      <c r="CT18" s="222"/>
      <c r="CU18" s="222"/>
      <c r="CV18" s="222"/>
      <c r="CW18" s="222"/>
      <c r="CX18" s="222"/>
    </row>
    <row r="19" spans="1:102" s="223" customFormat="1" ht="20.100000000000001" customHeight="1">
      <c r="A19" s="204"/>
      <c r="B19" s="104" t="s">
        <v>65</v>
      </c>
      <c r="C19" s="105">
        <v>0</v>
      </c>
      <c r="D19" s="177">
        <v>0</v>
      </c>
      <c r="E19" s="178">
        <v>0</v>
      </c>
      <c r="F19" s="179" t="s">
        <v>298</v>
      </c>
      <c r="G19" s="180" t="s">
        <v>298</v>
      </c>
      <c r="H19" s="181" t="s">
        <v>298</v>
      </c>
      <c r="I19" s="179" t="s">
        <v>299</v>
      </c>
      <c r="J19" s="180" t="s">
        <v>299</v>
      </c>
      <c r="K19" s="181" t="s">
        <v>299</v>
      </c>
      <c r="L19" s="179" t="s">
        <v>299</v>
      </c>
      <c r="M19" s="180" t="s">
        <v>299</v>
      </c>
      <c r="N19" s="181" t="s">
        <v>299</v>
      </c>
      <c r="O19" s="222"/>
      <c r="P19" s="222"/>
      <c r="Q19" s="222"/>
      <c r="R19" s="222"/>
      <c r="S19" s="222"/>
      <c r="T19" s="222"/>
      <c r="U19" s="222"/>
      <c r="V19" s="222"/>
      <c r="W19" s="222"/>
      <c r="X19" s="222"/>
      <c r="Y19" s="222"/>
      <c r="Z19" s="222"/>
      <c r="AA19" s="222"/>
      <c r="AB19" s="222"/>
      <c r="AC19" s="222"/>
      <c r="AD19" s="222"/>
      <c r="AE19" s="222"/>
      <c r="AF19" s="222"/>
      <c r="AG19" s="222"/>
      <c r="AH19" s="222"/>
      <c r="AI19" s="222"/>
      <c r="AJ19" s="222"/>
      <c r="AK19" s="222"/>
      <c r="AL19" s="222"/>
      <c r="AM19" s="222"/>
      <c r="AN19" s="222"/>
      <c r="AO19" s="222"/>
      <c r="AP19" s="222"/>
      <c r="AQ19" s="222"/>
      <c r="AR19" s="222"/>
      <c r="AS19" s="222"/>
      <c r="AT19" s="222"/>
      <c r="AU19" s="222"/>
      <c r="AV19" s="222"/>
      <c r="AW19" s="222"/>
      <c r="AX19" s="222"/>
      <c r="AY19" s="222"/>
      <c r="AZ19" s="222"/>
      <c r="BA19" s="222"/>
      <c r="BB19" s="222"/>
      <c r="BC19" s="222"/>
      <c r="BD19" s="222"/>
      <c r="BE19" s="222"/>
      <c r="BF19" s="222"/>
      <c r="BG19" s="222"/>
      <c r="BH19" s="222"/>
      <c r="BI19" s="222"/>
      <c r="BJ19" s="222"/>
      <c r="BK19" s="222"/>
      <c r="BL19" s="222"/>
      <c r="BM19" s="222"/>
      <c r="BN19" s="222"/>
      <c r="BO19" s="222"/>
      <c r="BP19" s="222"/>
      <c r="BQ19" s="222"/>
      <c r="BR19" s="222"/>
      <c r="BS19" s="222"/>
      <c r="BT19" s="222"/>
      <c r="BU19" s="222"/>
      <c r="BV19" s="222"/>
      <c r="BW19" s="222"/>
      <c r="BX19" s="222"/>
      <c r="BY19" s="222"/>
      <c r="BZ19" s="222"/>
      <c r="CA19" s="222"/>
      <c r="CB19" s="222"/>
      <c r="CC19" s="222"/>
      <c r="CD19" s="222"/>
      <c r="CE19" s="222"/>
      <c r="CF19" s="222"/>
      <c r="CG19" s="222"/>
      <c r="CH19" s="222"/>
      <c r="CI19" s="222"/>
      <c r="CJ19" s="222"/>
      <c r="CK19" s="222"/>
      <c r="CL19" s="222"/>
      <c r="CM19" s="222"/>
      <c r="CN19" s="222"/>
      <c r="CO19" s="222"/>
      <c r="CP19" s="222"/>
      <c r="CQ19" s="222"/>
      <c r="CR19" s="222"/>
      <c r="CS19" s="222"/>
      <c r="CT19" s="222"/>
      <c r="CU19" s="222"/>
      <c r="CV19" s="222"/>
      <c r="CW19" s="222"/>
      <c r="CX19" s="222"/>
    </row>
    <row r="20" spans="1:102" s="223" customFormat="1" ht="20.100000000000001" customHeight="1">
      <c r="A20" s="204"/>
      <c r="B20" s="104" t="s">
        <v>44</v>
      </c>
      <c r="C20" s="105">
        <v>83.177034739999996</v>
      </c>
      <c r="D20" s="177">
        <v>99.261165689999999</v>
      </c>
      <c r="E20" s="178">
        <v>98.109639369999996</v>
      </c>
      <c r="F20" s="179">
        <v>0.93684282258413198</v>
      </c>
      <c r="G20" s="180">
        <v>0.67336948478667424</v>
      </c>
      <c r="H20" s="181">
        <v>0.66229005036857469</v>
      </c>
      <c r="I20" s="179">
        <v>251.79285642713972</v>
      </c>
      <c r="J20" s="180">
        <v>303.87989636059183</v>
      </c>
      <c r="K20" s="181">
        <v>241.51887471386431</v>
      </c>
      <c r="L20" s="179">
        <v>2.3589033032172262</v>
      </c>
      <c r="M20" s="180">
        <v>2.0462344924935971</v>
      </c>
      <c r="N20" s="181">
        <v>1.5995554769920668</v>
      </c>
      <c r="O20" s="222"/>
      <c r="P20" s="222"/>
      <c r="Q20" s="222"/>
      <c r="R20" s="222"/>
      <c r="S20" s="222"/>
      <c r="T20" s="222"/>
      <c r="U20" s="222"/>
      <c r="V20" s="222"/>
      <c r="W20" s="222"/>
      <c r="X20" s="222"/>
      <c r="Y20" s="222"/>
      <c r="Z20" s="222"/>
      <c r="AA20" s="222"/>
      <c r="AB20" s="222"/>
      <c r="AC20" s="222"/>
      <c r="AD20" s="222"/>
      <c r="AE20" s="222"/>
      <c r="AF20" s="222"/>
      <c r="AG20" s="222"/>
      <c r="AH20" s="222"/>
      <c r="AI20" s="222"/>
      <c r="AJ20" s="222"/>
      <c r="AK20" s="222"/>
      <c r="AL20" s="222"/>
      <c r="AM20" s="222"/>
      <c r="AN20" s="222"/>
      <c r="AO20" s="222"/>
      <c r="AP20" s="222"/>
      <c r="AQ20" s="222"/>
      <c r="AR20" s="222"/>
      <c r="AS20" s="222"/>
      <c r="AT20" s="222"/>
      <c r="AU20" s="222"/>
      <c r="AV20" s="222"/>
      <c r="AW20" s="222"/>
      <c r="AX20" s="222"/>
      <c r="AY20" s="222"/>
      <c r="AZ20" s="222"/>
      <c r="BA20" s="222"/>
      <c r="BB20" s="222"/>
      <c r="BC20" s="222"/>
      <c r="BD20" s="222"/>
      <c r="BE20" s="222"/>
      <c r="BF20" s="222"/>
      <c r="BG20" s="222"/>
      <c r="BH20" s="222"/>
      <c r="BI20" s="222"/>
      <c r="BJ20" s="222"/>
      <c r="BK20" s="222"/>
      <c r="BL20" s="222"/>
      <c r="BM20" s="222"/>
      <c r="BN20" s="222"/>
      <c r="BO20" s="222"/>
      <c r="BP20" s="222"/>
      <c r="BQ20" s="222"/>
      <c r="BR20" s="222"/>
      <c r="BS20" s="222"/>
      <c r="BT20" s="222"/>
      <c r="BU20" s="222"/>
      <c r="BV20" s="222"/>
      <c r="BW20" s="222"/>
      <c r="BX20" s="222"/>
      <c r="BY20" s="222"/>
      <c r="BZ20" s="222"/>
      <c r="CA20" s="222"/>
      <c r="CB20" s="222"/>
      <c r="CC20" s="222"/>
      <c r="CD20" s="222"/>
      <c r="CE20" s="222"/>
      <c r="CF20" s="222"/>
      <c r="CG20" s="222"/>
      <c r="CH20" s="222"/>
      <c r="CI20" s="222"/>
      <c r="CJ20" s="222"/>
      <c r="CK20" s="222"/>
      <c r="CL20" s="222"/>
      <c r="CM20" s="222"/>
      <c r="CN20" s="222"/>
      <c r="CO20" s="222"/>
      <c r="CP20" s="222"/>
      <c r="CQ20" s="222"/>
      <c r="CR20" s="222"/>
      <c r="CS20" s="222"/>
      <c r="CT20" s="222"/>
      <c r="CU20" s="222"/>
      <c r="CV20" s="222"/>
      <c r="CW20" s="222"/>
      <c r="CX20" s="222"/>
    </row>
    <row r="21" spans="1:102" s="223" customFormat="1" ht="20.100000000000001" customHeight="1">
      <c r="A21" s="204"/>
      <c r="B21" s="104" t="s">
        <v>62</v>
      </c>
      <c r="C21" s="105">
        <v>0</v>
      </c>
      <c r="D21" s="177">
        <v>0</v>
      </c>
      <c r="E21" s="178">
        <v>0</v>
      </c>
      <c r="F21" s="179" t="s">
        <v>298</v>
      </c>
      <c r="G21" s="180" t="s">
        <v>298</v>
      </c>
      <c r="H21" s="181" t="s">
        <v>298</v>
      </c>
      <c r="I21" s="179" t="s">
        <v>299</v>
      </c>
      <c r="J21" s="180" t="s">
        <v>299</v>
      </c>
      <c r="K21" s="181" t="s">
        <v>299</v>
      </c>
      <c r="L21" s="179" t="s">
        <v>299</v>
      </c>
      <c r="M21" s="180" t="s">
        <v>299</v>
      </c>
      <c r="N21" s="181" t="s">
        <v>299</v>
      </c>
      <c r="O21" s="222"/>
      <c r="P21" s="222"/>
      <c r="Q21" s="222"/>
      <c r="R21" s="222"/>
      <c r="S21" s="222"/>
      <c r="T21" s="222"/>
      <c r="U21" s="222"/>
      <c r="V21" s="222"/>
      <c r="W21" s="222"/>
      <c r="X21" s="222"/>
      <c r="Y21" s="222"/>
      <c r="Z21" s="222"/>
      <c r="AA21" s="222"/>
      <c r="AB21" s="222"/>
      <c r="AC21" s="222"/>
      <c r="AD21" s="222"/>
      <c r="AE21" s="222"/>
      <c r="AF21" s="222"/>
      <c r="AG21" s="222"/>
      <c r="AH21" s="222"/>
      <c r="AI21" s="222"/>
      <c r="AJ21" s="222"/>
      <c r="AK21" s="222"/>
      <c r="AL21" s="222"/>
      <c r="AM21" s="222"/>
      <c r="AN21" s="222"/>
      <c r="AO21" s="222"/>
      <c r="AP21" s="222"/>
      <c r="AQ21" s="222"/>
      <c r="AR21" s="222"/>
      <c r="AS21" s="222"/>
      <c r="AT21" s="222"/>
      <c r="AU21" s="222"/>
      <c r="AV21" s="222"/>
      <c r="AW21" s="222"/>
      <c r="AX21" s="222"/>
      <c r="AY21" s="222"/>
      <c r="AZ21" s="222"/>
      <c r="BA21" s="222"/>
      <c r="BB21" s="222"/>
      <c r="BC21" s="222"/>
      <c r="BD21" s="222"/>
      <c r="BE21" s="222"/>
      <c r="BF21" s="222"/>
      <c r="BG21" s="222"/>
      <c r="BH21" s="222"/>
      <c r="BI21" s="222"/>
      <c r="BJ21" s="222"/>
      <c r="BK21" s="222"/>
      <c r="BL21" s="222"/>
      <c r="BM21" s="222"/>
      <c r="BN21" s="222"/>
      <c r="BO21" s="222"/>
      <c r="BP21" s="222"/>
      <c r="BQ21" s="222"/>
      <c r="BR21" s="222"/>
      <c r="BS21" s="222"/>
      <c r="BT21" s="222"/>
      <c r="BU21" s="222"/>
      <c r="BV21" s="222"/>
      <c r="BW21" s="222"/>
      <c r="BX21" s="222"/>
      <c r="BY21" s="222"/>
      <c r="BZ21" s="222"/>
      <c r="CA21" s="222"/>
      <c r="CB21" s="222"/>
      <c r="CC21" s="222"/>
      <c r="CD21" s="222"/>
      <c r="CE21" s="222"/>
      <c r="CF21" s="222"/>
      <c r="CG21" s="222"/>
      <c r="CH21" s="222"/>
      <c r="CI21" s="222"/>
      <c r="CJ21" s="222"/>
      <c r="CK21" s="222"/>
      <c r="CL21" s="222"/>
      <c r="CM21" s="222"/>
      <c r="CN21" s="222"/>
      <c r="CO21" s="222"/>
      <c r="CP21" s="222"/>
      <c r="CQ21" s="222"/>
      <c r="CR21" s="222"/>
      <c r="CS21" s="222"/>
      <c r="CT21" s="222"/>
      <c r="CU21" s="222"/>
      <c r="CV21" s="222"/>
      <c r="CW21" s="222"/>
      <c r="CX21" s="222"/>
    </row>
    <row r="22" spans="1:102" s="223" customFormat="1" ht="20.100000000000001" customHeight="1">
      <c r="A22" s="204"/>
      <c r="B22" s="104" t="s">
        <v>61</v>
      </c>
      <c r="C22" s="105">
        <v>0</v>
      </c>
      <c r="D22" s="177">
        <v>0</v>
      </c>
      <c r="E22" s="178">
        <v>0</v>
      </c>
      <c r="F22" s="179" t="s">
        <v>298</v>
      </c>
      <c r="G22" s="180" t="s">
        <v>298</v>
      </c>
      <c r="H22" s="181" t="s">
        <v>298</v>
      </c>
      <c r="I22" s="179" t="s">
        <v>299</v>
      </c>
      <c r="J22" s="180" t="s">
        <v>299</v>
      </c>
      <c r="K22" s="181" t="s">
        <v>299</v>
      </c>
      <c r="L22" s="179" t="s">
        <v>299</v>
      </c>
      <c r="M22" s="180" t="s">
        <v>299</v>
      </c>
      <c r="N22" s="181" t="s">
        <v>299</v>
      </c>
      <c r="O22" s="222"/>
      <c r="P22" s="222"/>
      <c r="Q22" s="222"/>
      <c r="R22" s="222"/>
      <c r="S22" s="222"/>
      <c r="T22" s="222"/>
      <c r="U22" s="222"/>
      <c r="V22" s="222"/>
      <c r="W22" s="222"/>
      <c r="X22" s="222"/>
      <c r="Y22" s="222"/>
      <c r="Z22" s="222"/>
      <c r="AA22" s="222"/>
      <c r="AB22" s="222"/>
      <c r="AC22" s="222"/>
      <c r="AD22" s="222"/>
      <c r="AE22" s="222"/>
      <c r="AF22" s="222"/>
      <c r="AG22" s="222"/>
      <c r="AH22" s="222"/>
      <c r="AI22" s="222"/>
      <c r="AJ22" s="222"/>
      <c r="AK22" s="222"/>
      <c r="AL22" s="222"/>
      <c r="AM22" s="222"/>
      <c r="AN22" s="222"/>
      <c r="AO22" s="222"/>
      <c r="AP22" s="222"/>
      <c r="AQ22" s="222"/>
      <c r="AR22" s="222"/>
      <c r="AS22" s="222"/>
      <c r="AT22" s="222"/>
      <c r="AU22" s="222"/>
      <c r="AV22" s="222"/>
      <c r="AW22" s="222"/>
      <c r="AX22" s="222"/>
      <c r="AY22" s="222"/>
      <c r="AZ22" s="222"/>
      <c r="BA22" s="222"/>
      <c r="BB22" s="222"/>
      <c r="BC22" s="222"/>
      <c r="BD22" s="222"/>
      <c r="BE22" s="222"/>
      <c r="BF22" s="222"/>
      <c r="BG22" s="222"/>
      <c r="BH22" s="222"/>
      <c r="BI22" s="222"/>
      <c r="BJ22" s="222"/>
      <c r="BK22" s="222"/>
      <c r="BL22" s="222"/>
      <c r="BM22" s="222"/>
      <c r="BN22" s="222"/>
      <c r="BO22" s="222"/>
      <c r="BP22" s="222"/>
      <c r="BQ22" s="222"/>
      <c r="BR22" s="222"/>
      <c r="BS22" s="222"/>
      <c r="BT22" s="222"/>
      <c r="BU22" s="222"/>
      <c r="BV22" s="222"/>
      <c r="BW22" s="222"/>
      <c r="BX22" s="222"/>
      <c r="BY22" s="222"/>
      <c r="BZ22" s="222"/>
      <c r="CA22" s="222"/>
      <c r="CB22" s="222"/>
      <c r="CC22" s="222"/>
      <c r="CD22" s="222"/>
      <c r="CE22" s="222"/>
      <c r="CF22" s="222"/>
      <c r="CG22" s="222"/>
      <c r="CH22" s="222"/>
      <c r="CI22" s="222"/>
      <c r="CJ22" s="222"/>
      <c r="CK22" s="222"/>
      <c r="CL22" s="222"/>
      <c r="CM22" s="222"/>
      <c r="CN22" s="222"/>
      <c r="CO22" s="222"/>
      <c r="CP22" s="222"/>
      <c r="CQ22" s="222"/>
      <c r="CR22" s="222"/>
      <c r="CS22" s="222"/>
      <c r="CT22" s="222"/>
      <c r="CU22" s="222"/>
      <c r="CV22" s="222"/>
      <c r="CW22" s="222"/>
      <c r="CX22" s="222"/>
    </row>
    <row r="23" spans="1:102" s="223" customFormat="1" ht="20.100000000000001" customHeight="1">
      <c r="A23" s="204"/>
      <c r="B23" s="104" t="s">
        <v>67</v>
      </c>
      <c r="C23" s="105">
        <v>0</v>
      </c>
      <c r="D23" s="177">
        <v>0</v>
      </c>
      <c r="E23" s="178">
        <v>0</v>
      </c>
      <c r="F23" s="179" t="s">
        <v>298</v>
      </c>
      <c r="G23" s="180" t="s">
        <v>298</v>
      </c>
      <c r="H23" s="181" t="s">
        <v>298</v>
      </c>
      <c r="I23" s="179" t="s">
        <v>299</v>
      </c>
      <c r="J23" s="180" t="s">
        <v>299</v>
      </c>
      <c r="K23" s="181" t="s">
        <v>299</v>
      </c>
      <c r="L23" s="179" t="s">
        <v>299</v>
      </c>
      <c r="M23" s="180" t="s">
        <v>299</v>
      </c>
      <c r="N23" s="181" t="s">
        <v>299</v>
      </c>
      <c r="O23" s="222"/>
      <c r="P23" s="222"/>
      <c r="Q23" s="222"/>
      <c r="R23" s="222"/>
      <c r="S23" s="222"/>
      <c r="T23" s="222"/>
      <c r="U23" s="222"/>
      <c r="V23" s="222"/>
      <c r="W23" s="222"/>
      <c r="X23" s="222"/>
      <c r="Y23" s="222"/>
      <c r="Z23" s="222"/>
      <c r="AA23" s="222"/>
      <c r="AB23" s="222"/>
      <c r="AC23" s="222"/>
      <c r="AD23" s="222"/>
      <c r="AE23" s="222"/>
      <c r="AF23" s="222"/>
      <c r="AG23" s="222"/>
      <c r="AH23" s="222"/>
      <c r="AI23" s="222"/>
      <c r="AJ23" s="222"/>
      <c r="AK23" s="222"/>
      <c r="AL23" s="222"/>
      <c r="AM23" s="222"/>
      <c r="AN23" s="222"/>
      <c r="AO23" s="222"/>
      <c r="AP23" s="222"/>
      <c r="AQ23" s="222"/>
      <c r="AR23" s="222"/>
      <c r="AS23" s="222"/>
      <c r="AT23" s="222"/>
      <c r="AU23" s="222"/>
      <c r="AV23" s="222"/>
      <c r="AW23" s="222"/>
      <c r="AX23" s="222"/>
      <c r="AY23" s="222"/>
      <c r="AZ23" s="222"/>
      <c r="BA23" s="222"/>
      <c r="BB23" s="222"/>
      <c r="BC23" s="222"/>
      <c r="BD23" s="222"/>
      <c r="BE23" s="222"/>
      <c r="BF23" s="222"/>
      <c r="BG23" s="222"/>
      <c r="BH23" s="222"/>
      <c r="BI23" s="222"/>
      <c r="BJ23" s="222"/>
      <c r="BK23" s="222"/>
      <c r="BL23" s="222"/>
      <c r="BM23" s="222"/>
      <c r="BN23" s="222"/>
      <c r="BO23" s="222"/>
      <c r="BP23" s="222"/>
      <c r="BQ23" s="222"/>
      <c r="BR23" s="222"/>
      <c r="BS23" s="222"/>
      <c r="BT23" s="222"/>
      <c r="BU23" s="222"/>
      <c r="BV23" s="222"/>
      <c r="BW23" s="222"/>
      <c r="BX23" s="222"/>
      <c r="BY23" s="222"/>
      <c r="BZ23" s="222"/>
      <c r="CA23" s="222"/>
      <c r="CB23" s="222"/>
      <c r="CC23" s="222"/>
      <c r="CD23" s="222"/>
      <c r="CE23" s="222"/>
      <c r="CF23" s="222"/>
      <c r="CG23" s="222"/>
      <c r="CH23" s="222"/>
      <c r="CI23" s="222"/>
      <c r="CJ23" s="222"/>
      <c r="CK23" s="222"/>
      <c r="CL23" s="222"/>
      <c r="CM23" s="222"/>
      <c r="CN23" s="222"/>
      <c r="CO23" s="222"/>
      <c r="CP23" s="222"/>
      <c r="CQ23" s="222"/>
      <c r="CR23" s="222"/>
      <c r="CS23" s="222"/>
      <c r="CT23" s="222"/>
      <c r="CU23" s="222"/>
      <c r="CV23" s="222"/>
      <c r="CW23" s="222"/>
      <c r="CX23" s="222"/>
    </row>
    <row r="24" spans="1:102" s="223" customFormat="1" ht="20.100000000000001" customHeight="1">
      <c r="A24" s="204"/>
      <c r="B24" s="104" t="s">
        <v>226</v>
      </c>
      <c r="C24" s="105">
        <v>0</v>
      </c>
      <c r="D24" s="177">
        <v>0</v>
      </c>
      <c r="E24" s="178">
        <v>0</v>
      </c>
      <c r="F24" s="179" t="s">
        <v>298</v>
      </c>
      <c r="G24" s="180" t="s">
        <v>298</v>
      </c>
      <c r="H24" s="181" t="s">
        <v>298</v>
      </c>
      <c r="I24" s="179" t="s">
        <v>299</v>
      </c>
      <c r="J24" s="180" t="s">
        <v>299</v>
      </c>
      <c r="K24" s="181" t="s">
        <v>299</v>
      </c>
      <c r="L24" s="179" t="s">
        <v>299</v>
      </c>
      <c r="M24" s="180" t="s">
        <v>299</v>
      </c>
      <c r="N24" s="181" t="s">
        <v>299</v>
      </c>
      <c r="O24" s="222"/>
      <c r="P24" s="222"/>
      <c r="Q24" s="222"/>
      <c r="R24" s="222"/>
      <c r="S24" s="222"/>
      <c r="T24" s="222"/>
      <c r="U24" s="222"/>
      <c r="V24" s="222"/>
      <c r="W24" s="222"/>
      <c r="X24" s="222"/>
      <c r="Y24" s="222"/>
      <c r="Z24" s="222"/>
      <c r="AA24" s="222"/>
      <c r="AB24" s="222"/>
      <c r="AC24" s="222"/>
      <c r="AD24" s="222"/>
      <c r="AE24" s="222"/>
      <c r="AF24" s="222"/>
      <c r="AG24" s="222"/>
      <c r="AH24" s="222"/>
      <c r="AI24" s="222"/>
      <c r="AJ24" s="222"/>
      <c r="AK24" s="222"/>
      <c r="AL24" s="222"/>
      <c r="AM24" s="222"/>
      <c r="AN24" s="222"/>
      <c r="AO24" s="222"/>
      <c r="AP24" s="222"/>
      <c r="AQ24" s="222"/>
      <c r="AR24" s="222"/>
      <c r="AS24" s="222"/>
      <c r="AT24" s="222"/>
      <c r="AU24" s="222"/>
      <c r="AV24" s="222"/>
      <c r="AW24" s="222"/>
      <c r="AX24" s="222"/>
      <c r="AY24" s="222"/>
      <c r="AZ24" s="222"/>
      <c r="BA24" s="222"/>
      <c r="BB24" s="222"/>
      <c r="BC24" s="222"/>
      <c r="BD24" s="222"/>
      <c r="BE24" s="222"/>
      <c r="BF24" s="222"/>
      <c r="BG24" s="222"/>
      <c r="BH24" s="222"/>
      <c r="BI24" s="222"/>
      <c r="BJ24" s="222"/>
      <c r="BK24" s="222"/>
      <c r="BL24" s="222"/>
      <c r="BM24" s="222"/>
      <c r="BN24" s="222"/>
      <c r="BO24" s="222"/>
      <c r="BP24" s="222"/>
      <c r="BQ24" s="222"/>
      <c r="BR24" s="222"/>
      <c r="BS24" s="222"/>
      <c r="BT24" s="222"/>
      <c r="BU24" s="222"/>
      <c r="BV24" s="222"/>
      <c r="BW24" s="222"/>
      <c r="BX24" s="222"/>
      <c r="BY24" s="222"/>
      <c r="BZ24" s="222"/>
      <c r="CA24" s="222"/>
      <c r="CB24" s="222"/>
      <c r="CC24" s="222"/>
      <c r="CD24" s="222"/>
      <c r="CE24" s="222"/>
      <c r="CF24" s="222"/>
      <c r="CG24" s="222"/>
      <c r="CH24" s="222"/>
      <c r="CI24" s="222"/>
      <c r="CJ24" s="222"/>
      <c r="CK24" s="222"/>
      <c r="CL24" s="222"/>
      <c r="CM24" s="222"/>
      <c r="CN24" s="222"/>
      <c r="CO24" s="222"/>
      <c r="CP24" s="222"/>
      <c r="CQ24" s="222"/>
      <c r="CR24" s="222"/>
      <c r="CS24" s="222"/>
      <c r="CT24" s="222"/>
      <c r="CU24" s="222"/>
      <c r="CV24" s="222"/>
      <c r="CW24" s="222"/>
      <c r="CX24" s="222"/>
    </row>
    <row r="25" spans="1:102" s="223" customFormat="1" ht="20.100000000000001" customHeight="1">
      <c r="A25" s="204"/>
      <c r="B25" s="104" t="s">
        <v>34</v>
      </c>
      <c r="C25" s="105">
        <v>0</v>
      </c>
      <c r="D25" s="177">
        <v>0</v>
      </c>
      <c r="E25" s="178">
        <v>0</v>
      </c>
      <c r="F25" s="179" t="s">
        <v>298</v>
      </c>
      <c r="G25" s="180" t="s">
        <v>298</v>
      </c>
      <c r="H25" s="181" t="s">
        <v>298</v>
      </c>
      <c r="I25" s="179" t="s">
        <v>299</v>
      </c>
      <c r="J25" s="180" t="s">
        <v>299</v>
      </c>
      <c r="K25" s="181" t="s">
        <v>299</v>
      </c>
      <c r="L25" s="179" t="s">
        <v>299</v>
      </c>
      <c r="M25" s="180" t="s">
        <v>299</v>
      </c>
      <c r="N25" s="181" t="s">
        <v>299</v>
      </c>
      <c r="O25" s="222"/>
      <c r="P25" s="222"/>
      <c r="Q25" s="222"/>
      <c r="R25" s="222"/>
      <c r="S25" s="222"/>
      <c r="T25" s="222"/>
      <c r="U25" s="222"/>
      <c r="V25" s="222"/>
      <c r="W25" s="222"/>
      <c r="X25" s="222"/>
      <c r="Y25" s="222"/>
      <c r="Z25" s="222"/>
      <c r="AA25" s="222"/>
      <c r="AB25" s="222"/>
      <c r="AC25" s="222"/>
      <c r="AD25" s="222"/>
      <c r="AE25" s="222"/>
      <c r="AF25" s="222"/>
      <c r="AG25" s="222"/>
      <c r="AH25" s="222"/>
      <c r="AI25" s="222"/>
      <c r="AJ25" s="222"/>
      <c r="AK25" s="222"/>
      <c r="AL25" s="222"/>
      <c r="AM25" s="222"/>
      <c r="AN25" s="222"/>
      <c r="AO25" s="222"/>
      <c r="AP25" s="222"/>
      <c r="AQ25" s="222"/>
      <c r="AR25" s="222"/>
      <c r="AS25" s="222"/>
      <c r="AT25" s="222"/>
      <c r="AU25" s="222"/>
      <c r="AV25" s="222"/>
      <c r="AW25" s="222"/>
      <c r="AX25" s="222"/>
      <c r="AY25" s="222"/>
      <c r="AZ25" s="222"/>
      <c r="BA25" s="222"/>
      <c r="BB25" s="222"/>
      <c r="BC25" s="222"/>
      <c r="BD25" s="222"/>
      <c r="BE25" s="222"/>
      <c r="BF25" s="222"/>
      <c r="BG25" s="222"/>
      <c r="BH25" s="222"/>
      <c r="BI25" s="222"/>
      <c r="BJ25" s="222"/>
      <c r="BK25" s="222"/>
      <c r="BL25" s="222"/>
      <c r="BM25" s="222"/>
      <c r="BN25" s="222"/>
      <c r="BO25" s="222"/>
      <c r="BP25" s="222"/>
      <c r="BQ25" s="222"/>
      <c r="BR25" s="222"/>
      <c r="BS25" s="222"/>
      <c r="BT25" s="222"/>
      <c r="BU25" s="222"/>
      <c r="BV25" s="222"/>
      <c r="BW25" s="222"/>
      <c r="BX25" s="222"/>
      <c r="BY25" s="222"/>
      <c r="BZ25" s="222"/>
      <c r="CA25" s="222"/>
      <c r="CB25" s="222"/>
      <c r="CC25" s="222"/>
      <c r="CD25" s="222"/>
      <c r="CE25" s="222"/>
      <c r="CF25" s="222"/>
      <c r="CG25" s="222"/>
      <c r="CH25" s="222"/>
      <c r="CI25" s="222"/>
      <c r="CJ25" s="222"/>
      <c r="CK25" s="222"/>
      <c r="CL25" s="222"/>
      <c r="CM25" s="222"/>
      <c r="CN25" s="222"/>
      <c r="CO25" s="222"/>
      <c r="CP25" s="222"/>
      <c r="CQ25" s="222"/>
      <c r="CR25" s="222"/>
      <c r="CS25" s="222"/>
      <c r="CT25" s="222"/>
      <c r="CU25" s="222"/>
      <c r="CV25" s="222"/>
      <c r="CW25" s="222"/>
      <c r="CX25" s="222"/>
    </row>
    <row r="26" spans="1:102" s="223" customFormat="1" ht="20.100000000000001" customHeight="1">
      <c r="A26" s="204"/>
      <c r="B26" s="104" t="s">
        <v>46</v>
      </c>
      <c r="C26" s="105">
        <v>0</v>
      </c>
      <c r="D26" s="177">
        <v>0</v>
      </c>
      <c r="E26" s="178">
        <v>0</v>
      </c>
      <c r="F26" s="179" t="s">
        <v>298</v>
      </c>
      <c r="G26" s="180" t="s">
        <v>298</v>
      </c>
      <c r="H26" s="181" t="s">
        <v>298</v>
      </c>
      <c r="I26" s="179" t="s">
        <v>299</v>
      </c>
      <c r="J26" s="180" t="s">
        <v>299</v>
      </c>
      <c r="K26" s="181" t="s">
        <v>299</v>
      </c>
      <c r="L26" s="179" t="s">
        <v>299</v>
      </c>
      <c r="M26" s="180" t="s">
        <v>299</v>
      </c>
      <c r="N26" s="181" t="s">
        <v>299</v>
      </c>
      <c r="O26" s="222"/>
      <c r="P26" s="222"/>
      <c r="Q26" s="222"/>
      <c r="R26" s="222"/>
      <c r="S26" s="222"/>
      <c r="T26" s="222"/>
      <c r="U26" s="222"/>
      <c r="V26" s="222"/>
      <c r="W26" s="222"/>
      <c r="X26" s="222"/>
      <c r="Y26" s="222"/>
      <c r="Z26" s="222"/>
      <c r="AA26" s="222"/>
      <c r="AB26" s="222"/>
      <c r="AC26" s="222"/>
      <c r="AD26" s="222"/>
      <c r="AE26" s="222"/>
      <c r="AF26" s="222"/>
      <c r="AG26" s="222"/>
      <c r="AH26" s="222"/>
      <c r="AI26" s="222"/>
      <c r="AJ26" s="222"/>
      <c r="AK26" s="222"/>
      <c r="AL26" s="222"/>
      <c r="AM26" s="222"/>
      <c r="AN26" s="222"/>
      <c r="AO26" s="222"/>
      <c r="AP26" s="222"/>
      <c r="AQ26" s="222"/>
      <c r="AR26" s="222"/>
      <c r="AS26" s="222"/>
      <c r="AT26" s="222"/>
      <c r="AU26" s="222"/>
      <c r="AV26" s="222"/>
      <c r="AW26" s="222"/>
      <c r="AX26" s="222"/>
      <c r="AY26" s="222"/>
      <c r="AZ26" s="222"/>
      <c r="BA26" s="222"/>
      <c r="BB26" s="222"/>
      <c r="BC26" s="222"/>
      <c r="BD26" s="222"/>
      <c r="BE26" s="222"/>
      <c r="BF26" s="222"/>
      <c r="BG26" s="222"/>
      <c r="BH26" s="222"/>
      <c r="BI26" s="222"/>
      <c r="BJ26" s="222"/>
      <c r="BK26" s="222"/>
      <c r="BL26" s="222"/>
      <c r="BM26" s="222"/>
      <c r="BN26" s="222"/>
      <c r="BO26" s="222"/>
      <c r="BP26" s="222"/>
      <c r="BQ26" s="222"/>
      <c r="BR26" s="222"/>
      <c r="BS26" s="222"/>
      <c r="BT26" s="222"/>
      <c r="BU26" s="222"/>
      <c r="BV26" s="222"/>
      <c r="BW26" s="222"/>
      <c r="BX26" s="222"/>
      <c r="BY26" s="222"/>
      <c r="BZ26" s="222"/>
      <c r="CA26" s="222"/>
      <c r="CB26" s="222"/>
      <c r="CC26" s="222"/>
      <c r="CD26" s="222"/>
      <c r="CE26" s="222"/>
      <c r="CF26" s="222"/>
      <c r="CG26" s="222"/>
      <c r="CH26" s="222"/>
      <c r="CI26" s="222"/>
      <c r="CJ26" s="222"/>
      <c r="CK26" s="222"/>
      <c r="CL26" s="222"/>
      <c r="CM26" s="222"/>
      <c r="CN26" s="222"/>
      <c r="CO26" s="222"/>
      <c r="CP26" s="222"/>
      <c r="CQ26" s="222"/>
      <c r="CR26" s="222"/>
      <c r="CS26" s="222"/>
      <c r="CT26" s="222"/>
      <c r="CU26" s="222"/>
      <c r="CV26" s="222"/>
      <c r="CW26" s="222"/>
      <c r="CX26" s="222"/>
    </row>
    <row r="27" spans="1:102" s="223" customFormat="1" ht="20.100000000000001" customHeight="1">
      <c r="A27" s="204"/>
      <c r="B27" s="104" t="s">
        <v>36</v>
      </c>
      <c r="C27" s="105">
        <v>0</v>
      </c>
      <c r="D27" s="177">
        <v>0</v>
      </c>
      <c r="E27" s="178">
        <v>0</v>
      </c>
      <c r="F27" s="179" t="s">
        <v>298</v>
      </c>
      <c r="G27" s="180" t="s">
        <v>298</v>
      </c>
      <c r="H27" s="181" t="s">
        <v>298</v>
      </c>
      <c r="I27" s="179" t="s">
        <v>299</v>
      </c>
      <c r="J27" s="180" t="s">
        <v>299</v>
      </c>
      <c r="K27" s="181" t="s">
        <v>299</v>
      </c>
      <c r="L27" s="179" t="s">
        <v>299</v>
      </c>
      <c r="M27" s="180" t="s">
        <v>299</v>
      </c>
      <c r="N27" s="181" t="s">
        <v>299</v>
      </c>
      <c r="O27" s="222"/>
      <c r="P27" s="222"/>
      <c r="Q27" s="222"/>
      <c r="R27" s="222"/>
      <c r="S27" s="222"/>
      <c r="T27" s="222"/>
      <c r="U27" s="222"/>
      <c r="V27" s="222"/>
      <c r="W27" s="222"/>
      <c r="X27" s="222"/>
      <c r="Y27" s="222"/>
      <c r="Z27" s="222"/>
      <c r="AA27" s="222"/>
      <c r="AB27" s="222"/>
      <c r="AC27" s="222"/>
      <c r="AD27" s="222"/>
      <c r="AE27" s="222"/>
      <c r="AF27" s="222"/>
      <c r="AG27" s="222"/>
      <c r="AH27" s="222"/>
      <c r="AI27" s="222"/>
      <c r="AJ27" s="222"/>
      <c r="AK27" s="222"/>
      <c r="AL27" s="222"/>
      <c r="AM27" s="222"/>
      <c r="AN27" s="222"/>
      <c r="AO27" s="222"/>
      <c r="AP27" s="222"/>
      <c r="AQ27" s="222"/>
      <c r="AR27" s="222"/>
      <c r="AS27" s="222"/>
      <c r="AT27" s="222"/>
      <c r="AU27" s="222"/>
      <c r="AV27" s="222"/>
      <c r="AW27" s="222"/>
      <c r="AX27" s="222"/>
      <c r="AY27" s="222"/>
      <c r="AZ27" s="222"/>
      <c r="BA27" s="222"/>
      <c r="BB27" s="222"/>
      <c r="BC27" s="222"/>
      <c r="BD27" s="222"/>
      <c r="BE27" s="222"/>
      <c r="BF27" s="222"/>
      <c r="BG27" s="222"/>
      <c r="BH27" s="222"/>
      <c r="BI27" s="222"/>
      <c r="BJ27" s="222"/>
      <c r="BK27" s="222"/>
      <c r="BL27" s="222"/>
      <c r="BM27" s="222"/>
      <c r="BN27" s="222"/>
      <c r="BO27" s="222"/>
      <c r="BP27" s="222"/>
      <c r="BQ27" s="222"/>
      <c r="BR27" s="222"/>
      <c r="BS27" s="222"/>
      <c r="BT27" s="222"/>
      <c r="BU27" s="222"/>
      <c r="BV27" s="222"/>
      <c r="BW27" s="222"/>
      <c r="BX27" s="222"/>
      <c r="BY27" s="222"/>
      <c r="BZ27" s="222"/>
      <c r="CA27" s="222"/>
      <c r="CB27" s="222"/>
      <c r="CC27" s="222"/>
      <c r="CD27" s="222"/>
      <c r="CE27" s="222"/>
      <c r="CF27" s="222"/>
      <c r="CG27" s="222"/>
      <c r="CH27" s="222"/>
      <c r="CI27" s="222"/>
      <c r="CJ27" s="222"/>
      <c r="CK27" s="222"/>
      <c r="CL27" s="222"/>
      <c r="CM27" s="222"/>
      <c r="CN27" s="222"/>
      <c r="CO27" s="222"/>
      <c r="CP27" s="222"/>
      <c r="CQ27" s="222"/>
      <c r="CR27" s="222"/>
      <c r="CS27" s="222"/>
      <c r="CT27" s="222"/>
      <c r="CU27" s="222"/>
      <c r="CV27" s="222"/>
      <c r="CW27" s="222"/>
      <c r="CX27" s="222"/>
    </row>
    <row r="28" spans="1:102" s="223" customFormat="1" ht="20.100000000000001" customHeight="1">
      <c r="A28" s="204"/>
      <c r="B28" s="104" t="s">
        <v>69</v>
      </c>
      <c r="C28" s="105">
        <v>0</v>
      </c>
      <c r="D28" s="177">
        <v>0</v>
      </c>
      <c r="E28" s="178">
        <v>0</v>
      </c>
      <c r="F28" s="179" t="s">
        <v>298</v>
      </c>
      <c r="G28" s="180" t="s">
        <v>298</v>
      </c>
      <c r="H28" s="181" t="s">
        <v>298</v>
      </c>
      <c r="I28" s="179" t="s">
        <v>299</v>
      </c>
      <c r="J28" s="180" t="s">
        <v>299</v>
      </c>
      <c r="K28" s="181" t="s">
        <v>299</v>
      </c>
      <c r="L28" s="179" t="s">
        <v>299</v>
      </c>
      <c r="M28" s="180" t="s">
        <v>299</v>
      </c>
      <c r="N28" s="181" t="s">
        <v>299</v>
      </c>
      <c r="O28" s="222"/>
      <c r="P28" s="222"/>
      <c r="Q28" s="222"/>
      <c r="R28" s="222"/>
      <c r="S28" s="222"/>
      <c r="T28" s="222"/>
      <c r="U28" s="222"/>
      <c r="V28" s="222"/>
      <c r="W28" s="222"/>
      <c r="X28" s="222"/>
      <c r="Y28" s="222"/>
      <c r="Z28" s="222"/>
      <c r="AA28" s="222"/>
      <c r="AB28" s="222"/>
      <c r="AC28" s="222"/>
      <c r="AD28" s="222"/>
      <c r="AE28" s="222"/>
      <c r="AF28" s="222"/>
      <c r="AG28" s="222"/>
      <c r="AH28" s="222"/>
      <c r="AI28" s="222"/>
      <c r="AJ28" s="222"/>
      <c r="AK28" s="222"/>
      <c r="AL28" s="222"/>
      <c r="AM28" s="222"/>
      <c r="AN28" s="222"/>
      <c r="AO28" s="222"/>
      <c r="AP28" s="222"/>
      <c r="AQ28" s="222"/>
      <c r="AR28" s="222"/>
      <c r="AS28" s="222"/>
      <c r="AT28" s="222"/>
      <c r="AU28" s="222"/>
      <c r="AV28" s="222"/>
      <c r="AW28" s="222"/>
      <c r="AX28" s="222"/>
      <c r="AY28" s="222"/>
      <c r="AZ28" s="222"/>
      <c r="BA28" s="222"/>
      <c r="BB28" s="222"/>
      <c r="BC28" s="222"/>
      <c r="BD28" s="222"/>
      <c r="BE28" s="222"/>
      <c r="BF28" s="222"/>
      <c r="BG28" s="222"/>
      <c r="BH28" s="222"/>
      <c r="BI28" s="222"/>
      <c r="BJ28" s="222"/>
      <c r="BK28" s="222"/>
      <c r="BL28" s="222"/>
      <c r="BM28" s="222"/>
      <c r="BN28" s="222"/>
      <c r="BO28" s="222"/>
      <c r="BP28" s="222"/>
      <c r="BQ28" s="222"/>
      <c r="BR28" s="222"/>
      <c r="BS28" s="222"/>
      <c r="BT28" s="222"/>
      <c r="BU28" s="222"/>
      <c r="BV28" s="222"/>
      <c r="BW28" s="222"/>
      <c r="BX28" s="222"/>
      <c r="BY28" s="222"/>
      <c r="BZ28" s="222"/>
      <c r="CA28" s="222"/>
      <c r="CB28" s="222"/>
      <c r="CC28" s="222"/>
      <c r="CD28" s="222"/>
      <c r="CE28" s="222"/>
      <c r="CF28" s="222"/>
      <c r="CG28" s="222"/>
      <c r="CH28" s="222"/>
      <c r="CI28" s="222"/>
      <c r="CJ28" s="222"/>
      <c r="CK28" s="222"/>
      <c r="CL28" s="222"/>
      <c r="CM28" s="222"/>
      <c r="CN28" s="222"/>
      <c r="CO28" s="222"/>
      <c r="CP28" s="222"/>
      <c r="CQ28" s="222"/>
      <c r="CR28" s="222"/>
      <c r="CS28" s="222"/>
      <c r="CT28" s="222"/>
      <c r="CU28" s="222"/>
      <c r="CV28" s="222"/>
      <c r="CW28" s="222"/>
      <c r="CX28" s="222"/>
    </row>
    <row r="29" spans="1:102" s="223" customFormat="1" ht="20.100000000000001" customHeight="1">
      <c r="A29" s="204"/>
      <c r="B29" s="104" t="s">
        <v>40</v>
      </c>
      <c r="C29" s="105">
        <v>0</v>
      </c>
      <c r="D29" s="177">
        <v>0</v>
      </c>
      <c r="E29" s="178">
        <v>0</v>
      </c>
      <c r="F29" s="179" t="s">
        <v>298</v>
      </c>
      <c r="G29" s="180" t="s">
        <v>298</v>
      </c>
      <c r="H29" s="181" t="s">
        <v>298</v>
      </c>
      <c r="I29" s="179" t="s">
        <v>299</v>
      </c>
      <c r="J29" s="180" t="s">
        <v>299</v>
      </c>
      <c r="K29" s="181" t="s">
        <v>299</v>
      </c>
      <c r="L29" s="179" t="s">
        <v>299</v>
      </c>
      <c r="M29" s="180" t="s">
        <v>299</v>
      </c>
      <c r="N29" s="181" t="s">
        <v>299</v>
      </c>
      <c r="O29" s="222"/>
      <c r="P29" s="222"/>
      <c r="Q29" s="222"/>
      <c r="R29" s="222"/>
      <c r="S29" s="222"/>
      <c r="T29" s="222"/>
      <c r="U29" s="222"/>
      <c r="V29" s="222"/>
      <c r="W29" s="222"/>
      <c r="X29" s="222"/>
      <c r="Y29" s="222"/>
      <c r="Z29" s="222"/>
      <c r="AA29" s="222"/>
      <c r="AB29" s="222"/>
      <c r="AC29" s="222"/>
      <c r="AD29" s="222"/>
      <c r="AE29" s="222"/>
      <c r="AF29" s="222"/>
      <c r="AG29" s="222"/>
      <c r="AH29" s="222"/>
      <c r="AI29" s="222"/>
      <c r="AJ29" s="222"/>
      <c r="AK29" s="222"/>
      <c r="AL29" s="222"/>
      <c r="AM29" s="222"/>
      <c r="AN29" s="222"/>
      <c r="AO29" s="222"/>
      <c r="AP29" s="222"/>
      <c r="AQ29" s="222"/>
      <c r="AR29" s="222"/>
      <c r="AS29" s="222"/>
      <c r="AT29" s="222"/>
      <c r="AU29" s="222"/>
      <c r="AV29" s="222"/>
      <c r="AW29" s="222"/>
      <c r="AX29" s="222"/>
      <c r="AY29" s="222"/>
      <c r="AZ29" s="222"/>
      <c r="BA29" s="222"/>
      <c r="BB29" s="222"/>
      <c r="BC29" s="222"/>
      <c r="BD29" s="222"/>
      <c r="BE29" s="222"/>
      <c r="BF29" s="222"/>
      <c r="BG29" s="222"/>
      <c r="BH29" s="222"/>
      <c r="BI29" s="222"/>
      <c r="BJ29" s="222"/>
      <c r="BK29" s="222"/>
      <c r="BL29" s="222"/>
      <c r="BM29" s="222"/>
      <c r="BN29" s="222"/>
      <c r="BO29" s="222"/>
      <c r="BP29" s="222"/>
      <c r="BQ29" s="222"/>
      <c r="BR29" s="222"/>
      <c r="BS29" s="222"/>
      <c r="BT29" s="222"/>
      <c r="BU29" s="222"/>
      <c r="BV29" s="222"/>
      <c r="BW29" s="222"/>
      <c r="BX29" s="222"/>
      <c r="BY29" s="222"/>
      <c r="BZ29" s="222"/>
      <c r="CA29" s="222"/>
      <c r="CB29" s="222"/>
      <c r="CC29" s="222"/>
      <c r="CD29" s="222"/>
      <c r="CE29" s="222"/>
      <c r="CF29" s="222"/>
      <c r="CG29" s="222"/>
      <c r="CH29" s="222"/>
      <c r="CI29" s="222"/>
      <c r="CJ29" s="222"/>
      <c r="CK29" s="222"/>
      <c r="CL29" s="222"/>
      <c r="CM29" s="222"/>
      <c r="CN29" s="222"/>
      <c r="CO29" s="222"/>
      <c r="CP29" s="222"/>
      <c r="CQ29" s="222"/>
      <c r="CR29" s="222"/>
      <c r="CS29" s="222"/>
      <c r="CT29" s="222"/>
      <c r="CU29" s="222"/>
      <c r="CV29" s="222"/>
      <c r="CW29" s="222"/>
      <c r="CX29" s="222"/>
    </row>
    <row r="30" spans="1:102" s="223" customFormat="1" ht="20.100000000000001" customHeight="1">
      <c r="A30" s="204"/>
      <c r="B30" s="104" t="s">
        <v>73</v>
      </c>
      <c r="C30" s="105">
        <v>12.360264000000001</v>
      </c>
      <c r="D30" s="177">
        <v>10.861103999999999</v>
      </c>
      <c r="E30" s="178">
        <v>10.718866</v>
      </c>
      <c r="F30" s="179">
        <v>0</v>
      </c>
      <c r="G30" s="180">
        <v>0</v>
      </c>
      <c r="H30" s="181">
        <v>0</v>
      </c>
      <c r="I30" s="179" t="s">
        <v>299</v>
      </c>
      <c r="J30" s="180" t="s">
        <v>299</v>
      </c>
      <c r="K30" s="181" t="s">
        <v>299</v>
      </c>
      <c r="L30" s="179">
        <v>1.9885416686892772</v>
      </c>
      <c r="M30" s="180">
        <v>0.76537339113961167</v>
      </c>
      <c r="N30" s="181">
        <v>0.81792234365090488</v>
      </c>
      <c r="O30" s="222"/>
      <c r="P30" s="222"/>
      <c r="Q30" s="222"/>
      <c r="R30" s="222"/>
      <c r="S30" s="222"/>
      <c r="T30" s="222"/>
      <c r="U30" s="222"/>
      <c r="V30" s="222"/>
      <c r="W30" s="222"/>
      <c r="X30" s="222"/>
      <c r="Y30" s="222"/>
      <c r="Z30" s="222"/>
      <c r="AA30" s="222"/>
      <c r="AB30" s="222"/>
      <c r="AC30" s="222"/>
      <c r="AD30" s="222"/>
      <c r="AE30" s="222"/>
      <c r="AF30" s="222"/>
      <c r="AG30" s="222"/>
      <c r="AH30" s="222"/>
      <c r="AI30" s="222"/>
      <c r="AJ30" s="222"/>
      <c r="AK30" s="222"/>
      <c r="AL30" s="222"/>
      <c r="AM30" s="222"/>
      <c r="AN30" s="222"/>
      <c r="AO30" s="222"/>
      <c r="AP30" s="222"/>
      <c r="AQ30" s="222"/>
      <c r="AR30" s="222"/>
      <c r="AS30" s="222"/>
      <c r="AT30" s="222"/>
      <c r="AU30" s="222"/>
      <c r="AV30" s="222"/>
      <c r="AW30" s="222"/>
      <c r="AX30" s="222"/>
      <c r="AY30" s="222"/>
      <c r="AZ30" s="222"/>
      <c r="BA30" s="222"/>
      <c r="BB30" s="222"/>
      <c r="BC30" s="222"/>
      <c r="BD30" s="222"/>
      <c r="BE30" s="222"/>
      <c r="BF30" s="222"/>
      <c r="BG30" s="222"/>
      <c r="BH30" s="222"/>
      <c r="BI30" s="222"/>
      <c r="BJ30" s="222"/>
      <c r="BK30" s="222"/>
      <c r="BL30" s="222"/>
      <c r="BM30" s="222"/>
      <c r="BN30" s="222"/>
      <c r="BO30" s="222"/>
      <c r="BP30" s="222"/>
      <c r="BQ30" s="222"/>
      <c r="BR30" s="222"/>
      <c r="BS30" s="222"/>
      <c r="BT30" s="222"/>
      <c r="BU30" s="222"/>
      <c r="BV30" s="222"/>
      <c r="BW30" s="222"/>
      <c r="BX30" s="222"/>
      <c r="BY30" s="222"/>
      <c r="BZ30" s="222"/>
      <c r="CA30" s="222"/>
      <c r="CB30" s="222"/>
      <c r="CC30" s="222"/>
      <c r="CD30" s="222"/>
      <c r="CE30" s="222"/>
      <c r="CF30" s="222"/>
      <c r="CG30" s="222"/>
      <c r="CH30" s="222"/>
      <c r="CI30" s="222"/>
      <c r="CJ30" s="222"/>
      <c r="CK30" s="222"/>
      <c r="CL30" s="222"/>
      <c r="CM30" s="222"/>
      <c r="CN30" s="222"/>
      <c r="CO30" s="222"/>
      <c r="CP30" s="222"/>
      <c r="CQ30" s="222"/>
      <c r="CR30" s="222"/>
      <c r="CS30" s="222"/>
      <c r="CT30" s="222"/>
      <c r="CU30" s="222"/>
      <c r="CV30" s="222"/>
      <c r="CW30" s="222"/>
      <c r="CX30" s="222"/>
    </row>
    <row r="31" spans="1:102" s="223" customFormat="1" ht="20.100000000000001" customHeight="1">
      <c r="A31" s="204"/>
      <c r="B31" s="104" t="s">
        <v>31</v>
      </c>
      <c r="C31" s="105">
        <v>0</v>
      </c>
      <c r="D31" s="177">
        <v>0</v>
      </c>
      <c r="E31" s="178">
        <v>0</v>
      </c>
      <c r="F31" s="179" t="s">
        <v>298</v>
      </c>
      <c r="G31" s="180" t="s">
        <v>298</v>
      </c>
      <c r="H31" s="181" t="s">
        <v>298</v>
      </c>
      <c r="I31" s="179" t="s">
        <v>299</v>
      </c>
      <c r="J31" s="180" t="s">
        <v>299</v>
      </c>
      <c r="K31" s="181" t="s">
        <v>299</v>
      </c>
      <c r="L31" s="179" t="s">
        <v>299</v>
      </c>
      <c r="M31" s="180" t="s">
        <v>299</v>
      </c>
      <c r="N31" s="181" t="s">
        <v>299</v>
      </c>
      <c r="O31" s="222"/>
      <c r="P31" s="222"/>
      <c r="Q31" s="222"/>
      <c r="R31" s="222"/>
      <c r="S31" s="222"/>
      <c r="T31" s="222"/>
      <c r="U31" s="222"/>
      <c r="V31" s="222"/>
      <c r="W31" s="222"/>
      <c r="X31" s="222"/>
      <c r="Y31" s="222"/>
      <c r="Z31" s="222"/>
      <c r="AA31" s="222"/>
      <c r="AB31" s="222"/>
      <c r="AC31" s="222"/>
      <c r="AD31" s="222"/>
      <c r="AE31" s="222"/>
      <c r="AF31" s="222"/>
      <c r="AG31" s="222"/>
      <c r="AH31" s="222"/>
      <c r="AI31" s="222"/>
      <c r="AJ31" s="222"/>
      <c r="AK31" s="222"/>
      <c r="AL31" s="222"/>
      <c r="AM31" s="222"/>
      <c r="AN31" s="222"/>
      <c r="AO31" s="222"/>
      <c r="AP31" s="222"/>
      <c r="AQ31" s="222"/>
      <c r="AR31" s="222"/>
      <c r="AS31" s="222"/>
      <c r="AT31" s="222"/>
      <c r="AU31" s="222"/>
      <c r="AV31" s="222"/>
      <c r="AW31" s="222"/>
      <c r="AX31" s="222"/>
      <c r="AY31" s="222"/>
      <c r="AZ31" s="222"/>
      <c r="BA31" s="222"/>
      <c r="BB31" s="222"/>
      <c r="BC31" s="222"/>
      <c r="BD31" s="222"/>
      <c r="BE31" s="222"/>
      <c r="BF31" s="222"/>
      <c r="BG31" s="222"/>
      <c r="BH31" s="222"/>
      <c r="BI31" s="222"/>
      <c r="BJ31" s="222"/>
      <c r="BK31" s="222"/>
      <c r="BL31" s="222"/>
      <c r="BM31" s="222"/>
      <c r="BN31" s="222"/>
      <c r="BO31" s="222"/>
      <c r="BP31" s="222"/>
      <c r="BQ31" s="222"/>
      <c r="BR31" s="222"/>
      <c r="BS31" s="222"/>
      <c r="BT31" s="222"/>
      <c r="BU31" s="222"/>
      <c r="BV31" s="222"/>
      <c r="BW31" s="222"/>
      <c r="BX31" s="222"/>
      <c r="BY31" s="222"/>
      <c r="BZ31" s="222"/>
      <c r="CA31" s="222"/>
      <c r="CB31" s="222"/>
      <c r="CC31" s="222"/>
      <c r="CD31" s="222"/>
      <c r="CE31" s="222"/>
      <c r="CF31" s="222"/>
      <c r="CG31" s="222"/>
      <c r="CH31" s="222"/>
      <c r="CI31" s="222"/>
      <c r="CJ31" s="222"/>
      <c r="CK31" s="222"/>
      <c r="CL31" s="222"/>
      <c r="CM31" s="222"/>
      <c r="CN31" s="222"/>
      <c r="CO31" s="222"/>
      <c r="CP31" s="222"/>
      <c r="CQ31" s="222"/>
      <c r="CR31" s="222"/>
      <c r="CS31" s="222"/>
      <c r="CT31" s="222"/>
      <c r="CU31" s="222"/>
      <c r="CV31" s="222"/>
      <c r="CW31" s="222"/>
      <c r="CX31" s="222"/>
    </row>
    <row r="32" spans="1:102" s="223" customFormat="1" ht="20.100000000000001" customHeight="1">
      <c r="A32" s="204"/>
      <c r="B32" s="104" t="s">
        <v>45</v>
      </c>
      <c r="C32" s="105">
        <v>0</v>
      </c>
      <c r="D32" s="177">
        <v>0</v>
      </c>
      <c r="E32" s="178">
        <v>0</v>
      </c>
      <c r="F32" s="179" t="s">
        <v>298</v>
      </c>
      <c r="G32" s="180" t="s">
        <v>298</v>
      </c>
      <c r="H32" s="181" t="s">
        <v>298</v>
      </c>
      <c r="I32" s="179" t="s">
        <v>299</v>
      </c>
      <c r="J32" s="180" t="s">
        <v>299</v>
      </c>
      <c r="K32" s="181" t="s">
        <v>299</v>
      </c>
      <c r="L32" s="179" t="s">
        <v>299</v>
      </c>
      <c r="M32" s="180" t="s">
        <v>299</v>
      </c>
      <c r="N32" s="181" t="s">
        <v>299</v>
      </c>
      <c r="O32" s="222"/>
      <c r="P32" s="222"/>
      <c r="Q32" s="222"/>
      <c r="R32" s="222"/>
      <c r="S32" s="222"/>
      <c r="T32" s="222"/>
      <c r="U32" s="222"/>
      <c r="V32" s="222"/>
      <c r="W32" s="222"/>
      <c r="X32" s="222"/>
      <c r="Y32" s="222"/>
      <c r="Z32" s="222"/>
      <c r="AA32" s="222"/>
      <c r="AB32" s="222"/>
      <c r="AC32" s="222"/>
      <c r="AD32" s="222"/>
      <c r="AE32" s="222"/>
      <c r="AF32" s="222"/>
      <c r="AG32" s="222"/>
      <c r="AH32" s="222"/>
      <c r="AI32" s="222"/>
      <c r="AJ32" s="222"/>
      <c r="AK32" s="222"/>
      <c r="AL32" s="222"/>
      <c r="AM32" s="222"/>
      <c r="AN32" s="222"/>
      <c r="AO32" s="222"/>
      <c r="AP32" s="222"/>
      <c r="AQ32" s="222"/>
      <c r="AR32" s="222"/>
      <c r="AS32" s="222"/>
      <c r="AT32" s="222"/>
      <c r="AU32" s="222"/>
      <c r="AV32" s="222"/>
      <c r="AW32" s="222"/>
      <c r="AX32" s="222"/>
      <c r="AY32" s="222"/>
      <c r="AZ32" s="222"/>
      <c r="BA32" s="222"/>
      <c r="BB32" s="222"/>
      <c r="BC32" s="222"/>
      <c r="BD32" s="222"/>
      <c r="BE32" s="222"/>
      <c r="BF32" s="222"/>
      <c r="BG32" s="222"/>
      <c r="BH32" s="222"/>
      <c r="BI32" s="222"/>
      <c r="BJ32" s="222"/>
      <c r="BK32" s="222"/>
      <c r="BL32" s="222"/>
      <c r="BM32" s="222"/>
      <c r="BN32" s="222"/>
      <c r="BO32" s="222"/>
      <c r="BP32" s="222"/>
      <c r="BQ32" s="222"/>
      <c r="BR32" s="222"/>
      <c r="BS32" s="222"/>
      <c r="BT32" s="222"/>
      <c r="BU32" s="222"/>
      <c r="BV32" s="222"/>
      <c r="BW32" s="222"/>
      <c r="BX32" s="222"/>
      <c r="BY32" s="222"/>
      <c r="BZ32" s="222"/>
      <c r="CA32" s="222"/>
      <c r="CB32" s="222"/>
      <c r="CC32" s="222"/>
      <c r="CD32" s="222"/>
      <c r="CE32" s="222"/>
      <c r="CF32" s="222"/>
      <c r="CG32" s="222"/>
      <c r="CH32" s="222"/>
      <c r="CI32" s="222"/>
      <c r="CJ32" s="222"/>
      <c r="CK32" s="222"/>
      <c r="CL32" s="222"/>
      <c r="CM32" s="222"/>
      <c r="CN32" s="222"/>
      <c r="CO32" s="222"/>
      <c r="CP32" s="222"/>
      <c r="CQ32" s="222"/>
      <c r="CR32" s="222"/>
      <c r="CS32" s="222"/>
      <c r="CT32" s="222"/>
      <c r="CU32" s="222"/>
      <c r="CV32" s="222"/>
      <c r="CW32" s="222"/>
      <c r="CX32" s="222"/>
    </row>
    <row r="33" spans="1:102" s="223" customFormat="1" ht="20.100000000000001" customHeight="1">
      <c r="A33" s="204"/>
      <c r="B33" s="104" t="s">
        <v>51</v>
      </c>
      <c r="C33" s="105">
        <v>0</v>
      </c>
      <c r="D33" s="177">
        <v>0</v>
      </c>
      <c r="E33" s="178">
        <v>0</v>
      </c>
      <c r="F33" s="179" t="s">
        <v>298</v>
      </c>
      <c r="G33" s="180" t="s">
        <v>298</v>
      </c>
      <c r="H33" s="181" t="s">
        <v>298</v>
      </c>
      <c r="I33" s="179" t="s">
        <v>299</v>
      </c>
      <c r="J33" s="180" t="s">
        <v>299</v>
      </c>
      <c r="K33" s="181" t="s">
        <v>299</v>
      </c>
      <c r="L33" s="179" t="s">
        <v>299</v>
      </c>
      <c r="M33" s="180" t="s">
        <v>299</v>
      </c>
      <c r="N33" s="181" t="s">
        <v>299</v>
      </c>
      <c r="O33" s="222"/>
      <c r="P33" s="222"/>
      <c r="Q33" s="222"/>
      <c r="R33" s="222"/>
      <c r="S33" s="222"/>
      <c r="T33" s="222"/>
      <c r="U33" s="222"/>
      <c r="V33" s="222"/>
      <c r="W33" s="222"/>
      <c r="X33" s="222"/>
      <c r="Y33" s="222"/>
      <c r="Z33" s="222"/>
      <c r="AA33" s="222"/>
      <c r="AB33" s="222"/>
      <c r="AC33" s="222"/>
      <c r="AD33" s="222"/>
      <c r="AE33" s="222"/>
      <c r="AF33" s="222"/>
      <c r="AG33" s="222"/>
      <c r="AH33" s="222"/>
      <c r="AI33" s="222"/>
      <c r="AJ33" s="222"/>
      <c r="AK33" s="222"/>
      <c r="AL33" s="222"/>
      <c r="AM33" s="222"/>
      <c r="AN33" s="222"/>
      <c r="AO33" s="222"/>
      <c r="AP33" s="222"/>
      <c r="AQ33" s="222"/>
      <c r="AR33" s="222"/>
      <c r="AS33" s="222"/>
      <c r="AT33" s="222"/>
      <c r="AU33" s="222"/>
      <c r="AV33" s="222"/>
      <c r="AW33" s="222"/>
      <c r="AX33" s="222"/>
      <c r="AY33" s="222"/>
      <c r="AZ33" s="222"/>
      <c r="BA33" s="222"/>
      <c r="BB33" s="222"/>
      <c r="BC33" s="222"/>
      <c r="BD33" s="222"/>
      <c r="BE33" s="222"/>
      <c r="BF33" s="222"/>
      <c r="BG33" s="222"/>
      <c r="BH33" s="222"/>
      <c r="BI33" s="222"/>
      <c r="BJ33" s="222"/>
      <c r="BK33" s="222"/>
      <c r="BL33" s="222"/>
      <c r="BM33" s="222"/>
      <c r="BN33" s="222"/>
      <c r="BO33" s="222"/>
      <c r="BP33" s="222"/>
      <c r="BQ33" s="222"/>
      <c r="BR33" s="222"/>
      <c r="BS33" s="222"/>
      <c r="BT33" s="222"/>
      <c r="BU33" s="222"/>
      <c r="BV33" s="222"/>
      <c r="BW33" s="222"/>
      <c r="BX33" s="222"/>
      <c r="BY33" s="222"/>
      <c r="BZ33" s="222"/>
      <c r="CA33" s="222"/>
      <c r="CB33" s="222"/>
      <c r="CC33" s="222"/>
      <c r="CD33" s="222"/>
      <c r="CE33" s="222"/>
      <c r="CF33" s="222"/>
      <c r="CG33" s="222"/>
      <c r="CH33" s="222"/>
      <c r="CI33" s="222"/>
      <c r="CJ33" s="222"/>
      <c r="CK33" s="222"/>
      <c r="CL33" s="222"/>
      <c r="CM33" s="222"/>
      <c r="CN33" s="222"/>
      <c r="CO33" s="222"/>
      <c r="CP33" s="222"/>
      <c r="CQ33" s="222"/>
      <c r="CR33" s="222"/>
      <c r="CS33" s="222"/>
      <c r="CT33" s="222"/>
      <c r="CU33" s="222"/>
      <c r="CV33" s="222"/>
      <c r="CW33" s="222"/>
      <c r="CX33" s="222"/>
    </row>
    <row r="34" spans="1:102" s="223" customFormat="1" ht="20.100000000000001" customHeight="1">
      <c r="A34" s="204"/>
      <c r="B34" s="104" t="s">
        <v>48</v>
      </c>
      <c r="C34" s="105">
        <v>0</v>
      </c>
      <c r="D34" s="177">
        <v>0</v>
      </c>
      <c r="E34" s="178">
        <v>0</v>
      </c>
      <c r="F34" s="179" t="s">
        <v>298</v>
      </c>
      <c r="G34" s="180" t="s">
        <v>298</v>
      </c>
      <c r="H34" s="181" t="s">
        <v>298</v>
      </c>
      <c r="I34" s="179" t="s">
        <v>299</v>
      </c>
      <c r="J34" s="180" t="s">
        <v>299</v>
      </c>
      <c r="K34" s="181" t="s">
        <v>299</v>
      </c>
      <c r="L34" s="179" t="s">
        <v>299</v>
      </c>
      <c r="M34" s="180" t="s">
        <v>299</v>
      </c>
      <c r="N34" s="181" t="s">
        <v>299</v>
      </c>
      <c r="O34" s="222"/>
      <c r="P34" s="222"/>
      <c r="Q34" s="222"/>
      <c r="R34" s="222"/>
      <c r="S34" s="222"/>
      <c r="T34" s="222"/>
      <c r="U34" s="222"/>
      <c r="V34" s="222"/>
      <c r="W34" s="222"/>
      <c r="X34" s="222"/>
      <c r="Y34" s="222"/>
      <c r="Z34" s="222"/>
      <c r="AA34" s="222"/>
      <c r="AB34" s="222"/>
      <c r="AC34" s="222"/>
      <c r="AD34" s="222"/>
      <c r="AE34" s="222"/>
      <c r="AF34" s="222"/>
      <c r="AG34" s="222"/>
      <c r="AH34" s="222"/>
      <c r="AI34" s="222"/>
      <c r="AJ34" s="222"/>
      <c r="AK34" s="222"/>
      <c r="AL34" s="222"/>
      <c r="AM34" s="222"/>
      <c r="AN34" s="222"/>
      <c r="AO34" s="222"/>
      <c r="AP34" s="222"/>
      <c r="AQ34" s="222"/>
      <c r="AR34" s="222"/>
      <c r="AS34" s="222"/>
      <c r="AT34" s="222"/>
      <c r="AU34" s="222"/>
      <c r="AV34" s="222"/>
      <c r="AW34" s="222"/>
      <c r="AX34" s="222"/>
      <c r="AY34" s="222"/>
      <c r="AZ34" s="222"/>
      <c r="BA34" s="222"/>
      <c r="BB34" s="222"/>
      <c r="BC34" s="222"/>
      <c r="BD34" s="222"/>
      <c r="BE34" s="222"/>
      <c r="BF34" s="222"/>
      <c r="BG34" s="222"/>
      <c r="BH34" s="222"/>
      <c r="BI34" s="222"/>
      <c r="BJ34" s="222"/>
      <c r="BK34" s="222"/>
      <c r="BL34" s="222"/>
      <c r="BM34" s="222"/>
      <c r="BN34" s="222"/>
      <c r="BO34" s="222"/>
      <c r="BP34" s="222"/>
      <c r="BQ34" s="222"/>
      <c r="BR34" s="222"/>
      <c r="BS34" s="222"/>
      <c r="BT34" s="222"/>
      <c r="BU34" s="222"/>
      <c r="BV34" s="222"/>
      <c r="BW34" s="222"/>
      <c r="BX34" s="222"/>
      <c r="BY34" s="222"/>
      <c r="BZ34" s="222"/>
      <c r="CA34" s="222"/>
      <c r="CB34" s="222"/>
      <c r="CC34" s="222"/>
      <c r="CD34" s="222"/>
      <c r="CE34" s="222"/>
      <c r="CF34" s="222"/>
      <c r="CG34" s="222"/>
      <c r="CH34" s="222"/>
      <c r="CI34" s="222"/>
      <c r="CJ34" s="222"/>
      <c r="CK34" s="222"/>
      <c r="CL34" s="222"/>
      <c r="CM34" s="222"/>
      <c r="CN34" s="222"/>
      <c r="CO34" s="222"/>
      <c r="CP34" s="222"/>
      <c r="CQ34" s="222"/>
      <c r="CR34" s="222"/>
      <c r="CS34" s="222"/>
      <c r="CT34" s="222"/>
      <c r="CU34" s="222"/>
      <c r="CV34" s="222"/>
      <c r="CW34" s="222"/>
      <c r="CX34" s="222"/>
    </row>
    <row r="35" spans="1:102" s="223" customFormat="1" ht="20.100000000000001" customHeight="1">
      <c r="A35" s="204"/>
      <c r="B35" s="104" t="s">
        <v>39</v>
      </c>
      <c r="C35" s="105">
        <v>0</v>
      </c>
      <c r="D35" s="177">
        <v>0</v>
      </c>
      <c r="E35" s="178">
        <v>0</v>
      </c>
      <c r="F35" s="179" t="s">
        <v>298</v>
      </c>
      <c r="G35" s="180" t="s">
        <v>298</v>
      </c>
      <c r="H35" s="181" t="s">
        <v>298</v>
      </c>
      <c r="I35" s="179" t="s">
        <v>299</v>
      </c>
      <c r="J35" s="180" t="s">
        <v>299</v>
      </c>
      <c r="K35" s="181" t="s">
        <v>299</v>
      </c>
      <c r="L35" s="179" t="s">
        <v>299</v>
      </c>
      <c r="M35" s="180" t="s">
        <v>299</v>
      </c>
      <c r="N35" s="181" t="s">
        <v>299</v>
      </c>
      <c r="O35" s="222"/>
      <c r="P35" s="222"/>
      <c r="Q35" s="222"/>
      <c r="R35" s="222"/>
      <c r="S35" s="222"/>
      <c r="T35" s="222"/>
      <c r="U35" s="222"/>
      <c r="V35" s="222"/>
      <c r="W35" s="222"/>
      <c r="X35" s="222"/>
      <c r="Y35" s="222"/>
      <c r="Z35" s="222"/>
      <c r="AA35" s="222"/>
      <c r="AB35" s="222"/>
      <c r="AC35" s="222"/>
      <c r="AD35" s="222"/>
      <c r="AE35" s="222"/>
      <c r="AF35" s="222"/>
      <c r="AG35" s="222"/>
      <c r="AH35" s="222"/>
      <c r="AI35" s="222"/>
      <c r="AJ35" s="222"/>
      <c r="AK35" s="222"/>
      <c r="AL35" s="222"/>
      <c r="AM35" s="222"/>
      <c r="AN35" s="222"/>
      <c r="AO35" s="222"/>
      <c r="AP35" s="222"/>
      <c r="AQ35" s="222"/>
      <c r="AR35" s="222"/>
      <c r="AS35" s="222"/>
      <c r="AT35" s="222"/>
      <c r="AU35" s="222"/>
      <c r="AV35" s="222"/>
      <c r="AW35" s="222"/>
      <c r="AX35" s="222"/>
      <c r="AY35" s="222"/>
      <c r="AZ35" s="222"/>
      <c r="BA35" s="222"/>
      <c r="BB35" s="222"/>
      <c r="BC35" s="222"/>
      <c r="BD35" s="222"/>
      <c r="BE35" s="222"/>
      <c r="BF35" s="222"/>
      <c r="BG35" s="222"/>
      <c r="BH35" s="222"/>
      <c r="BI35" s="222"/>
      <c r="BJ35" s="222"/>
      <c r="BK35" s="222"/>
      <c r="BL35" s="222"/>
      <c r="BM35" s="222"/>
      <c r="BN35" s="222"/>
      <c r="BO35" s="222"/>
      <c r="BP35" s="222"/>
      <c r="BQ35" s="222"/>
      <c r="BR35" s="222"/>
      <c r="BS35" s="222"/>
      <c r="BT35" s="222"/>
      <c r="BU35" s="222"/>
      <c r="BV35" s="222"/>
      <c r="BW35" s="222"/>
      <c r="BX35" s="222"/>
      <c r="BY35" s="222"/>
      <c r="BZ35" s="222"/>
      <c r="CA35" s="222"/>
      <c r="CB35" s="222"/>
      <c r="CC35" s="222"/>
      <c r="CD35" s="222"/>
      <c r="CE35" s="222"/>
      <c r="CF35" s="222"/>
      <c r="CG35" s="222"/>
      <c r="CH35" s="222"/>
      <c r="CI35" s="222"/>
      <c r="CJ35" s="222"/>
      <c r="CK35" s="222"/>
      <c r="CL35" s="222"/>
      <c r="CM35" s="222"/>
      <c r="CN35" s="222"/>
      <c r="CO35" s="222"/>
      <c r="CP35" s="222"/>
      <c r="CQ35" s="222"/>
      <c r="CR35" s="222"/>
      <c r="CS35" s="222"/>
      <c r="CT35" s="222"/>
      <c r="CU35" s="222"/>
      <c r="CV35" s="222"/>
      <c r="CW35" s="222"/>
      <c r="CX35" s="222"/>
    </row>
    <row r="36" spans="1:102" s="223" customFormat="1" ht="20.100000000000001" customHeight="1">
      <c r="A36" s="204"/>
      <c r="B36" s="104" t="s">
        <v>297</v>
      </c>
      <c r="C36" s="105">
        <v>0</v>
      </c>
      <c r="D36" s="177">
        <v>0</v>
      </c>
      <c r="E36" s="178">
        <v>0</v>
      </c>
      <c r="F36" s="179" t="s">
        <v>298</v>
      </c>
      <c r="G36" s="180" t="s">
        <v>298</v>
      </c>
      <c r="H36" s="181" t="s">
        <v>298</v>
      </c>
      <c r="I36" s="179" t="s">
        <v>299</v>
      </c>
      <c r="J36" s="180" t="s">
        <v>299</v>
      </c>
      <c r="K36" s="181" t="s">
        <v>299</v>
      </c>
      <c r="L36" s="179" t="s">
        <v>299</v>
      </c>
      <c r="M36" s="180" t="s">
        <v>299</v>
      </c>
      <c r="N36" s="181" t="s">
        <v>299</v>
      </c>
      <c r="O36" s="222"/>
      <c r="P36" s="222"/>
      <c r="Q36" s="222"/>
      <c r="R36" s="222"/>
      <c r="S36" s="222"/>
      <c r="T36" s="222"/>
      <c r="U36" s="222"/>
      <c r="V36" s="222"/>
      <c r="W36" s="222"/>
      <c r="X36" s="222"/>
      <c r="Y36" s="222"/>
      <c r="Z36" s="222"/>
      <c r="AA36" s="222"/>
      <c r="AB36" s="222"/>
      <c r="AC36" s="222"/>
      <c r="AD36" s="222"/>
      <c r="AE36" s="222"/>
      <c r="AF36" s="222"/>
      <c r="AG36" s="222"/>
      <c r="AH36" s="222"/>
      <c r="AI36" s="222"/>
      <c r="AJ36" s="222"/>
      <c r="AK36" s="222"/>
      <c r="AL36" s="222"/>
      <c r="AM36" s="222"/>
      <c r="AN36" s="222"/>
      <c r="AO36" s="222"/>
      <c r="AP36" s="222"/>
      <c r="AQ36" s="222"/>
      <c r="AR36" s="222"/>
      <c r="AS36" s="222"/>
      <c r="AT36" s="222"/>
      <c r="AU36" s="222"/>
      <c r="AV36" s="222"/>
      <c r="AW36" s="222"/>
      <c r="AX36" s="222"/>
      <c r="AY36" s="222"/>
      <c r="AZ36" s="222"/>
      <c r="BA36" s="222"/>
      <c r="BB36" s="222"/>
      <c r="BC36" s="222"/>
      <c r="BD36" s="222"/>
      <c r="BE36" s="222"/>
      <c r="BF36" s="222"/>
      <c r="BG36" s="222"/>
      <c r="BH36" s="222"/>
      <c r="BI36" s="222"/>
      <c r="BJ36" s="222"/>
      <c r="BK36" s="222"/>
      <c r="BL36" s="222"/>
      <c r="BM36" s="222"/>
      <c r="BN36" s="222"/>
      <c r="BO36" s="222"/>
      <c r="BP36" s="222"/>
      <c r="BQ36" s="222"/>
      <c r="BR36" s="222"/>
      <c r="BS36" s="222"/>
      <c r="BT36" s="222"/>
      <c r="BU36" s="222"/>
      <c r="BV36" s="222"/>
      <c r="BW36" s="222"/>
      <c r="BX36" s="222"/>
      <c r="BY36" s="222"/>
      <c r="BZ36" s="222"/>
      <c r="CA36" s="222"/>
      <c r="CB36" s="222"/>
      <c r="CC36" s="222"/>
      <c r="CD36" s="222"/>
      <c r="CE36" s="222"/>
      <c r="CF36" s="222"/>
      <c r="CG36" s="222"/>
      <c r="CH36" s="222"/>
      <c r="CI36" s="222"/>
      <c r="CJ36" s="222"/>
      <c r="CK36" s="222"/>
      <c r="CL36" s="222"/>
      <c r="CM36" s="222"/>
      <c r="CN36" s="222"/>
      <c r="CO36" s="222"/>
      <c r="CP36" s="222"/>
      <c r="CQ36" s="222"/>
      <c r="CR36" s="222"/>
      <c r="CS36" s="222"/>
      <c r="CT36" s="222"/>
      <c r="CU36" s="222"/>
      <c r="CV36" s="222"/>
      <c r="CW36" s="222"/>
      <c r="CX36" s="222"/>
    </row>
    <row r="37" spans="1:102" s="223" customFormat="1" ht="20.100000000000001" customHeight="1">
      <c r="A37" s="204"/>
      <c r="B37" s="104" t="s">
        <v>66</v>
      </c>
      <c r="C37" s="105">
        <v>0</v>
      </c>
      <c r="D37" s="177">
        <v>0</v>
      </c>
      <c r="E37" s="178">
        <v>0</v>
      </c>
      <c r="F37" s="179" t="s">
        <v>298</v>
      </c>
      <c r="G37" s="180" t="s">
        <v>298</v>
      </c>
      <c r="H37" s="181" t="s">
        <v>298</v>
      </c>
      <c r="I37" s="179" t="s">
        <v>299</v>
      </c>
      <c r="J37" s="180" t="s">
        <v>299</v>
      </c>
      <c r="K37" s="181" t="s">
        <v>299</v>
      </c>
      <c r="L37" s="179" t="s">
        <v>299</v>
      </c>
      <c r="M37" s="180" t="s">
        <v>299</v>
      </c>
      <c r="N37" s="181" t="s">
        <v>299</v>
      </c>
      <c r="O37" s="222"/>
      <c r="P37" s="222"/>
      <c r="Q37" s="222"/>
      <c r="R37" s="222"/>
      <c r="S37" s="222"/>
      <c r="T37" s="222"/>
      <c r="U37" s="222"/>
      <c r="V37" s="222"/>
      <c r="W37" s="222"/>
      <c r="X37" s="222"/>
      <c r="Y37" s="222"/>
      <c r="Z37" s="222"/>
      <c r="AA37" s="222"/>
      <c r="AB37" s="222"/>
      <c r="AC37" s="222"/>
      <c r="AD37" s="222"/>
      <c r="AE37" s="222"/>
      <c r="AF37" s="222"/>
      <c r="AG37" s="222"/>
      <c r="AH37" s="222"/>
      <c r="AI37" s="222"/>
      <c r="AJ37" s="222"/>
      <c r="AK37" s="222"/>
      <c r="AL37" s="222"/>
      <c r="AM37" s="222"/>
      <c r="AN37" s="222"/>
      <c r="AO37" s="222"/>
      <c r="AP37" s="222"/>
      <c r="AQ37" s="222"/>
      <c r="AR37" s="222"/>
      <c r="AS37" s="222"/>
      <c r="AT37" s="222"/>
      <c r="AU37" s="222"/>
      <c r="AV37" s="222"/>
      <c r="AW37" s="222"/>
      <c r="AX37" s="222"/>
      <c r="AY37" s="222"/>
      <c r="AZ37" s="222"/>
      <c r="BA37" s="222"/>
      <c r="BB37" s="222"/>
      <c r="BC37" s="222"/>
      <c r="BD37" s="222"/>
      <c r="BE37" s="222"/>
      <c r="BF37" s="222"/>
      <c r="BG37" s="222"/>
      <c r="BH37" s="222"/>
      <c r="BI37" s="222"/>
      <c r="BJ37" s="222"/>
      <c r="BK37" s="222"/>
      <c r="BL37" s="222"/>
      <c r="BM37" s="222"/>
      <c r="BN37" s="222"/>
      <c r="BO37" s="222"/>
      <c r="BP37" s="222"/>
      <c r="BQ37" s="222"/>
      <c r="BR37" s="222"/>
      <c r="BS37" s="222"/>
      <c r="BT37" s="222"/>
      <c r="BU37" s="222"/>
      <c r="BV37" s="222"/>
      <c r="BW37" s="222"/>
      <c r="BX37" s="222"/>
      <c r="BY37" s="222"/>
      <c r="BZ37" s="222"/>
      <c r="CA37" s="222"/>
      <c r="CB37" s="222"/>
      <c r="CC37" s="222"/>
      <c r="CD37" s="222"/>
      <c r="CE37" s="222"/>
      <c r="CF37" s="222"/>
      <c r="CG37" s="222"/>
      <c r="CH37" s="222"/>
      <c r="CI37" s="222"/>
      <c r="CJ37" s="222"/>
      <c r="CK37" s="222"/>
      <c r="CL37" s="222"/>
      <c r="CM37" s="222"/>
      <c r="CN37" s="222"/>
      <c r="CO37" s="222"/>
      <c r="CP37" s="222"/>
      <c r="CQ37" s="222"/>
      <c r="CR37" s="222"/>
      <c r="CS37" s="222"/>
      <c r="CT37" s="222"/>
      <c r="CU37" s="222"/>
      <c r="CV37" s="222"/>
      <c r="CW37" s="222"/>
      <c r="CX37" s="222"/>
    </row>
    <row r="38" spans="1:102" s="223" customFormat="1" ht="20.100000000000001" customHeight="1">
      <c r="A38" s="204"/>
      <c r="B38" s="104" t="s">
        <v>52</v>
      </c>
      <c r="C38" s="105">
        <v>0</v>
      </c>
      <c r="D38" s="177">
        <v>0</v>
      </c>
      <c r="E38" s="178">
        <v>0</v>
      </c>
      <c r="F38" s="179" t="s">
        <v>298</v>
      </c>
      <c r="G38" s="180" t="s">
        <v>298</v>
      </c>
      <c r="H38" s="181" t="s">
        <v>298</v>
      </c>
      <c r="I38" s="179" t="s">
        <v>299</v>
      </c>
      <c r="J38" s="180" t="s">
        <v>299</v>
      </c>
      <c r="K38" s="181" t="s">
        <v>299</v>
      </c>
      <c r="L38" s="179" t="s">
        <v>299</v>
      </c>
      <c r="M38" s="180" t="s">
        <v>299</v>
      </c>
      <c r="N38" s="181" t="s">
        <v>299</v>
      </c>
      <c r="O38" s="222"/>
      <c r="P38" s="222"/>
      <c r="Q38" s="222"/>
      <c r="R38" s="222"/>
      <c r="S38" s="222"/>
      <c r="T38" s="222"/>
      <c r="U38" s="222"/>
      <c r="V38" s="222"/>
      <c r="W38" s="222"/>
      <c r="X38" s="222"/>
      <c r="Y38" s="222"/>
      <c r="Z38" s="222"/>
      <c r="AA38" s="222"/>
      <c r="AB38" s="222"/>
      <c r="AC38" s="222"/>
      <c r="AD38" s="222"/>
      <c r="AE38" s="222"/>
      <c r="AF38" s="222"/>
      <c r="AG38" s="222"/>
      <c r="AH38" s="222"/>
      <c r="AI38" s="222"/>
      <c r="AJ38" s="222"/>
      <c r="AK38" s="222"/>
      <c r="AL38" s="222"/>
      <c r="AM38" s="222"/>
      <c r="AN38" s="222"/>
      <c r="AO38" s="222"/>
      <c r="AP38" s="222"/>
      <c r="AQ38" s="222"/>
      <c r="AR38" s="222"/>
      <c r="AS38" s="222"/>
      <c r="AT38" s="222"/>
      <c r="AU38" s="222"/>
      <c r="AV38" s="222"/>
      <c r="AW38" s="222"/>
      <c r="AX38" s="222"/>
      <c r="AY38" s="222"/>
      <c r="AZ38" s="222"/>
      <c r="BA38" s="222"/>
      <c r="BB38" s="222"/>
      <c r="BC38" s="222"/>
      <c r="BD38" s="222"/>
      <c r="BE38" s="222"/>
      <c r="BF38" s="222"/>
      <c r="BG38" s="222"/>
      <c r="BH38" s="222"/>
      <c r="BI38" s="222"/>
      <c r="BJ38" s="222"/>
      <c r="BK38" s="222"/>
      <c r="BL38" s="222"/>
      <c r="BM38" s="222"/>
      <c r="BN38" s="222"/>
      <c r="BO38" s="222"/>
      <c r="BP38" s="222"/>
      <c r="BQ38" s="222"/>
      <c r="BR38" s="222"/>
      <c r="BS38" s="222"/>
      <c r="BT38" s="222"/>
      <c r="BU38" s="222"/>
      <c r="BV38" s="222"/>
      <c r="BW38" s="222"/>
      <c r="BX38" s="222"/>
      <c r="BY38" s="222"/>
      <c r="BZ38" s="222"/>
      <c r="CA38" s="222"/>
      <c r="CB38" s="222"/>
      <c r="CC38" s="222"/>
      <c r="CD38" s="222"/>
      <c r="CE38" s="222"/>
      <c r="CF38" s="222"/>
      <c r="CG38" s="222"/>
      <c r="CH38" s="222"/>
      <c r="CI38" s="222"/>
      <c r="CJ38" s="222"/>
      <c r="CK38" s="222"/>
      <c r="CL38" s="222"/>
      <c r="CM38" s="222"/>
      <c r="CN38" s="222"/>
      <c r="CO38" s="222"/>
      <c r="CP38" s="222"/>
      <c r="CQ38" s="222"/>
      <c r="CR38" s="222"/>
      <c r="CS38" s="222"/>
      <c r="CT38" s="222"/>
      <c r="CU38" s="222"/>
      <c r="CV38" s="222"/>
      <c r="CW38" s="222"/>
      <c r="CX38" s="222"/>
    </row>
    <row r="39" spans="1:102" s="223" customFormat="1" ht="20.100000000000001" customHeight="1">
      <c r="A39" s="204"/>
      <c r="B39" s="104" t="s">
        <v>42</v>
      </c>
      <c r="C39" s="105">
        <v>0</v>
      </c>
      <c r="D39" s="177">
        <v>0</v>
      </c>
      <c r="E39" s="178">
        <v>0</v>
      </c>
      <c r="F39" s="179" t="s">
        <v>298</v>
      </c>
      <c r="G39" s="180" t="s">
        <v>298</v>
      </c>
      <c r="H39" s="181" t="s">
        <v>298</v>
      </c>
      <c r="I39" s="179" t="s">
        <v>299</v>
      </c>
      <c r="J39" s="180" t="s">
        <v>299</v>
      </c>
      <c r="K39" s="181" t="s">
        <v>299</v>
      </c>
      <c r="L39" s="179" t="s">
        <v>299</v>
      </c>
      <c r="M39" s="180" t="s">
        <v>299</v>
      </c>
      <c r="N39" s="181" t="s">
        <v>299</v>
      </c>
      <c r="O39" s="222"/>
      <c r="P39" s="222"/>
      <c r="Q39" s="222"/>
      <c r="R39" s="222"/>
      <c r="S39" s="222"/>
      <c r="T39" s="222"/>
      <c r="U39" s="222"/>
      <c r="V39" s="222"/>
      <c r="W39" s="222"/>
      <c r="X39" s="222"/>
      <c r="Y39" s="222"/>
      <c r="Z39" s="222"/>
      <c r="AA39" s="222"/>
      <c r="AB39" s="222"/>
      <c r="AC39" s="222"/>
      <c r="AD39" s="222"/>
      <c r="AE39" s="222"/>
      <c r="AF39" s="222"/>
      <c r="AG39" s="222"/>
      <c r="AH39" s="222"/>
      <c r="AI39" s="222"/>
      <c r="AJ39" s="222"/>
      <c r="AK39" s="222"/>
      <c r="AL39" s="222"/>
      <c r="AM39" s="222"/>
      <c r="AN39" s="222"/>
      <c r="AO39" s="222"/>
      <c r="AP39" s="222"/>
      <c r="AQ39" s="222"/>
      <c r="AR39" s="222"/>
      <c r="AS39" s="222"/>
      <c r="AT39" s="222"/>
      <c r="AU39" s="222"/>
      <c r="AV39" s="222"/>
      <c r="AW39" s="222"/>
      <c r="AX39" s="222"/>
      <c r="AY39" s="222"/>
      <c r="AZ39" s="222"/>
      <c r="BA39" s="222"/>
      <c r="BB39" s="222"/>
      <c r="BC39" s="222"/>
      <c r="BD39" s="222"/>
      <c r="BE39" s="222"/>
      <c r="BF39" s="222"/>
      <c r="BG39" s="222"/>
      <c r="BH39" s="222"/>
      <c r="BI39" s="222"/>
      <c r="BJ39" s="222"/>
      <c r="BK39" s="222"/>
      <c r="BL39" s="222"/>
      <c r="BM39" s="222"/>
      <c r="BN39" s="222"/>
      <c r="BO39" s="222"/>
      <c r="BP39" s="222"/>
      <c r="BQ39" s="222"/>
      <c r="BR39" s="222"/>
      <c r="BS39" s="222"/>
      <c r="BT39" s="222"/>
      <c r="BU39" s="222"/>
      <c r="BV39" s="222"/>
      <c r="BW39" s="222"/>
      <c r="BX39" s="222"/>
      <c r="BY39" s="222"/>
      <c r="BZ39" s="222"/>
      <c r="CA39" s="222"/>
      <c r="CB39" s="222"/>
      <c r="CC39" s="222"/>
      <c r="CD39" s="222"/>
      <c r="CE39" s="222"/>
      <c r="CF39" s="222"/>
      <c r="CG39" s="222"/>
      <c r="CH39" s="222"/>
      <c r="CI39" s="222"/>
      <c r="CJ39" s="222"/>
      <c r="CK39" s="222"/>
      <c r="CL39" s="222"/>
      <c r="CM39" s="222"/>
      <c r="CN39" s="222"/>
      <c r="CO39" s="222"/>
      <c r="CP39" s="222"/>
      <c r="CQ39" s="222"/>
      <c r="CR39" s="222"/>
      <c r="CS39" s="222"/>
      <c r="CT39" s="222"/>
      <c r="CU39" s="222"/>
      <c r="CV39" s="222"/>
      <c r="CW39" s="222"/>
      <c r="CX39" s="222"/>
    </row>
    <row r="40" spans="1:102" s="223" customFormat="1" ht="20.100000000000001" customHeight="1">
      <c r="A40" s="204"/>
      <c r="B40" s="104" t="s">
        <v>49</v>
      </c>
      <c r="C40" s="105">
        <v>0</v>
      </c>
      <c r="D40" s="177">
        <v>0</v>
      </c>
      <c r="E40" s="178">
        <v>0</v>
      </c>
      <c r="F40" s="179" t="s">
        <v>298</v>
      </c>
      <c r="G40" s="180" t="s">
        <v>298</v>
      </c>
      <c r="H40" s="181" t="s">
        <v>298</v>
      </c>
      <c r="I40" s="179" t="s">
        <v>299</v>
      </c>
      <c r="J40" s="180" t="s">
        <v>299</v>
      </c>
      <c r="K40" s="181" t="s">
        <v>299</v>
      </c>
      <c r="L40" s="179" t="s">
        <v>299</v>
      </c>
      <c r="M40" s="180" t="s">
        <v>299</v>
      </c>
      <c r="N40" s="181" t="s">
        <v>299</v>
      </c>
      <c r="O40" s="222"/>
      <c r="P40" s="222"/>
      <c r="Q40" s="222"/>
      <c r="R40" s="222"/>
      <c r="S40" s="222"/>
      <c r="T40" s="222"/>
      <c r="U40" s="222"/>
      <c r="V40" s="222"/>
      <c r="W40" s="222"/>
      <c r="X40" s="222"/>
      <c r="Y40" s="222"/>
      <c r="Z40" s="222"/>
      <c r="AA40" s="222"/>
      <c r="AB40" s="222"/>
      <c r="AC40" s="222"/>
      <c r="AD40" s="222"/>
      <c r="AE40" s="222"/>
      <c r="AF40" s="222"/>
      <c r="AG40" s="222"/>
      <c r="AH40" s="222"/>
      <c r="AI40" s="222"/>
      <c r="AJ40" s="222"/>
      <c r="AK40" s="222"/>
      <c r="AL40" s="222"/>
      <c r="AM40" s="222"/>
      <c r="AN40" s="222"/>
      <c r="AO40" s="222"/>
      <c r="AP40" s="222"/>
      <c r="AQ40" s="222"/>
      <c r="AR40" s="222"/>
      <c r="AS40" s="222"/>
      <c r="AT40" s="222"/>
      <c r="AU40" s="222"/>
      <c r="AV40" s="222"/>
      <c r="AW40" s="222"/>
      <c r="AX40" s="222"/>
      <c r="AY40" s="222"/>
      <c r="AZ40" s="222"/>
      <c r="BA40" s="222"/>
      <c r="BB40" s="222"/>
      <c r="BC40" s="222"/>
      <c r="BD40" s="222"/>
      <c r="BE40" s="222"/>
      <c r="BF40" s="222"/>
      <c r="BG40" s="222"/>
      <c r="BH40" s="222"/>
      <c r="BI40" s="222"/>
      <c r="BJ40" s="222"/>
      <c r="BK40" s="222"/>
      <c r="BL40" s="222"/>
      <c r="BM40" s="222"/>
      <c r="BN40" s="222"/>
      <c r="BO40" s="222"/>
      <c r="BP40" s="222"/>
      <c r="BQ40" s="222"/>
      <c r="BR40" s="222"/>
      <c r="BS40" s="222"/>
      <c r="BT40" s="222"/>
      <c r="BU40" s="222"/>
      <c r="BV40" s="222"/>
      <c r="BW40" s="222"/>
      <c r="BX40" s="222"/>
      <c r="BY40" s="222"/>
      <c r="BZ40" s="222"/>
      <c r="CA40" s="222"/>
      <c r="CB40" s="222"/>
      <c r="CC40" s="222"/>
      <c r="CD40" s="222"/>
      <c r="CE40" s="222"/>
      <c r="CF40" s="222"/>
      <c r="CG40" s="222"/>
      <c r="CH40" s="222"/>
      <c r="CI40" s="222"/>
      <c r="CJ40" s="222"/>
      <c r="CK40" s="222"/>
      <c r="CL40" s="222"/>
      <c r="CM40" s="222"/>
      <c r="CN40" s="222"/>
      <c r="CO40" s="222"/>
      <c r="CP40" s="222"/>
      <c r="CQ40" s="222"/>
      <c r="CR40" s="222"/>
      <c r="CS40" s="222"/>
      <c r="CT40" s="222"/>
      <c r="CU40" s="222"/>
      <c r="CV40" s="222"/>
      <c r="CW40" s="222"/>
      <c r="CX40" s="222"/>
    </row>
    <row r="41" spans="1:102" s="223" customFormat="1" ht="20.100000000000001" customHeight="1">
      <c r="A41" s="204"/>
      <c r="B41" s="104" t="s">
        <v>59</v>
      </c>
      <c r="C41" s="105">
        <v>0</v>
      </c>
      <c r="D41" s="177">
        <v>0</v>
      </c>
      <c r="E41" s="178">
        <v>0</v>
      </c>
      <c r="F41" s="179" t="s">
        <v>298</v>
      </c>
      <c r="G41" s="180" t="s">
        <v>298</v>
      </c>
      <c r="H41" s="181" t="s">
        <v>298</v>
      </c>
      <c r="I41" s="179" t="s">
        <v>299</v>
      </c>
      <c r="J41" s="180" t="s">
        <v>299</v>
      </c>
      <c r="K41" s="181" t="s">
        <v>299</v>
      </c>
      <c r="L41" s="179" t="s">
        <v>299</v>
      </c>
      <c r="M41" s="180" t="s">
        <v>299</v>
      </c>
      <c r="N41" s="181" t="s">
        <v>299</v>
      </c>
      <c r="O41" s="222"/>
      <c r="P41" s="222"/>
      <c r="Q41" s="222"/>
      <c r="R41" s="222"/>
      <c r="S41" s="222"/>
      <c r="T41" s="222"/>
      <c r="U41" s="222"/>
      <c r="V41" s="222"/>
      <c r="W41" s="222"/>
      <c r="X41" s="222"/>
      <c r="Y41" s="222"/>
      <c r="Z41" s="222"/>
      <c r="AA41" s="222"/>
      <c r="AB41" s="222"/>
      <c r="AC41" s="222"/>
      <c r="AD41" s="222"/>
      <c r="AE41" s="222"/>
      <c r="AF41" s="222"/>
      <c r="AG41" s="222"/>
      <c r="AH41" s="222"/>
      <c r="AI41" s="222"/>
      <c r="AJ41" s="222"/>
      <c r="AK41" s="222"/>
      <c r="AL41" s="222"/>
      <c r="AM41" s="222"/>
      <c r="AN41" s="222"/>
      <c r="AO41" s="222"/>
      <c r="AP41" s="222"/>
      <c r="AQ41" s="222"/>
      <c r="AR41" s="222"/>
      <c r="AS41" s="222"/>
      <c r="AT41" s="222"/>
      <c r="AU41" s="222"/>
      <c r="AV41" s="222"/>
      <c r="AW41" s="222"/>
      <c r="AX41" s="222"/>
      <c r="AY41" s="222"/>
      <c r="AZ41" s="222"/>
      <c r="BA41" s="222"/>
      <c r="BB41" s="222"/>
      <c r="BC41" s="222"/>
      <c r="BD41" s="222"/>
      <c r="BE41" s="222"/>
      <c r="BF41" s="222"/>
      <c r="BG41" s="222"/>
      <c r="BH41" s="222"/>
      <c r="BI41" s="222"/>
      <c r="BJ41" s="222"/>
      <c r="BK41" s="222"/>
      <c r="BL41" s="222"/>
      <c r="BM41" s="222"/>
      <c r="BN41" s="222"/>
      <c r="BO41" s="222"/>
      <c r="BP41" s="222"/>
      <c r="BQ41" s="222"/>
      <c r="BR41" s="222"/>
      <c r="BS41" s="222"/>
      <c r="BT41" s="222"/>
      <c r="BU41" s="222"/>
      <c r="BV41" s="222"/>
      <c r="BW41" s="222"/>
      <c r="BX41" s="222"/>
      <c r="BY41" s="222"/>
      <c r="BZ41" s="222"/>
      <c r="CA41" s="222"/>
      <c r="CB41" s="222"/>
      <c r="CC41" s="222"/>
      <c r="CD41" s="222"/>
      <c r="CE41" s="222"/>
      <c r="CF41" s="222"/>
      <c r="CG41" s="222"/>
      <c r="CH41" s="222"/>
      <c r="CI41" s="222"/>
      <c r="CJ41" s="222"/>
      <c r="CK41" s="222"/>
      <c r="CL41" s="222"/>
      <c r="CM41" s="222"/>
      <c r="CN41" s="222"/>
      <c r="CO41" s="222"/>
      <c r="CP41" s="222"/>
      <c r="CQ41" s="222"/>
      <c r="CR41" s="222"/>
      <c r="CS41" s="222"/>
      <c r="CT41" s="222"/>
      <c r="CU41" s="222"/>
      <c r="CV41" s="222"/>
      <c r="CW41" s="222"/>
      <c r="CX41" s="222"/>
    </row>
    <row r="42" spans="1:102" s="223" customFormat="1" ht="20.100000000000001" customHeight="1">
      <c r="A42" s="204"/>
      <c r="B42" s="104" t="s">
        <v>64</v>
      </c>
      <c r="C42" s="105">
        <v>0</v>
      </c>
      <c r="D42" s="177">
        <v>0</v>
      </c>
      <c r="E42" s="178">
        <v>0</v>
      </c>
      <c r="F42" s="179" t="s">
        <v>298</v>
      </c>
      <c r="G42" s="180" t="s">
        <v>298</v>
      </c>
      <c r="H42" s="181" t="s">
        <v>298</v>
      </c>
      <c r="I42" s="179" t="s">
        <v>299</v>
      </c>
      <c r="J42" s="180" t="s">
        <v>299</v>
      </c>
      <c r="K42" s="181" t="s">
        <v>299</v>
      </c>
      <c r="L42" s="179" t="s">
        <v>299</v>
      </c>
      <c r="M42" s="180" t="s">
        <v>299</v>
      </c>
      <c r="N42" s="181" t="s">
        <v>299</v>
      </c>
      <c r="O42" s="222"/>
      <c r="P42" s="222"/>
      <c r="Q42" s="222"/>
      <c r="R42" s="222"/>
      <c r="S42" s="222"/>
      <c r="T42" s="222"/>
      <c r="U42" s="222"/>
      <c r="V42" s="222"/>
      <c r="W42" s="222"/>
      <c r="X42" s="222"/>
      <c r="Y42" s="222"/>
      <c r="Z42" s="222"/>
      <c r="AA42" s="222"/>
      <c r="AB42" s="222"/>
      <c r="AC42" s="222"/>
      <c r="AD42" s="222"/>
      <c r="AE42" s="222"/>
      <c r="AF42" s="222"/>
      <c r="AG42" s="222"/>
      <c r="AH42" s="222"/>
      <c r="AI42" s="222"/>
      <c r="AJ42" s="222"/>
      <c r="AK42" s="222"/>
      <c r="AL42" s="222"/>
      <c r="AM42" s="222"/>
      <c r="AN42" s="222"/>
      <c r="AO42" s="222"/>
      <c r="AP42" s="222"/>
      <c r="AQ42" s="222"/>
      <c r="AR42" s="222"/>
      <c r="AS42" s="222"/>
      <c r="AT42" s="222"/>
      <c r="AU42" s="222"/>
      <c r="AV42" s="222"/>
      <c r="AW42" s="222"/>
      <c r="AX42" s="222"/>
      <c r="AY42" s="222"/>
      <c r="AZ42" s="222"/>
      <c r="BA42" s="222"/>
      <c r="BB42" s="222"/>
      <c r="BC42" s="222"/>
      <c r="BD42" s="222"/>
      <c r="BE42" s="222"/>
      <c r="BF42" s="222"/>
      <c r="BG42" s="222"/>
      <c r="BH42" s="222"/>
      <c r="BI42" s="222"/>
      <c r="BJ42" s="222"/>
      <c r="BK42" s="222"/>
      <c r="BL42" s="222"/>
      <c r="BM42" s="222"/>
      <c r="BN42" s="222"/>
      <c r="BO42" s="222"/>
      <c r="BP42" s="222"/>
      <c r="BQ42" s="222"/>
      <c r="BR42" s="222"/>
      <c r="BS42" s="222"/>
      <c r="BT42" s="222"/>
      <c r="BU42" s="222"/>
      <c r="BV42" s="222"/>
      <c r="BW42" s="222"/>
      <c r="BX42" s="222"/>
      <c r="BY42" s="222"/>
      <c r="BZ42" s="222"/>
      <c r="CA42" s="222"/>
      <c r="CB42" s="222"/>
      <c r="CC42" s="222"/>
      <c r="CD42" s="222"/>
      <c r="CE42" s="222"/>
      <c r="CF42" s="222"/>
      <c r="CG42" s="222"/>
      <c r="CH42" s="222"/>
      <c r="CI42" s="222"/>
      <c r="CJ42" s="222"/>
      <c r="CK42" s="222"/>
      <c r="CL42" s="222"/>
      <c r="CM42" s="222"/>
      <c r="CN42" s="222"/>
      <c r="CO42" s="222"/>
      <c r="CP42" s="222"/>
      <c r="CQ42" s="222"/>
      <c r="CR42" s="222"/>
      <c r="CS42" s="222"/>
      <c r="CT42" s="222"/>
      <c r="CU42" s="222"/>
      <c r="CV42" s="222"/>
      <c r="CW42" s="222"/>
      <c r="CX42" s="222"/>
    </row>
    <row r="43" spans="1:102" s="223" customFormat="1" ht="20.100000000000001" customHeight="1">
      <c r="A43" s="204"/>
      <c r="B43" s="104" t="s">
        <v>57</v>
      </c>
      <c r="C43" s="105">
        <v>0</v>
      </c>
      <c r="D43" s="177">
        <v>0</v>
      </c>
      <c r="E43" s="178">
        <v>0</v>
      </c>
      <c r="F43" s="179" t="s">
        <v>298</v>
      </c>
      <c r="G43" s="180" t="s">
        <v>298</v>
      </c>
      <c r="H43" s="181" t="s">
        <v>298</v>
      </c>
      <c r="I43" s="179" t="s">
        <v>299</v>
      </c>
      <c r="J43" s="180" t="s">
        <v>299</v>
      </c>
      <c r="K43" s="181" t="s">
        <v>299</v>
      </c>
      <c r="L43" s="179" t="s">
        <v>299</v>
      </c>
      <c r="M43" s="180" t="s">
        <v>299</v>
      </c>
      <c r="N43" s="181" t="s">
        <v>299</v>
      </c>
      <c r="O43" s="222"/>
      <c r="P43" s="222"/>
      <c r="Q43" s="222"/>
      <c r="R43" s="222"/>
      <c r="S43" s="222"/>
      <c r="T43" s="222"/>
      <c r="U43" s="222"/>
      <c r="V43" s="222"/>
      <c r="W43" s="222"/>
      <c r="X43" s="222"/>
      <c r="Y43" s="222"/>
      <c r="Z43" s="222"/>
      <c r="AA43" s="222"/>
      <c r="AB43" s="222"/>
      <c r="AC43" s="222"/>
      <c r="AD43" s="222"/>
      <c r="AE43" s="222"/>
      <c r="AF43" s="222"/>
      <c r="AG43" s="222"/>
      <c r="AH43" s="222"/>
      <c r="AI43" s="222"/>
      <c r="AJ43" s="222"/>
      <c r="AK43" s="222"/>
      <c r="AL43" s="222"/>
      <c r="AM43" s="222"/>
      <c r="AN43" s="222"/>
      <c r="AO43" s="222"/>
      <c r="AP43" s="222"/>
      <c r="AQ43" s="222"/>
      <c r="AR43" s="222"/>
      <c r="AS43" s="222"/>
      <c r="AT43" s="222"/>
      <c r="AU43" s="222"/>
      <c r="AV43" s="222"/>
      <c r="AW43" s="222"/>
      <c r="AX43" s="222"/>
      <c r="AY43" s="222"/>
      <c r="AZ43" s="222"/>
      <c r="BA43" s="222"/>
      <c r="BB43" s="222"/>
      <c r="BC43" s="222"/>
      <c r="BD43" s="222"/>
      <c r="BE43" s="222"/>
      <c r="BF43" s="222"/>
      <c r="BG43" s="222"/>
      <c r="BH43" s="222"/>
      <c r="BI43" s="222"/>
      <c r="BJ43" s="222"/>
      <c r="BK43" s="222"/>
      <c r="BL43" s="222"/>
      <c r="BM43" s="222"/>
      <c r="BN43" s="222"/>
      <c r="BO43" s="222"/>
      <c r="BP43" s="222"/>
      <c r="BQ43" s="222"/>
      <c r="BR43" s="222"/>
      <c r="BS43" s="222"/>
      <c r="BT43" s="222"/>
      <c r="BU43" s="222"/>
      <c r="BV43" s="222"/>
      <c r="BW43" s="222"/>
      <c r="BX43" s="222"/>
      <c r="BY43" s="222"/>
      <c r="BZ43" s="222"/>
      <c r="CA43" s="222"/>
      <c r="CB43" s="222"/>
      <c r="CC43" s="222"/>
      <c r="CD43" s="222"/>
      <c r="CE43" s="222"/>
      <c r="CF43" s="222"/>
      <c r="CG43" s="222"/>
      <c r="CH43" s="222"/>
      <c r="CI43" s="222"/>
      <c r="CJ43" s="222"/>
      <c r="CK43" s="222"/>
      <c r="CL43" s="222"/>
      <c r="CM43" s="222"/>
      <c r="CN43" s="222"/>
      <c r="CO43" s="222"/>
      <c r="CP43" s="222"/>
      <c r="CQ43" s="222"/>
      <c r="CR43" s="222"/>
      <c r="CS43" s="222"/>
      <c r="CT43" s="222"/>
      <c r="CU43" s="222"/>
      <c r="CV43" s="222"/>
      <c r="CW43" s="222"/>
      <c r="CX43" s="222"/>
    </row>
    <row r="44" spans="1:102" s="223" customFormat="1" ht="20.100000000000001" customHeight="1">
      <c r="A44" s="204"/>
      <c r="B44" s="104" t="s">
        <v>233</v>
      </c>
      <c r="C44" s="105">
        <v>0</v>
      </c>
      <c r="D44" s="177">
        <v>0</v>
      </c>
      <c r="E44" s="178">
        <v>0</v>
      </c>
      <c r="F44" s="179" t="s">
        <v>298</v>
      </c>
      <c r="G44" s="180" t="s">
        <v>298</v>
      </c>
      <c r="H44" s="181" t="s">
        <v>298</v>
      </c>
      <c r="I44" s="179" t="s">
        <v>299</v>
      </c>
      <c r="J44" s="180" t="s">
        <v>299</v>
      </c>
      <c r="K44" s="181" t="s">
        <v>299</v>
      </c>
      <c r="L44" s="179" t="s">
        <v>299</v>
      </c>
      <c r="M44" s="180" t="s">
        <v>299</v>
      </c>
      <c r="N44" s="181" t="s">
        <v>299</v>
      </c>
      <c r="O44" s="222"/>
      <c r="P44" s="222"/>
      <c r="Q44" s="222"/>
      <c r="R44" s="222"/>
      <c r="S44" s="222"/>
      <c r="T44" s="222"/>
      <c r="U44" s="222"/>
      <c r="V44" s="222"/>
      <c r="W44" s="222"/>
      <c r="X44" s="222"/>
      <c r="Y44" s="222"/>
      <c r="Z44" s="222"/>
      <c r="AA44" s="222"/>
      <c r="AB44" s="222"/>
      <c r="AC44" s="222"/>
      <c r="AD44" s="222"/>
      <c r="AE44" s="222"/>
      <c r="AF44" s="222"/>
      <c r="AG44" s="222"/>
      <c r="AH44" s="222"/>
      <c r="AI44" s="222"/>
      <c r="AJ44" s="222"/>
      <c r="AK44" s="222"/>
      <c r="AL44" s="222"/>
      <c r="AM44" s="222"/>
      <c r="AN44" s="222"/>
      <c r="AO44" s="222"/>
      <c r="AP44" s="222"/>
      <c r="AQ44" s="222"/>
      <c r="AR44" s="222"/>
      <c r="AS44" s="222"/>
      <c r="AT44" s="222"/>
      <c r="AU44" s="222"/>
      <c r="AV44" s="222"/>
      <c r="AW44" s="222"/>
      <c r="AX44" s="222"/>
      <c r="AY44" s="222"/>
      <c r="AZ44" s="222"/>
      <c r="BA44" s="222"/>
      <c r="BB44" s="222"/>
      <c r="BC44" s="222"/>
      <c r="BD44" s="222"/>
      <c r="BE44" s="222"/>
      <c r="BF44" s="222"/>
      <c r="BG44" s="222"/>
      <c r="BH44" s="222"/>
      <c r="BI44" s="222"/>
      <c r="BJ44" s="222"/>
      <c r="BK44" s="222"/>
      <c r="BL44" s="222"/>
      <c r="BM44" s="222"/>
      <c r="BN44" s="222"/>
      <c r="BO44" s="222"/>
      <c r="BP44" s="222"/>
      <c r="BQ44" s="222"/>
      <c r="BR44" s="222"/>
      <c r="BS44" s="222"/>
      <c r="BT44" s="222"/>
      <c r="BU44" s="222"/>
      <c r="BV44" s="222"/>
      <c r="BW44" s="222"/>
      <c r="BX44" s="222"/>
      <c r="BY44" s="222"/>
      <c r="BZ44" s="222"/>
      <c r="CA44" s="222"/>
      <c r="CB44" s="222"/>
      <c r="CC44" s="222"/>
      <c r="CD44" s="222"/>
      <c r="CE44" s="222"/>
      <c r="CF44" s="222"/>
      <c r="CG44" s="222"/>
      <c r="CH44" s="222"/>
      <c r="CI44" s="222"/>
      <c r="CJ44" s="222"/>
      <c r="CK44" s="222"/>
      <c r="CL44" s="222"/>
      <c r="CM44" s="222"/>
      <c r="CN44" s="222"/>
      <c r="CO44" s="222"/>
      <c r="CP44" s="222"/>
      <c r="CQ44" s="222"/>
      <c r="CR44" s="222"/>
      <c r="CS44" s="222"/>
      <c r="CT44" s="222"/>
      <c r="CU44" s="222"/>
      <c r="CV44" s="222"/>
      <c r="CW44" s="222"/>
      <c r="CX44" s="222"/>
    </row>
    <row r="45" spans="1:102" s="223" customFormat="1" ht="20.100000000000001" customHeight="1">
      <c r="A45" s="204"/>
      <c r="B45" s="104" t="s">
        <v>225</v>
      </c>
      <c r="C45" s="105">
        <v>0</v>
      </c>
      <c r="D45" s="177">
        <v>0</v>
      </c>
      <c r="E45" s="178">
        <v>0</v>
      </c>
      <c r="F45" s="179" t="s">
        <v>298</v>
      </c>
      <c r="G45" s="180" t="s">
        <v>298</v>
      </c>
      <c r="H45" s="181" t="s">
        <v>298</v>
      </c>
      <c r="I45" s="179" t="s">
        <v>299</v>
      </c>
      <c r="J45" s="180" t="s">
        <v>299</v>
      </c>
      <c r="K45" s="181" t="s">
        <v>299</v>
      </c>
      <c r="L45" s="179" t="s">
        <v>299</v>
      </c>
      <c r="M45" s="180" t="s">
        <v>299</v>
      </c>
      <c r="N45" s="181" t="s">
        <v>299</v>
      </c>
      <c r="O45" s="222"/>
      <c r="P45" s="222"/>
      <c r="Q45" s="222"/>
      <c r="R45" s="222"/>
      <c r="S45" s="222"/>
      <c r="T45" s="222"/>
      <c r="U45" s="222"/>
      <c r="V45" s="222"/>
      <c r="W45" s="222"/>
      <c r="X45" s="222"/>
      <c r="Y45" s="222"/>
      <c r="Z45" s="222"/>
      <c r="AA45" s="222"/>
      <c r="AB45" s="222"/>
      <c r="AC45" s="222"/>
      <c r="AD45" s="222"/>
      <c r="AE45" s="222"/>
      <c r="AF45" s="222"/>
      <c r="AG45" s="222"/>
      <c r="AH45" s="222"/>
      <c r="AI45" s="222"/>
      <c r="AJ45" s="222"/>
      <c r="AK45" s="222"/>
      <c r="AL45" s="222"/>
      <c r="AM45" s="222"/>
      <c r="AN45" s="222"/>
      <c r="AO45" s="222"/>
      <c r="AP45" s="222"/>
      <c r="AQ45" s="222"/>
      <c r="AR45" s="222"/>
      <c r="AS45" s="222"/>
      <c r="AT45" s="222"/>
      <c r="AU45" s="222"/>
      <c r="AV45" s="222"/>
      <c r="AW45" s="222"/>
      <c r="AX45" s="222"/>
      <c r="AY45" s="222"/>
      <c r="AZ45" s="222"/>
      <c r="BA45" s="222"/>
      <c r="BB45" s="222"/>
      <c r="BC45" s="222"/>
      <c r="BD45" s="222"/>
      <c r="BE45" s="222"/>
      <c r="BF45" s="222"/>
      <c r="BG45" s="222"/>
      <c r="BH45" s="222"/>
      <c r="BI45" s="222"/>
      <c r="BJ45" s="222"/>
      <c r="BK45" s="222"/>
      <c r="BL45" s="222"/>
      <c r="BM45" s="222"/>
      <c r="BN45" s="222"/>
      <c r="BO45" s="222"/>
      <c r="BP45" s="222"/>
      <c r="BQ45" s="222"/>
      <c r="BR45" s="222"/>
      <c r="BS45" s="222"/>
      <c r="BT45" s="222"/>
      <c r="BU45" s="222"/>
      <c r="BV45" s="222"/>
      <c r="BW45" s="222"/>
      <c r="BX45" s="222"/>
      <c r="BY45" s="222"/>
      <c r="BZ45" s="222"/>
      <c r="CA45" s="222"/>
      <c r="CB45" s="222"/>
      <c r="CC45" s="222"/>
      <c r="CD45" s="222"/>
      <c r="CE45" s="222"/>
      <c r="CF45" s="222"/>
      <c r="CG45" s="222"/>
      <c r="CH45" s="222"/>
      <c r="CI45" s="222"/>
      <c r="CJ45" s="222"/>
      <c r="CK45" s="222"/>
      <c r="CL45" s="222"/>
      <c r="CM45" s="222"/>
      <c r="CN45" s="222"/>
      <c r="CO45" s="222"/>
      <c r="CP45" s="222"/>
      <c r="CQ45" s="222"/>
      <c r="CR45" s="222"/>
      <c r="CS45" s="222"/>
      <c r="CT45" s="222"/>
      <c r="CU45" s="222"/>
      <c r="CV45" s="222"/>
      <c r="CW45" s="222"/>
      <c r="CX45" s="222"/>
    </row>
    <row r="46" spans="1:102" s="223" customFormat="1" ht="20.100000000000001" customHeight="1">
      <c r="A46" s="204"/>
      <c r="B46" s="104" t="s">
        <v>74</v>
      </c>
      <c r="C46" s="105">
        <v>0</v>
      </c>
      <c r="D46" s="177">
        <v>0</v>
      </c>
      <c r="E46" s="178">
        <v>0</v>
      </c>
      <c r="F46" s="179" t="s">
        <v>298</v>
      </c>
      <c r="G46" s="180" t="s">
        <v>298</v>
      </c>
      <c r="H46" s="181" t="s">
        <v>298</v>
      </c>
      <c r="I46" s="179" t="s">
        <v>299</v>
      </c>
      <c r="J46" s="180" t="s">
        <v>299</v>
      </c>
      <c r="K46" s="181" t="s">
        <v>299</v>
      </c>
      <c r="L46" s="179" t="s">
        <v>299</v>
      </c>
      <c r="M46" s="180" t="s">
        <v>299</v>
      </c>
      <c r="N46" s="181" t="s">
        <v>299</v>
      </c>
      <c r="O46" s="222"/>
      <c r="P46" s="222"/>
      <c r="Q46" s="222"/>
      <c r="R46" s="222"/>
      <c r="S46" s="222"/>
      <c r="T46" s="222"/>
      <c r="U46" s="222"/>
      <c r="V46" s="222"/>
      <c r="W46" s="222"/>
      <c r="X46" s="222"/>
      <c r="Y46" s="222"/>
      <c r="Z46" s="222"/>
      <c r="AA46" s="222"/>
      <c r="AB46" s="222"/>
      <c r="AC46" s="222"/>
      <c r="AD46" s="222"/>
      <c r="AE46" s="222"/>
      <c r="AF46" s="222"/>
      <c r="AG46" s="222"/>
      <c r="AH46" s="222"/>
      <c r="AI46" s="222"/>
      <c r="AJ46" s="222"/>
      <c r="AK46" s="222"/>
      <c r="AL46" s="222"/>
      <c r="AM46" s="222"/>
      <c r="AN46" s="222"/>
      <c r="AO46" s="222"/>
      <c r="AP46" s="222"/>
      <c r="AQ46" s="222"/>
      <c r="AR46" s="222"/>
      <c r="AS46" s="222"/>
      <c r="AT46" s="222"/>
      <c r="AU46" s="222"/>
      <c r="AV46" s="222"/>
      <c r="AW46" s="222"/>
      <c r="AX46" s="222"/>
      <c r="AY46" s="222"/>
      <c r="AZ46" s="222"/>
      <c r="BA46" s="222"/>
      <c r="BB46" s="222"/>
      <c r="BC46" s="222"/>
      <c r="BD46" s="222"/>
      <c r="BE46" s="222"/>
      <c r="BF46" s="222"/>
      <c r="BG46" s="222"/>
      <c r="BH46" s="222"/>
      <c r="BI46" s="222"/>
      <c r="BJ46" s="222"/>
      <c r="BK46" s="222"/>
      <c r="BL46" s="222"/>
      <c r="BM46" s="222"/>
      <c r="BN46" s="222"/>
      <c r="BO46" s="222"/>
      <c r="BP46" s="222"/>
      <c r="BQ46" s="222"/>
      <c r="BR46" s="222"/>
      <c r="BS46" s="222"/>
      <c r="BT46" s="222"/>
      <c r="BU46" s="222"/>
      <c r="BV46" s="222"/>
      <c r="BW46" s="222"/>
      <c r="BX46" s="222"/>
      <c r="BY46" s="222"/>
      <c r="BZ46" s="222"/>
      <c r="CA46" s="222"/>
      <c r="CB46" s="222"/>
      <c r="CC46" s="222"/>
      <c r="CD46" s="222"/>
      <c r="CE46" s="222"/>
      <c r="CF46" s="222"/>
      <c r="CG46" s="222"/>
      <c r="CH46" s="222"/>
      <c r="CI46" s="222"/>
      <c r="CJ46" s="222"/>
      <c r="CK46" s="222"/>
      <c r="CL46" s="222"/>
      <c r="CM46" s="222"/>
      <c r="CN46" s="222"/>
      <c r="CO46" s="222"/>
      <c r="CP46" s="222"/>
      <c r="CQ46" s="222"/>
      <c r="CR46" s="222"/>
      <c r="CS46" s="222"/>
      <c r="CT46" s="222"/>
      <c r="CU46" s="222"/>
      <c r="CV46" s="222"/>
      <c r="CW46" s="222"/>
      <c r="CX46" s="222"/>
    </row>
    <row r="47" spans="1:102" s="223" customFormat="1" ht="20.100000000000001" customHeight="1">
      <c r="A47" s="204"/>
      <c r="B47" s="104" t="s">
        <v>38</v>
      </c>
      <c r="C47" s="105">
        <v>0</v>
      </c>
      <c r="D47" s="177">
        <v>0</v>
      </c>
      <c r="E47" s="178">
        <v>0</v>
      </c>
      <c r="F47" s="179" t="s">
        <v>298</v>
      </c>
      <c r="G47" s="180" t="s">
        <v>298</v>
      </c>
      <c r="H47" s="181" t="s">
        <v>298</v>
      </c>
      <c r="I47" s="179" t="s">
        <v>299</v>
      </c>
      <c r="J47" s="180" t="s">
        <v>299</v>
      </c>
      <c r="K47" s="181" t="s">
        <v>299</v>
      </c>
      <c r="L47" s="179" t="s">
        <v>299</v>
      </c>
      <c r="M47" s="180" t="s">
        <v>299</v>
      </c>
      <c r="N47" s="181" t="s">
        <v>299</v>
      </c>
      <c r="O47" s="222"/>
      <c r="P47" s="222"/>
      <c r="Q47" s="222"/>
      <c r="R47" s="222"/>
      <c r="S47" s="222"/>
      <c r="T47" s="222"/>
      <c r="U47" s="222"/>
      <c r="V47" s="222"/>
      <c r="W47" s="222"/>
      <c r="X47" s="222"/>
      <c r="Y47" s="222"/>
      <c r="Z47" s="222"/>
      <c r="AA47" s="222"/>
      <c r="AB47" s="222"/>
      <c r="AC47" s="222"/>
      <c r="AD47" s="222"/>
      <c r="AE47" s="222"/>
      <c r="AF47" s="222"/>
      <c r="AG47" s="222"/>
      <c r="AH47" s="222"/>
      <c r="AI47" s="222"/>
      <c r="AJ47" s="222"/>
      <c r="AK47" s="222"/>
      <c r="AL47" s="222"/>
      <c r="AM47" s="222"/>
      <c r="AN47" s="222"/>
      <c r="AO47" s="222"/>
      <c r="AP47" s="222"/>
      <c r="AQ47" s="222"/>
      <c r="AR47" s="222"/>
      <c r="AS47" s="222"/>
      <c r="AT47" s="222"/>
      <c r="AU47" s="222"/>
      <c r="AV47" s="222"/>
      <c r="AW47" s="222"/>
      <c r="AX47" s="222"/>
      <c r="AY47" s="222"/>
      <c r="AZ47" s="222"/>
      <c r="BA47" s="222"/>
      <c r="BB47" s="222"/>
      <c r="BC47" s="222"/>
      <c r="BD47" s="222"/>
      <c r="BE47" s="222"/>
      <c r="BF47" s="222"/>
      <c r="BG47" s="222"/>
      <c r="BH47" s="222"/>
      <c r="BI47" s="222"/>
      <c r="BJ47" s="222"/>
      <c r="BK47" s="222"/>
      <c r="BL47" s="222"/>
      <c r="BM47" s="222"/>
      <c r="BN47" s="222"/>
      <c r="BO47" s="222"/>
      <c r="BP47" s="222"/>
      <c r="BQ47" s="222"/>
      <c r="BR47" s="222"/>
      <c r="BS47" s="222"/>
      <c r="BT47" s="222"/>
      <c r="BU47" s="222"/>
      <c r="BV47" s="222"/>
      <c r="BW47" s="222"/>
      <c r="BX47" s="222"/>
      <c r="BY47" s="222"/>
      <c r="BZ47" s="222"/>
      <c r="CA47" s="222"/>
      <c r="CB47" s="222"/>
      <c r="CC47" s="222"/>
      <c r="CD47" s="222"/>
      <c r="CE47" s="222"/>
      <c r="CF47" s="222"/>
      <c r="CG47" s="222"/>
      <c r="CH47" s="222"/>
      <c r="CI47" s="222"/>
      <c r="CJ47" s="222"/>
      <c r="CK47" s="222"/>
      <c r="CL47" s="222"/>
      <c r="CM47" s="222"/>
      <c r="CN47" s="222"/>
      <c r="CO47" s="222"/>
      <c r="CP47" s="222"/>
      <c r="CQ47" s="222"/>
      <c r="CR47" s="222"/>
      <c r="CS47" s="222"/>
      <c r="CT47" s="222"/>
      <c r="CU47" s="222"/>
      <c r="CV47" s="222"/>
      <c r="CW47" s="222"/>
      <c r="CX47" s="222"/>
    </row>
    <row r="48" spans="1:102" s="223" customFormat="1" ht="20.100000000000001" customHeight="1">
      <c r="A48" s="204"/>
      <c r="B48" s="104" t="s">
        <v>41</v>
      </c>
      <c r="C48" s="105">
        <v>0</v>
      </c>
      <c r="D48" s="177">
        <v>0</v>
      </c>
      <c r="E48" s="178">
        <v>0</v>
      </c>
      <c r="F48" s="179" t="s">
        <v>298</v>
      </c>
      <c r="G48" s="180" t="s">
        <v>298</v>
      </c>
      <c r="H48" s="181" t="s">
        <v>298</v>
      </c>
      <c r="I48" s="179" t="s">
        <v>299</v>
      </c>
      <c r="J48" s="180" t="s">
        <v>299</v>
      </c>
      <c r="K48" s="181" t="s">
        <v>299</v>
      </c>
      <c r="L48" s="179" t="s">
        <v>299</v>
      </c>
      <c r="M48" s="180" t="s">
        <v>299</v>
      </c>
      <c r="N48" s="181" t="s">
        <v>299</v>
      </c>
      <c r="O48" s="222"/>
      <c r="P48" s="222"/>
      <c r="Q48" s="222"/>
      <c r="R48" s="222"/>
      <c r="S48" s="222"/>
      <c r="T48" s="222"/>
      <c r="U48" s="222"/>
      <c r="V48" s="222"/>
      <c r="W48" s="222"/>
      <c r="X48" s="222"/>
      <c r="Y48" s="222"/>
      <c r="Z48" s="222"/>
      <c r="AA48" s="222"/>
      <c r="AB48" s="222"/>
      <c r="AC48" s="222"/>
      <c r="AD48" s="222"/>
      <c r="AE48" s="222"/>
      <c r="AF48" s="222"/>
      <c r="AG48" s="222"/>
      <c r="AH48" s="222"/>
      <c r="AI48" s="222"/>
      <c r="AJ48" s="222"/>
      <c r="AK48" s="222"/>
      <c r="AL48" s="222"/>
      <c r="AM48" s="222"/>
      <c r="AN48" s="222"/>
      <c r="AO48" s="222"/>
      <c r="AP48" s="222"/>
      <c r="AQ48" s="222"/>
      <c r="AR48" s="222"/>
      <c r="AS48" s="222"/>
      <c r="AT48" s="222"/>
      <c r="AU48" s="222"/>
      <c r="AV48" s="222"/>
      <c r="AW48" s="222"/>
      <c r="AX48" s="222"/>
      <c r="AY48" s="222"/>
      <c r="AZ48" s="222"/>
      <c r="BA48" s="222"/>
      <c r="BB48" s="222"/>
      <c r="BC48" s="222"/>
      <c r="BD48" s="222"/>
      <c r="BE48" s="222"/>
      <c r="BF48" s="222"/>
      <c r="BG48" s="222"/>
      <c r="BH48" s="222"/>
      <c r="BI48" s="222"/>
      <c r="BJ48" s="222"/>
      <c r="BK48" s="222"/>
      <c r="BL48" s="222"/>
      <c r="BM48" s="222"/>
      <c r="BN48" s="222"/>
      <c r="BO48" s="222"/>
      <c r="BP48" s="222"/>
      <c r="BQ48" s="222"/>
      <c r="BR48" s="222"/>
      <c r="BS48" s="222"/>
      <c r="BT48" s="222"/>
      <c r="BU48" s="222"/>
      <c r="BV48" s="222"/>
      <c r="BW48" s="222"/>
      <c r="BX48" s="222"/>
      <c r="BY48" s="222"/>
      <c r="BZ48" s="222"/>
      <c r="CA48" s="222"/>
      <c r="CB48" s="222"/>
      <c r="CC48" s="222"/>
      <c r="CD48" s="222"/>
      <c r="CE48" s="222"/>
      <c r="CF48" s="222"/>
      <c r="CG48" s="222"/>
      <c r="CH48" s="222"/>
      <c r="CI48" s="222"/>
      <c r="CJ48" s="222"/>
      <c r="CK48" s="222"/>
      <c r="CL48" s="222"/>
      <c r="CM48" s="222"/>
      <c r="CN48" s="222"/>
      <c r="CO48" s="222"/>
      <c r="CP48" s="222"/>
      <c r="CQ48" s="222"/>
      <c r="CR48" s="222"/>
      <c r="CS48" s="222"/>
      <c r="CT48" s="222"/>
      <c r="CU48" s="222"/>
      <c r="CV48" s="222"/>
      <c r="CW48" s="222"/>
      <c r="CX48" s="222"/>
    </row>
    <row r="49" spans="1:102" s="223" customFormat="1" ht="20.100000000000001" customHeight="1">
      <c r="A49" s="204"/>
      <c r="B49" s="104" t="s">
        <v>72</v>
      </c>
      <c r="C49" s="105">
        <v>0</v>
      </c>
      <c r="D49" s="177">
        <v>0</v>
      </c>
      <c r="E49" s="178">
        <v>0</v>
      </c>
      <c r="F49" s="179" t="s">
        <v>298</v>
      </c>
      <c r="G49" s="180" t="s">
        <v>298</v>
      </c>
      <c r="H49" s="181" t="s">
        <v>298</v>
      </c>
      <c r="I49" s="179" t="s">
        <v>299</v>
      </c>
      <c r="J49" s="180" t="s">
        <v>299</v>
      </c>
      <c r="K49" s="181" t="s">
        <v>299</v>
      </c>
      <c r="L49" s="179" t="s">
        <v>299</v>
      </c>
      <c r="M49" s="180" t="s">
        <v>299</v>
      </c>
      <c r="N49" s="181" t="s">
        <v>299</v>
      </c>
      <c r="O49" s="222"/>
      <c r="P49" s="222"/>
      <c r="Q49" s="222"/>
      <c r="R49" s="222"/>
      <c r="S49" s="222"/>
      <c r="T49" s="222"/>
      <c r="U49" s="222"/>
      <c r="V49" s="222"/>
      <c r="W49" s="222"/>
      <c r="X49" s="222"/>
      <c r="Y49" s="222"/>
      <c r="Z49" s="222"/>
      <c r="AA49" s="222"/>
      <c r="AB49" s="222"/>
      <c r="AC49" s="222"/>
      <c r="AD49" s="222"/>
      <c r="AE49" s="222"/>
      <c r="AF49" s="222"/>
      <c r="AG49" s="222"/>
      <c r="AH49" s="222"/>
      <c r="AI49" s="222"/>
      <c r="AJ49" s="222"/>
      <c r="AK49" s="222"/>
      <c r="AL49" s="222"/>
      <c r="AM49" s="222"/>
      <c r="AN49" s="222"/>
      <c r="AO49" s="222"/>
      <c r="AP49" s="222"/>
      <c r="AQ49" s="222"/>
      <c r="AR49" s="222"/>
      <c r="AS49" s="222"/>
      <c r="AT49" s="222"/>
      <c r="AU49" s="222"/>
      <c r="AV49" s="222"/>
      <c r="AW49" s="222"/>
      <c r="AX49" s="222"/>
      <c r="AY49" s="222"/>
      <c r="AZ49" s="222"/>
      <c r="BA49" s="222"/>
      <c r="BB49" s="222"/>
      <c r="BC49" s="222"/>
      <c r="BD49" s="222"/>
      <c r="BE49" s="222"/>
      <c r="BF49" s="222"/>
      <c r="BG49" s="222"/>
      <c r="BH49" s="222"/>
      <c r="BI49" s="222"/>
      <c r="BJ49" s="222"/>
      <c r="BK49" s="222"/>
      <c r="BL49" s="222"/>
      <c r="BM49" s="222"/>
      <c r="BN49" s="222"/>
      <c r="BO49" s="222"/>
      <c r="BP49" s="222"/>
      <c r="BQ49" s="222"/>
      <c r="BR49" s="222"/>
      <c r="BS49" s="222"/>
      <c r="BT49" s="222"/>
      <c r="BU49" s="222"/>
      <c r="BV49" s="222"/>
      <c r="BW49" s="222"/>
      <c r="BX49" s="222"/>
      <c r="BY49" s="222"/>
      <c r="BZ49" s="222"/>
      <c r="CA49" s="222"/>
      <c r="CB49" s="222"/>
      <c r="CC49" s="222"/>
      <c r="CD49" s="222"/>
      <c r="CE49" s="222"/>
      <c r="CF49" s="222"/>
      <c r="CG49" s="222"/>
      <c r="CH49" s="222"/>
      <c r="CI49" s="222"/>
      <c r="CJ49" s="222"/>
      <c r="CK49" s="222"/>
      <c r="CL49" s="222"/>
      <c r="CM49" s="222"/>
      <c r="CN49" s="222"/>
      <c r="CO49" s="222"/>
      <c r="CP49" s="222"/>
      <c r="CQ49" s="222"/>
      <c r="CR49" s="222"/>
      <c r="CS49" s="222"/>
      <c r="CT49" s="222"/>
      <c r="CU49" s="222"/>
      <c r="CV49" s="222"/>
      <c r="CW49" s="222"/>
      <c r="CX49" s="222"/>
    </row>
    <row r="50" spans="1:102" s="223" customFormat="1" ht="20.100000000000001" customHeight="1">
      <c r="A50" s="204"/>
      <c r="B50" s="104" t="s">
        <v>231</v>
      </c>
      <c r="C50" s="105">
        <v>0</v>
      </c>
      <c r="D50" s="177">
        <v>0</v>
      </c>
      <c r="E50" s="178">
        <v>0</v>
      </c>
      <c r="F50" s="179" t="s">
        <v>298</v>
      </c>
      <c r="G50" s="180" t="s">
        <v>298</v>
      </c>
      <c r="H50" s="181" t="s">
        <v>298</v>
      </c>
      <c r="I50" s="179" t="s">
        <v>299</v>
      </c>
      <c r="J50" s="180" t="s">
        <v>299</v>
      </c>
      <c r="K50" s="181" t="s">
        <v>299</v>
      </c>
      <c r="L50" s="179" t="s">
        <v>299</v>
      </c>
      <c r="M50" s="180" t="s">
        <v>299</v>
      </c>
      <c r="N50" s="181" t="s">
        <v>299</v>
      </c>
      <c r="O50" s="222"/>
      <c r="P50" s="222"/>
      <c r="Q50" s="222"/>
      <c r="R50" s="222"/>
      <c r="S50" s="222"/>
      <c r="T50" s="222"/>
      <c r="U50" s="222"/>
      <c r="V50" s="222"/>
      <c r="W50" s="222"/>
      <c r="X50" s="222"/>
      <c r="Y50" s="222"/>
      <c r="Z50" s="222"/>
      <c r="AA50" s="222"/>
      <c r="AB50" s="222"/>
      <c r="AC50" s="222"/>
      <c r="AD50" s="222"/>
      <c r="AE50" s="222"/>
      <c r="AF50" s="222"/>
      <c r="AG50" s="222"/>
      <c r="AH50" s="222"/>
      <c r="AI50" s="222"/>
      <c r="AJ50" s="222"/>
      <c r="AK50" s="222"/>
      <c r="AL50" s="222"/>
      <c r="AM50" s="222"/>
      <c r="AN50" s="222"/>
      <c r="AO50" s="222"/>
      <c r="AP50" s="222"/>
      <c r="AQ50" s="222"/>
      <c r="AR50" s="222"/>
      <c r="AS50" s="222"/>
      <c r="AT50" s="222"/>
      <c r="AU50" s="222"/>
      <c r="AV50" s="222"/>
      <c r="AW50" s="222"/>
      <c r="AX50" s="222"/>
      <c r="AY50" s="222"/>
      <c r="AZ50" s="222"/>
      <c r="BA50" s="222"/>
      <c r="BB50" s="222"/>
      <c r="BC50" s="222"/>
      <c r="BD50" s="222"/>
      <c r="BE50" s="222"/>
      <c r="BF50" s="222"/>
      <c r="BG50" s="222"/>
      <c r="BH50" s="222"/>
      <c r="BI50" s="222"/>
      <c r="BJ50" s="222"/>
      <c r="BK50" s="222"/>
      <c r="BL50" s="222"/>
      <c r="BM50" s="222"/>
      <c r="BN50" s="222"/>
      <c r="BO50" s="222"/>
      <c r="BP50" s="222"/>
      <c r="BQ50" s="222"/>
      <c r="BR50" s="222"/>
      <c r="BS50" s="222"/>
      <c r="BT50" s="222"/>
      <c r="BU50" s="222"/>
      <c r="BV50" s="222"/>
      <c r="BW50" s="222"/>
      <c r="BX50" s="222"/>
      <c r="BY50" s="222"/>
      <c r="BZ50" s="222"/>
      <c r="CA50" s="222"/>
      <c r="CB50" s="222"/>
      <c r="CC50" s="222"/>
      <c r="CD50" s="222"/>
      <c r="CE50" s="222"/>
      <c r="CF50" s="222"/>
      <c r="CG50" s="222"/>
      <c r="CH50" s="222"/>
      <c r="CI50" s="222"/>
      <c r="CJ50" s="222"/>
      <c r="CK50" s="222"/>
      <c r="CL50" s="222"/>
      <c r="CM50" s="222"/>
      <c r="CN50" s="222"/>
      <c r="CO50" s="222"/>
      <c r="CP50" s="222"/>
      <c r="CQ50" s="222"/>
      <c r="CR50" s="222"/>
      <c r="CS50" s="222"/>
      <c r="CT50" s="222"/>
      <c r="CU50" s="222"/>
      <c r="CV50" s="222"/>
      <c r="CW50" s="222"/>
      <c r="CX50" s="222"/>
    </row>
    <row r="51" spans="1:102" s="223" customFormat="1" ht="20.100000000000001" customHeight="1">
      <c r="A51" s="204"/>
      <c r="B51" s="104" t="s">
        <v>63</v>
      </c>
      <c r="C51" s="105">
        <v>0</v>
      </c>
      <c r="D51" s="177">
        <v>0</v>
      </c>
      <c r="E51" s="178">
        <v>0</v>
      </c>
      <c r="F51" s="179" t="s">
        <v>298</v>
      </c>
      <c r="G51" s="180" t="s">
        <v>298</v>
      </c>
      <c r="H51" s="181" t="s">
        <v>298</v>
      </c>
      <c r="I51" s="179" t="s">
        <v>299</v>
      </c>
      <c r="J51" s="180" t="s">
        <v>299</v>
      </c>
      <c r="K51" s="181" t="s">
        <v>299</v>
      </c>
      <c r="L51" s="179" t="s">
        <v>299</v>
      </c>
      <c r="M51" s="180" t="s">
        <v>299</v>
      </c>
      <c r="N51" s="181" t="s">
        <v>299</v>
      </c>
      <c r="O51" s="222"/>
      <c r="P51" s="222"/>
      <c r="Q51" s="222"/>
      <c r="R51" s="222"/>
      <c r="S51" s="222"/>
      <c r="T51" s="222"/>
      <c r="U51" s="222"/>
      <c r="V51" s="222"/>
      <c r="W51" s="222"/>
      <c r="X51" s="222"/>
      <c r="Y51" s="222"/>
      <c r="Z51" s="222"/>
      <c r="AA51" s="222"/>
      <c r="AB51" s="222"/>
      <c r="AC51" s="222"/>
      <c r="AD51" s="222"/>
      <c r="AE51" s="222"/>
      <c r="AF51" s="222"/>
      <c r="AG51" s="222"/>
      <c r="AH51" s="222"/>
      <c r="AI51" s="222"/>
      <c r="AJ51" s="222"/>
      <c r="AK51" s="222"/>
      <c r="AL51" s="222"/>
      <c r="AM51" s="222"/>
      <c r="AN51" s="222"/>
      <c r="AO51" s="222"/>
      <c r="AP51" s="222"/>
      <c r="AQ51" s="222"/>
      <c r="AR51" s="222"/>
      <c r="AS51" s="222"/>
      <c r="AT51" s="222"/>
      <c r="AU51" s="222"/>
      <c r="AV51" s="222"/>
      <c r="AW51" s="222"/>
      <c r="AX51" s="222"/>
      <c r="AY51" s="222"/>
      <c r="AZ51" s="222"/>
      <c r="BA51" s="222"/>
      <c r="BB51" s="222"/>
      <c r="BC51" s="222"/>
      <c r="BD51" s="222"/>
      <c r="BE51" s="222"/>
      <c r="BF51" s="222"/>
      <c r="BG51" s="222"/>
      <c r="BH51" s="222"/>
      <c r="BI51" s="222"/>
      <c r="BJ51" s="222"/>
      <c r="BK51" s="222"/>
      <c r="BL51" s="222"/>
      <c r="BM51" s="222"/>
      <c r="BN51" s="222"/>
      <c r="BO51" s="222"/>
      <c r="BP51" s="222"/>
      <c r="BQ51" s="222"/>
      <c r="BR51" s="222"/>
      <c r="BS51" s="222"/>
      <c r="BT51" s="222"/>
      <c r="BU51" s="222"/>
      <c r="BV51" s="222"/>
      <c r="BW51" s="222"/>
      <c r="BX51" s="222"/>
      <c r="BY51" s="222"/>
      <c r="BZ51" s="222"/>
      <c r="CA51" s="222"/>
      <c r="CB51" s="222"/>
      <c r="CC51" s="222"/>
      <c r="CD51" s="222"/>
      <c r="CE51" s="222"/>
      <c r="CF51" s="222"/>
      <c r="CG51" s="222"/>
      <c r="CH51" s="222"/>
      <c r="CI51" s="222"/>
      <c r="CJ51" s="222"/>
      <c r="CK51" s="222"/>
      <c r="CL51" s="222"/>
      <c r="CM51" s="222"/>
      <c r="CN51" s="222"/>
      <c r="CO51" s="222"/>
      <c r="CP51" s="222"/>
      <c r="CQ51" s="222"/>
      <c r="CR51" s="222"/>
      <c r="CS51" s="222"/>
      <c r="CT51" s="222"/>
      <c r="CU51" s="222"/>
      <c r="CV51" s="222"/>
      <c r="CW51" s="222"/>
      <c r="CX51" s="222"/>
    </row>
    <row r="52" spans="1:102" s="223" customFormat="1" ht="20.100000000000001" customHeight="1">
      <c r="A52" s="204"/>
      <c r="B52" s="104" t="s">
        <v>185</v>
      </c>
      <c r="C52" s="105">
        <v>0</v>
      </c>
      <c r="D52" s="177">
        <v>0</v>
      </c>
      <c r="E52" s="178">
        <v>0</v>
      </c>
      <c r="F52" s="179" t="s">
        <v>298</v>
      </c>
      <c r="G52" s="180" t="s">
        <v>298</v>
      </c>
      <c r="H52" s="181" t="s">
        <v>298</v>
      </c>
      <c r="I52" s="179" t="s">
        <v>299</v>
      </c>
      <c r="J52" s="180" t="s">
        <v>299</v>
      </c>
      <c r="K52" s="181" t="s">
        <v>299</v>
      </c>
      <c r="L52" s="179" t="s">
        <v>299</v>
      </c>
      <c r="M52" s="180" t="s">
        <v>299</v>
      </c>
      <c r="N52" s="181" t="s">
        <v>299</v>
      </c>
      <c r="O52" s="222"/>
      <c r="P52" s="222"/>
      <c r="Q52" s="222"/>
      <c r="R52" s="222"/>
      <c r="S52" s="222"/>
      <c r="T52" s="222"/>
      <c r="U52" s="222"/>
      <c r="V52" s="222"/>
      <c r="W52" s="222"/>
      <c r="X52" s="222"/>
      <c r="Y52" s="222"/>
      <c r="Z52" s="222"/>
      <c r="AA52" s="222"/>
      <c r="AB52" s="222"/>
      <c r="AC52" s="222"/>
      <c r="AD52" s="222"/>
      <c r="AE52" s="222"/>
      <c r="AF52" s="222"/>
      <c r="AG52" s="222"/>
      <c r="AH52" s="222"/>
      <c r="AI52" s="222"/>
      <c r="AJ52" s="222"/>
      <c r="AK52" s="222"/>
      <c r="AL52" s="222"/>
      <c r="AM52" s="222"/>
      <c r="AN52" s="222"/>
      <c r="AO52" s="222"/>
      <c r="AP52" s="222"/>
      <c r="AQ52" s="222"/>
      <c r="AR52" s="222"/>
      <c r="AS52" s="222"/>
      <c r="AT52" s="222"/>
      <c r="AU52" s="222"/>
      <c r="AV52" s="222"/>
      <c r="AW52" s="222"/>
      <c r="AX52" s="222"/>
      <c r="AY52" s="222"/>
      <c r="AZ52" s="222"/>
      <c r="BA52" s="222"/>
      <c r="BB52" s="222"/>
      <c r="BC52" s="222"/>
      <c r="BD52" s="222"/>
      <c r="BE52" s="222"/>
      <c r="BF52" s="222"/>
      <c r="BG52" s="222"/>
      <c r="BH52" s="222"/>
      <c r="BI52" s="222"/>
      <c r="BJ52" s="222"/>
      <c r="BK52" s="222"/>
      <c r="BL52" s="222"/>
      <c r="BM52" s="222"/>
      <c r="BN52" s="222"/>
      <c r="BO52" s="222"/>
      <c r="BP52" s="222"/>
      <c r="BQ52" s="222"/>
      <c r="BR52" s="222"/>
      <c r="BS52" s="222"/>
      <c r="BT52" s="222"/>
      <c r="BU52" s="222"/>
      <c r="BV52" s="222"/>
      <c r="BW52" s="222"/>
      <c r="BX52" s="222"/>
      <c r="BY52" s="222"/>
      <c r="BZ52" s="222"/>
      <c r="CA52" s="222"/>
      <c r="CB52" s="222"/>
      <c r="CC52" s="222"/>
      <c r="CD52" s="222"/>
      <c r="CE52" s="222"/>
      <c r="CF52" s="222"/>
      <c r="CG52" s="222"/>
      <c r="CH52" s="222"/>
      <c r="CI52" s="222"/>
      <c r="CJ52" s="222"/>
      <c r="CK52" s="222"/>
      <c r="CL52" s="222"/>
      <c r="CM52" s="222"/>
      <c r="CN52" s="222"/>
      <c r="CO52" s="222"/>
      <c r="CP52" s="222"/>
      <c r="CQ52" s="222"/>
      <c r="CR52" s="222"/>
      <c r="CS52" s="222"/>
      <c r="CT52" s="222"/>
      <c r="CU52" s="222"/>
      <c r="CV52" s="222"/>
      <c r="CW52" s="222"/>
      <c r="CX52" s="222"/>
    </row>
    <row r="53" spans="1:102" s="223" customFormat="1" ht="20.100000000000001" customHeight="1">
      <c r="A53" s="204"/>
      <c r="B53" s="104" t="s">
        <v>54</v>
      </c>
      <c r="C53" s="105">
        <v>0</v>
      </c>
      <c r="D53" s="177">
        <v>0</v>
      </c>
      <c r="E53" s="178">
        <v>0</v>
      </c>
      <c r="F53" s="179" t="s">
        <v>298</v>
      </c>
      <c r="G53" s="180" t="s">
        <v>298</v>
      </c>
      <c r="H53" s="181" t="s">
        <v>298</v>
      </c>
      <c r="I53" s="179" t="s">
        <v>299</v>
      </c>
      <c r="J53" s="180" t="s">
        <v>299</v>
      </c>
      <c r="K53" s="181" t="s">
        <v>299</v>
      </c>
      <c r="L53" s="179" t="s">
        <v>299</v>
      </c>
      <c r="M53" s="180" t="s">
        <v>299</v>
      </c>
      <c r="N53" s="181" t="s">
        <v>299</v>
      </c>
      <c r="O53" s="222"/>
      <c r="P53" s="222"/>
      <c r="Q53" s="222"/>
      <c r="R53" s="222"/>
      <c r="S53" s="222"/>
      <c r="T53" s="222"/>
      <c r="U53" s="222"/>
      <c r="V53" s="222"/>
      <c r="W53" s="222"/>
      <c r="X53" s="222"/>
      <c r="Y53" s="222"/>
      <c r="Z53" s="222"/>
      <c r="AA53" s="222"/>
      <c r="AB53" s="222"/>
      <c r="AC53" s="222"/>
      <c r="AD53" s="222"/>
      <c r="AE53" s="222"/>
      <c r="AF53" s="222"/>
      <c r="AG53" s="222"/>
      <c r="AH53" s="222"/>
      <c r="AI53" s="222"/>
      <c r="AJ53" s="222"/>
      <c r="AK53" s="222"/>
      <c r="AL53" s="222"/>
      <c r="AM53" s="222"/>
      <c r="AN53" s="222"/>
      <c r="AO53" s="222"/>
      <c r="AP53" s="222"/>
      <c r="AQ53" s="222"/>
      <c r="AR53" s="222"/>
      <c r="AS53" s="222"/>
      <c r="AT53" s="222"/>
      <c r="AU53" s="222"/>
      <c r="AV53" s="222"/>
      <c r="AW53" s="222"/>
      <c r="AX53" s="222"/>
      <c r="AY53" s="222"/>
      <c r="AZ53" s="222"/>
      <c r="BA53" s="222"/>
      <c r="BB53" s="222"/>
      <c r="BC53" s="222"/>
      <c r="BD53" s="222"/>
      <c r="BE53" s="222"/>
      <c r="BF53" s="222"/>
      <c r="BG53" s="222"/>
      <c r="BH53" s="222"/>
      <c r="BI53" s="222"/>
      <c r="BJ53" s="222"/>
      <c r="BK53" s="222"/>
      <c r="BL53" s="222"/>
      <c r="BM53" s="222"/>
      <c r="BN53" s="222"/>
      <c r="BO53" s="222"/>
      <c r="BP53" s="222"/>
      <c r="BQ53" s="222"/>
      <c r="BR53" s="222"/>
      <c r="BS53" s="222"/>
      <c r="BT53" s="222"/>
      <c r="BU53" s="222"/>
      <c r="BV53" s="222"/>
      <c r="BW53" s="222"/>
      <c r="BX53" s="222"/>
      <c r="BY53" s="222"/>
      <c r="BZ53" s="222"/>
      <c r="CA53" s="222"/>
      <c r="CB53" s="222"/>
      <c r="CC53" s="222"/>
      <c r="CD53" s="222"/>
      <c r="CE53" s="222"/>
      <c r="CF53" s="222"/>
      <c r="CG53" s="222"/>
      <c r="CH53" s="222"/>
      <c r="CI53" s="222"/>
      <c r="CJ53" s="222"/>
      <c r="CK53" s="222"/>
      <c r="CL53" s="222"/>
      <c r="CM53" s="222"/>
      <c r="CN53" s="222"/>
      <c r="CO53" s="222"/>
      <c r="CP53" s="222"/>
      <c r="CQ53" s="222"/>
      <c r="CR53" s="222"/>
      <c r="CS53" s="222"/>
      <c r="CT53" s="222"/>
      <c r="CU53" s="222"/>
      <c r="CV53" s="222"/>
      <c r="CW53" s="222"/>
      <c r="CX53" s="222"/>
    </row>
    <row r="54" spans="1:102" s="223" customFormat="1" ht="18.75" customHeight="1">
      <c r="A54" s="204"/>
      <c r="B54" s="104" t="s">
        <v>53</v>
      </c>
      <c r="C54" s="105">
        <v>0</v>
      </c>
      <c r="D54" s="177">
        <v>0</v>
      </c>
      <c r="E54" s="178">
        <v>0</v>
      </c>
      <c r="F54" s="179" t="s">
        <v>298</v>
      </c>
      <c r="G54" s="180" t="s">
        <v>298</v>
      </c>
      <c r="H54" s="181" t="s">
        <v>298</v>
      </c>
      <c r="I54" s="179" t="s">
        <v>299</v>
      </c>
      <c r="J54" s="180" t="s">
        <v>299</v>
      </c>
      <c r="K54" s="181" t="s">
        <v>299</v>
      </c>
      <c r="L54" s="179" t="s">
        <v>299</v>
      </c>
      <c r="M54" s="180" t="s">
        <v>299</v>
      </c>
      <c r="N54" s="181" t="s">
        <v>299</v>
      </c>
      <c r="O54" s="222"/>
      <c r="P54" s="222"/>
      <c r="Q54" s="222"/>
      <c r="R54" s="222"/>
      <c r="S54" s="222"/>
      <c r="T54" s="222"/>
      <c r="U54" s="222"/>
      <c r="V54" s="222"/>
      <c r="W54" s="222"/>
      <c r="X54" s="222"/>
      <c r="Y54" s="222"/>
      <c r="Z54" s="222"/>
      <c r="AA54" s="222"/>
      <c r="AB54" s="222"/>
      <c r="AC54" s="222"/>
      <c r="AD54" s="222"/>
      <c r="AE54" s="222"/>
      <c r="AF54" s="222"/>
      <c r="AG54" s="222"/>
      <c r="AH54" s="222"/>
      <c r="AI54" s="222"/>
      <c r="AJ54" s="222"/>
      <c r="AK54" s="222"/>
      <c r="AL54" s="222"/>
      <c r="AM54" s="222"/>
      <c r="AN54" s="222"/>
      <c r="AO54" s="222"/>
      <c r="AP54" s="222"/>
      <c r="AQ54" s="222"/>
      <c r="AR54" s="222"/>
      <c r="AS54" s="222"/>
      <c r="AT54" s="222"/>
      <c r="AU54" s="222"/>
      <c r="AV54" s="222"/>
      <c r="AW54" s="222"/>
      <c r="AX54" s="222"/>
      <c r="AY54" s="222"/>
      <c r="AZ54" s="222"/>
      <c r="BA54" s="222"/>
      <c r="BB54" s="222"/>
      <c r="BC54" s="222"/>
      <c r="BD54" s="222"/>
      <c r="BE54" s="222"/>
      <c r="BF54" s="222"/>
      <c r="BG54" s="222"/>
      <c r="BH54" s="222"/>
      <c r="BI54" s="222"/>
      <c r="BJ54" s="222"/>
      <c r="BK54" s="222"/>
      <c r="BL54" s="222"/>
      <c r="BM54" s="222"/>
      <c r="BN54" s="222"/>
      <c r="BO54" s="222"/>
      <c r="BP54" s="222"/>
      <c r="BQ54" s="222"/>
      <c r="BR54" s="222"/>
      <c r="BS54" s="222"/>
      <c r="BT54" s="222"/>
      <c r="BU54" s="222"/>
      <c r="BV54" s="222"/>
      <c r="BW54" s="222"/>
      <c r="BX54" s="222"/>
      <c r="BY54" s="222"/>
      <c r="BZ54" s="222"/>
      <c r="CA54" s="222"/>
      <c r="CB54" s="222"/>
      <c r="CC54" s="222"/>
      <c r="CD54" s="222"/>
      <c r="CE54" s="222"/>
      <c r="CF54" s="222"/>
      <c r="CG54" s="222"/>
      <c r="CH54" s="222"/>
      <c r="CI54" s="222"/>
      <c r="CJ54" s="222"/>
      <c r="CK54" s="222"/>
      <c r="CL54" s="222"/>
      <c r="CM54" s="222"/>
      <c r="CN54" s="222"/>
      <c r="CO54" s="222"/>
      <c r="CP54" s="222"/>
      <c r="CQ54" s="222"/>
      <c r="CR54" s="222"/>
      <c r="CS54" s="222"/>
      <c r="CT54" s="222"/>
      <c r="CU54" s="222"/>
      <c r="CV54" s="222"/>
      <c r="CW54" s="222"/>
      <c r="CX54" s="222"/>
    </row>
    <row r="55" spans="1:102" s="223" customFormat="1" ht="18.75" customHeight="1">
      <c r="A55" s="204"/>
      <c r="B55" s="104" t="s">
        <v>234</v>
      </c>
      <c r="C55" s="105">
        <v>0</v>
      </c>
      <c r="D55" s="177">
        <v>0</v>
      </c>
      <c r="E55" s="178">
        <v>0</v>
      </c>
      <c r="F55" s="179" t="s">
        <v>298</v>
      </c>
      <c r="G55" s="180" t="s">
        <v>298</v>
      </c>
      <c r="H55" s="181" t="s">
        <v>298</v>
      </c>
      <c r="I55" s="179" t="s">
        <v>299</v>
      </c>
      <c r="J55" s="180" t="s">
        <v>299</v>
      </c>
      <c r="K55" s="181" t="s">
        <v>299</v>
      </c>
      <c r="L55" s="179" t="s">
        <v>299</v>
      </c>
      <c r="M55" s="180" t="s">
        <v>299</v>
      </c>
      <c r="N55" s="181" t="s">
        <v>299</v>
      </c>
      <c r="O55" s="222"/>
      <c r="P55" s="222"/>
      <c r="Q55" s="222"/>
      <c r="R55" s="222"/>
      <c r="S55" s="222"/>
      <c r="T55" s="222"/>
      <c r="U55" s="222"/>
      <c r="V55" s="222"/>
      <c r="W55" s="222"/>
      <c r="X55" s="222"/>
      <c r="Y55" s="222"/>
      <c r="Z55" s="222"/>
      <c r="AA55" s="222"/>
      <c r="AB55" s="222"/>
      <c r="AC55" s="222"/>
      <c r="AD55" s="222"/>
      <c r="AE55" s="222"/>
      <c r="AF55" s="222"/>
      <c r="AG55" s="222"/>
      <c r="AH55" s="222"/>
      <c r="AI55" s="222"/>
      <c r="AJ55" s="222"/>
      <c r="AK55" s="222"/>
      <c r="AL55" s="222"/>
      <c r="AM55" s="222"/>
      <c r="AN55" s="222"/>
      <c r="AO55" s="222"/>
      <c r="AP55" s="222"/>
      <c r="AQ55" s="222"/>
      <c r="AR55" s="222"/>
      <c r="AS55" s="222"/>
      <c r="AT55" s="222"/>
      <c r="AU55" s="222"/>
      <c r="AV55" s="222"/>
      <c r="AW55" s="222"/>
      <c r="AX55" s="222"/>
      <c r="AY55" s="222"/>
      <c r="AZ55" s="222"/>
      <c r="BA55" s="222"/>
      <c r="BB55" s="222"/>
      <c r="BC55" s="222"/>
      <c r="BD55" s="222"/>
      <c r="BE55" s="222"/>
      <c r="BF55" s="222"/>
      <c r="BG55" s="222"/>
      <c r="BH55" s="222"/>
      <c r="BI55" s="222"/>
      <c r="BJ55" s="222"/>
      <c r="BK55" s="222"/>
      <c r="BL55" s="222"/>
      <c r="BM55" s="222"/>
      <c r="BN55" s="222"/>
      <c r="BO55" s="222"/>
      <c r="BP55" s="222"/>
      <c r="BQ55" s="222"/>
      <c r="BR55" s="222"/>
      <c r="BS55" s="222"/>
      <c r="BT55" s="222"/>
      <c r="BU55" s="222"/>
      <c r="BV55" s="222"/>
      <c r="BW55" s="222"/>
      <c r="BX55" s="222"/>
      <c r="BY55" s="222"/>
      <c r="BZ55" s="222"/>
      <c r="CA55" s="222"/>
      <c r="CB55" s="222"/>
      <c r="CC55" s="222"/>
      <c r="CD55" s="222"/>
      <c r="CE55" s="222"/>
      <c r="CF55" s="222"/>
      <c r="CG55" s="222"/>
      <c r="CH55" s="222"/>
      <c r="CI55" s="222"/>
      <c r="CJ55" s="222"/>
      <c r="CK55" s="222"/>
      <c r="CL55" s="222"/>
      <c r="CM55" s="222"/>
      <c r="CN55" s="222"/>
      <c r="CO55" s="222"/>
      <c r="CP55" s="222"/>
      <c r="CQ55" s="222"/>
      <c r="CR55" s="222"/>
      <c r="CS55" s="222"/>
      <c r="CT55" s="222"/>
      <c r="CU55" s="222"/>
      <c r="CV55" s="222"/>
      <c r="CW55" s="222"/>
      <c r="CX55" s="222"/>
    </row>
    <row r="56" spans="1:102" s="223" customFormat="1" ht="18.75" customHeight="1">
      <c r="A56" s="204"/>
      <c r="B56" s="104" t="s">
        <v>55</v>
      </c>
      <c r="C56" s="105">
        <v>0</v>
      </c>
      <c r="D56" s="177">
        <v>0</v>
      </c>
      <c r="E56" s="178">
        <v>0</v>
      </c>
      <c r="F56" s="179" t="s">
        <v>298</v>
      </c>
      <c r="G56" s="180" t="s">
        <v>298</v>
      </c>
      <c r="H56" s="181" t="s">
        <v>298</v>
      </c>
      <c r="I56" s="179" t="s">
        <v>299</v>
      </c>
      <c r="J56" s="180" t="s">
        <v>299</v>
      </c>
      <c r="K56" s="181" t="s">
        <v>299</v>
      </c>
      <c r="L56" s="179" t="s">
        <v>299</v>
      </c>
      <c r="M56" s="180" t="s">
        <v>299</v>
      </c>
      <c r="N56" s="181" t="s">
        <v>299</v>
      </c>
      <c r="O56" s="222"/>
      <c r="P56" s="222"/>
      <c r="Q56" s="222"/>
      <c r="R56" s="222"/>
      <c r="S56" s="222"/>
      <c r="T56" s="222"/>
      <c r="U56" s="222"/>
      <c r="V56" s="222"/>
      <c r="W56" s="222"/>
      <c r="X56" s="222"/>
      <c r="Y56" s="222"/>
      <c r="Z56" s="222"/>
      <c r="AA56" s="222"/>
      <c r="AB56" s="222"/>
      <c r="AC56" s="222"/>
      <c r="AD56" s="222"/>
      <c r="AE56" s="222"/>
      <c r="AF56" s="222"/>
      <c r="AG56" s="222"/>
      <c r="AH56" s="222"/>
      <c r="AI56" s="222"/>
      <c r="AJ56" s="222"/>
      <c r="AK56" s="222"/>
      <c r="AL56" s="222"/>
      <c r="AM56" s="222"/>
      <c r="AN56" s="222"/>
      <c r="AO56" s="222"/>
      <c r="AP56" s="222"/>
      <c r="AQ56" s="222"/>
      <c r="AR56" s="222"/>
      <c r="AS56" s="222"/>
      <c r="AT56" s="222"/>
      <c r="AU56" s="222"/>
      <c r="AV56" s="222"/>
      <c r="AW56" s="222"/>
      <c r="AX56" s="222"/>
      <c r="AY56" s="222"/>
      <c r="AZ56" s="222"/>
      <c r="BA56" s="222"/>
      <c r="BB56" s="222"/>
      <c r="BC56" s="222"/>
      <c r="BD56" s="222"/>
      <c r="BE56" s="222"/>
      <c r="BF56" s="222"/>
      <c r="BG56" s="222"/>
      <c r="BH56" s="222"/>
      <c r="BI56" s="222"/>
      <c r="BJ56" s="222"/>
      <c r="BK56" s="222"/>
      <c r="BL56" s="222"/>
      <c r="BM56" s="222"/>
      <c r="BN56" s="222"/>
      <c r="BO56" s="222"/>
      <c r="BP56" s="222"/>
      <c r="BQ56" s="222"/>
      <c r="BR56" s="222"/>
      <c r="BS56" s="222"/>
      <c r="BT56" s="222"/>
      <c r="BU56" s="222"/>
      <c r="BV56" s="222"/>
      <c r="BW56" s="222"/>
      <c r="BX56" s="222"/>
      <c r="BY56" s="222"/>
      <c r="BZ56" s="222"/>
      <c r="CA56" s="222"/>
      <c r="CB56" s="222"/>
      <c r="CC56" s="222"/>
      <c r="CD56" s="222"/>
      <c r="CE56" s="222"/>
      <c r="CF56" s="222"/>
      <c r="CG56" s="222"/>
      <c r="CH56" s="222"/>
      <c r="CI56" s="222"/>
      <c r="CJ56" s="222"/>
      <c r="CK56" s="222"/>
      <c r="CL56" s="222"/>
      <c r="CM56" s="222"/>
      <c r="CN56" s="222"/>
      <c r="CO56" s="222"/>
      <c r="CP56" s="222"/>
      <c r="CQ56" s="222"/>
      <c r="CR56" s="222"/>
      <c r="CS56" s="222"/>
      <c r="CT56" s="222"/>
      <c r="CU56" s="222"/>
      <c r="CV56" s="222"/>
      <c r="CW56" s="222"/>
      <c r="CX56" s="222"/>
    </row>
    <row r="57" spans="1:102" s="223" customFormat="1" ht="18.75" customHeight="1">
      <c r="A57" s="204"/>
      <c r="B57" s="104" t="s">
        <v>68</v>
      </c>
      <c r="C57" s="105">
        <v>0</v>
      </c>
      <c r="D57" s="177">
        <v>0</v>
      </c>
      <c r="E57" s="178">
        <v>0</v>
      </c>
      <c r="F57" s="179" t="s">
        <v>298</v>
      </c>
      <c r="G57" s="180" t="s">
        <v>298</v>
      </c>
      <c r="H57" s="181" t="s">
        <v>298</v>
      </c>
      <c r="I57" s="179" t="s">
        <v>299</v>
      </c>
      <c r="J57" s="180" t="s">
        <v>299</v>
      </c>
      <c r="K57" s="181" t="s">
        <v>299</v>
      </c>
      <c r="L57" s="179" t="s">
        <v>299</v>
      </c>
      <c r="M57" s="180" t="s">
        <v>299</v>
      </c>
      <c r="N57" s="181" t="s">
        <v>299</v>
      </c>
      <c r="O57" s="222"/>
      <c r="P57" s="222"/>
      <c r="Q57" s="222"/>
      <c r="R57" s="222"/>
      <c r="S57" s="222"/>
      <c r="T57" s="222"/>
      <c r="U57" s="222"/>
      <c r="V57" s="222"/>
      <c r="W57" s="222"/>
      <c r="X57" s="222"/>
      <c r="Y57" s="222"/>
      <c r="Z57" s="222"/>
      <c r="AA57" s="222"/>
      <c r="AB57" s="222"/>
      <c r="AC57" s="222"/>
      <c r="AD57" s="222"/>
      <c r="AE57" s="222"/>
      <c r="AF57" s="222"/>
      <c r="AG57" s="222"/>
      <c r="AH57" s="222"/>
      <c r="AI57" s="222"/>
      <c r="AJ57" s="222"/>
      <c r="AK57" s="222"/>
      <c r="AL57" s="222"/>
      <c r="AM57" s="222"/>
      <c r="AN57" s="222"/>
      <c r="AO57" s="222"/>
      <c r="AP57" s="222"/>
      <c r="AQ57" s="222"/>
      <c r="AR57" s="222"/>
      <c r="AS57" s="222"/>
      <c r="AT57" s="222"/>
      <c r="AU57" s="222"/>
      <c r="AV57" s="222"/>
      <c r="AW57" s="222"/>
      <c r="AX57" s="222"/>
      <c r="AY57" s="222"/>
      <c r="AZ57" s="222"/>
      <c r="BA57" s="222"/>
      <c r="BB57" s="222"/>
      <c r="BC57" s="222"/>
      <c r="BD57" s="222"/>
      <c r="BE57" s="222"/>
      <c r="BF57" s="222"/>
      <c r="BG57" s="222"/>
      <c r="BH57" s="222"/>
      <c r="BI57" s="222"/>
      <c r="BJ57" s="222"/>
      <c r="BK57" s="222"/>
      <c r="BL57" s="222"/>
      <c r="BM57" s="222"/>
      <c r="BN57" s="222"/>
      <c r="BO57" s="222"/>
      <c r="BP57" s="222"/>
      <c r="BQ57" s="222"/>
      <c r="BR57" s="222"/>
      <c r="BS57" s="222"/>
      <c r="BT57" s="222"/>
      <c r="BU57" s="222"/>
      <c r="BV57" s="222"/>
      <c r="BW57" s="222"/>
      <c r="BX57" s="222"/>
      <c r="BY57" s="222"/>
      <c r="BZ57" s="222"/>
      <c r="CA57" s="222"/>
      <c r="CB57" s="222"/>
      <c r="CC57" s="222"/>
      <c r="CD57" s="222"/>
      <c r="CE57" s="222"/>
      <c r="CF57" s="222"/>
      <c r="CG57" s="222"/>
      <c r="CH57" s="222"/>
      <c r="CI57" s="222"/>
      <c r="CJ57" s="222"/>
      <c r="CK57" s="222"/>
      <c r="CL57" s="222"/>
      <c r="CM57" s="222"/>
      <c r="CN57" s="222"/>
      <c r="CO57" s="222"/>
      <c r="CP57" s="222"/>
      <c r="CQ57" s="222"/>
      <c r="CR57" s="222"/>
      <c r="CS57" s="222"/>
      <c r="CT57" s="222"/>
      <c r="CU57" s="222"/>
      <c r="CV57" s="222"/>
      <c r="CW57" s="222"/>
      <c r="CX57" s="222"/>
    </row>
    <row r="58" spans="1:102" s="223" customFormat="1" ht="18.75" customHeight="1">
      <c r="A58" s="204"/>
      <c r="B58" s="104" t="s">
        <v>50</v>
      </c>
      <c r="C58" s="105">
        <v>0</v>
      </c>
      <c r="D58" s="177">
        <v>0</v>
      </c>
      <c r="E58" s="178">
        <v>0</v>
      </c>
      <c r="F58" s="179" t="s">
        <v>298</v>
      </c>
      <c r="G58" s="180" t="s">
        <v>298</v>
      </c>
      <c r="H58" s="181" t="s">
        <v>298</v>
      </c>
      <c r="I58" s="179" t="s">
        <v>299</v>
      </c>
      <c r="J58" s="180" t="s">
        <v>299</v>
      </c>
      <c r="K58" s="181" t="s">
        <v>299</v>
      </c>
      <c r="L58" s="179" t="s">
        <v>299</v>
      </c>
      <c r="M58" s="180" t="s">
        <v>299</v>
      </c>
      <c r="N58" s="181" t="s">
        <v>299</v>
      </c>
      <c r="O58" s="222"/>
      <c r="P58" s="222"/>
      <c r="Q58" s="222"/>
      <c r="R58" s="222"/>
      <c r="S58" s="222"/>
      <c r="T58" s="222"/>
      <c r="U58" s="222"/>
      <c r="V58" s="222"/>
      <c r="W58" s="222"/>
      <c r="X58" s="222"/>
      <c r="Y58" s="222"/>
      <c r="Z58" s="222"/>
      <c r="AA58" s="222"/>
      <c r="AB58" s="222"/>
      <c r="AC58" s="222"/>
      <c r="AD58" s="222"/>
      <c r="AE58" s="222"/>
      <c r="AF58" s="222"/>
      <c r="AG58" s="222"/>
      <c r="AH58" s="222"/>
      <c r="AI58" s="222"/>
      <c r="AJ58" s="222"/>
      <c r="AK58" s="222"/>
      <c r="AL58" s="222"/>
      <c r="AM58" s="222"/>
      <c r="AN58" s="222"/>
      <c r="AO58" s="222"/>
      <c r="AP58" s="222"/>
      <c r="AQ58" s="222"/>
      <c r="AR58" s="222"/>
      <c r="AS58" s="222"/>
      <c r="AT58" s="222"/>
      <c r="AU58" s="222"/>
      <c r="AV58" s="222"/>
      <c r="AW58" s="222"/>
      <c r="AX58" s="222"/>
      <c r="AY58" s="222"/>
      <c r="AZ58" s="222"/>
      <c r="BA58" s="222"/>
      <c r="BB58" s="222"/>
      <c r="BC58" s="222"/>
      <c r="BD58" s="222"/>
      <c r="BE58" s="222"/>
      <c r="BF58" s="222"/>
      <c r="BG58" s="222"/>
      <c r="BH58" s="222"/>
      <c r="BI58" s="222"/>
      <c r="BJ58" s="222"/>
      <c r="BK58" s="222"/>
      <c r="BL58" s="222"/>
      <c r="BM58" s="222"/>
      <c r="BN58" s="222"/>
      <c r="BO58" s="222"/>
      <c r="BP58" s="222"/>
      <c r="BQ58" s="222"/>
      <c r="BR58" s="222"/>
      <c r="BS58" s="222"/>
      <c r="BT58" s="222"/>
      <c r="BU58" s="222"/>
      <c r="BV58" s="222"/>
      <c r="BW58" s="222"/>
      <c r="BX58" s="222"/>
      <c r="BY58" s="222"/>
      <c r="BZ58" s="222"/>
      <c r="CA58" s="222"/>
      <c r="CB58" s="222"/>
      <c r="CC58" s="222"/>
      <c r="CD58" s="222"/>
      <c r="CE58" s="222"/>
      <c r="CF58" s="222"/>
      <c r="CG58" s="222"/>
      <c r="CH58" s="222"/>
      <c r="CI58" s="222"/>
      <c r="CJ58" s="222"/>
      <c r="CK58" s="222"/>
      <c r="CL58" s="222"/>
      <c r="CM58" s="222"/>
      <c r="CN58" s="222"/>
      <c r="CO58" s="222"/>
      <c r="CP58" s="222"/>
      <c r="CQ58" s="222"/>
      <c r="CR58" s="222"/>
      <c r="CS58" s="222"/>
      <c r="CT58" s="222"/>
      <c r="CU58" s="222"/>
      <c r="CV58" s="222"/>
      <c r="CW58" s="222"/>
      <c r="CX58" s="222"/>
    </row>
    <row r="59" spans="1:102" s="223" customFormat="1" ht="18.75" customHeight="1">
      <c r="A59" s="204"/>
      <c r="B59" s="104" t="s">
        <v>60</v>
      </c>
      <c r="C59" s="105">
        <v>0</v>
      </c>
      <c r="D59" s="177">
        <v>0</v>
      </c>
      <c r="E59" s="178">
        <v>0</v>
      </c>
      <c r="F59" s="179" t="s">
        <v>298</v>
      </c>
      <c r="G59" s="180" t="s">
        <v>298</v>
      </c>
      <c r="H59" s="181" t="s">
        <v>298</v>
      </c>
      <c r="I59" s="179" t="s">
        <v>299</v>
      </c>
      <c r="J59" s="180" t="s">
        <v>299</v>
      </c>
      <c r="K59" s="181" t="s">
        <v>299</v>
      </c>
      <c r="L59" s="179" t="s">
        <v>299</v>
      </c>
      <c r="M59" s="180" t="s">
        <v>299</v>
      </c>
      <c r="N59" s="181" t="s">
        <v>299</v>
      </c>
      <c r="O59" s="222"/>
      <c r="P59" s="222"/>
      <c r="Q59" s="222"/>
      <c r="R59" s="222"/>
      <c r="S59" s="222"/>
      <c r="T59" s="222"/>
      <c r="U59" s="222"/>
      <c r="V59" s="222"/>
      <c r="W59" s="222"/>
      <c r="X59" s="222"/>
      <c r="Y59" s="222"/>
      <c r="Z59" s="222"/>
      <c r="AA59" s="222"/>
      <c r="AB59" s="222"/>
      <c r="AC59" s="222"/>
      <c r="AD59" s="222"/>
      <c r="AE59" s="222"/>
      <c r="AF59" s="222"/>
      <c r="AG59" s="222"/>
      <c r="AH59" s="222"/>
      <c r="AI59" s="222"/>
      <c r="AJ59" s="222"/>
      <c r="AK59" s="222"/>
      <c r="AL59" s="222"/>
      <c r="AM59" s="222"/>
      <c r="AN59" s="222"/>
      <c r="AO59" s="222"/>
      <c r="AP59" s="222"/>
      <c r="AQ59" s="222"/>
      <c r="AR59" s="222"/>
      <c r="AS59" s="222"/>
      <c r="AT59" s="222"/>
      <c r="AU59" s="222"/>
      <c r="AV59" s="222"/>
      <c r="AW59" s="222"/>
      <c r="AX59" s="222"/>
      <c r="AY59" s="222"/>
      <c r="AZ59" s="222"/>
      <c r="BA59" s="222"/>
      <c r="BB59" s="222"/>
      <c r="BC59" s="222"/>
      <c r="BD59" s="222"/>
      <c r="BE59" s="222"/>
      <c r="BF59" s="222"/>
      <c r="BG59" s="222"/>
      <c r="BH59" s="222"/>
      <c r="BI59" s="222"/>
      <c r="BJ59" s="222"/>
      <c r="BK59" s="222"/>
      <c r="BL59" s="222"/>
      <c r="BM59" s="222"/>
      <c r="BN59" s="222"/>
      <c r="BO59" s="222"/>
      <c r="BP59" s="222"/>
      <c r="BQ59" s="222"/>
      <c r="BR59" s="222"/>
      <c r="BS59" s="222"/>
      <c r="BT59" s="222"/>
      <c r="BU59" s="222"/>
      <c r="BV59" s="222"/>
      <c r="BW59" s="222"/>
      <c r="BX59" s="222"/>
      <c r="BY59" s="222"/>
      <c r="BZ59" s="222"/>
      <c r="CA59" s="222"/>
      <c r="CB59" s="222"/>
      <c r="CC59" s="222"/>
      <c r="CD59" s="222"/>
      <c r="CE59" s="222"/>
      <c r="CF59" s="222"/>
      <c r="CG59" s="222"/>
      <c r="CH59" s="222"/>
      <c r="CI59" s="222"/>
      <c r="CJ59" s="222"/>
      <c r="CK59" s="222"/>
      <c r="CL59" s="222"/>
      <c r="CM59" s="222"/>
      <c r="CN59" s="222"/>
      <c r="CO59" s="222"/>
      <c r="CP59" s="222"/>
      <c r="CQ59" s="222"/>
      <c r="CR59" s="222"/>
      <c r="CS59" s="222"/>
      <c r="CT59" s="222"/>
      <c r="CU59" s="222"/>
      <c r="CV59" s="222"/>
      <c r="CW59" s="222"/>
      <c r="CX59" s="222"/>
    </row>
    <row r="60" spans="1:102" s="223" customFormat="1" ht="15">
      <c r="A60" s="222"/>
      <c r="B60" s="326"/>
      <c r="C60" s="327"/>
      <c r="D60" s="328"/>
      <c r="E60" s="329"/>
      <c r="F60" s="330"/>
      <c r="G60" s="331"/>
      <c r="H60" s="332"/>
      <c r="I60" s="330"/>
      <c r="J60" s="331"/>
      <c r="K60" s="332"/>
      <c r="L60" s="330"/>
      <c r="M60" s="331"/>
      <c r="N60" s="332"/>
      <c r="O60" s="222"/>
      <c r="P60" s="222"/>
      <c r="Q60" s="222"/>
      <c r="R60" s="222"/>
      <c r="S60" s="222"/>
      <c r="T60" s="222"/>
      <c r="U60" s="222"/>
      <c r="V60" s="222"/>
      <c r="W60" s="222"/>
      <c r="X60" s="222"/>
      <c r="Y60" s="222"/>
      <c r="Z60" s="222"/>
      <c r="AA60" s="222"/>
      <c r="AB60" s="222"/>
      <c r="AC60" s="222"/>
      <c r="AD60" s="222"/>
      <c r="AE60" s="222"/>
      <c r="AF60" s="222"/>
      <c r="AG60" s="222"/>
      <c r="AH60" s="222"/>
      <c r="AI60" s="222"/>
      <c r="AJ60" s="222"/>
      <c r="AK60" s="222"/>
      <c r="AL60" s="222"/>
      <c r="AM60" s="222"/>
      <c r="AN60" s="222"/>
      <c r="AO60" s="222"/>
      <c r="AP60" s="222"/>
      <c r="AQ60" s="222"/>
      <c r="AR60" s="222"/>
      <c r="AS60" s="222"/>
      <c r="AT60" s="222"/>
      <c r="AU60" s="222"/>
      <c r="AV60" s="222"/>
      <c r="AW60" s="222"/>
      <c r="AX60" s="222"/>
      <c r="AY60" s="222"/>
      <c r="AZ60" s="222"/>
      <c r="BA60" s="222"/>
      <c r="BB60" s="222"/>
      <c r="BC60" s="222"/>
      <c r="BD60" s="222"/>
      <c r="BE60" s="222"/>
      <c r="BF60" s="222"/>
      <c r="BG60" s="222"/>
      <c r="BH60" s="222"/>
      <c r="BI60" s="222"/>
      <c r="BJ60" s="222"/>
      <c r="BK60" s="222"/>
      <c r="BL60" s="222"/>
      <c r="BM60" s="222"/>
      <c r="BN60" s="222"/>
      <c r="BO60" s="222"/>
      <c r="BP60" s="222"/>
      <c r="BQ60" s="222"/>
      <c r="BR60" s="222"/>
      <c r="BS60" s="222"/>
      <c r="BT60" s="222"/>
      <c r="BU60" s="222"/>
      <c r="BV60" s="222"/>
      <c r="BW60" s="222"/>
      <c r="BX60" s="222"/>
      <c r="BY60" s="222"/>
      <c r="BZ60" s="222"/>
      <c r="CA60" s="222"/>
      <c r="CB60" s="222"/>
      <c r="CC60" s="222"/>
      <c r="CD60" s="222"/>
      <c r="CE60" s="222"/>
      <c r="CF60" s="222"/>
      <c r="CG60" s="222"/>
      <c r="CH60" s="222"/>
      <c r="CI60" s="222"/>
      <c r="CJ60" s="222"/>
      <c r="CK60" s="222"/>
      <c r="CL60" s="222"/>
      <c r="CM60" s="222"/>
      <c r="CN60" s="222"/>
      <c r="CO60" s="222"/>
      <c r="CP60" s="222"/>
      <c r="CQ60" s="222"/>
      <c r="CR60" s="222"/>
      <c r="CS60" s="222"/>
      <c r="CT60" s="222"/>
      <c r="CU60" s="222"/>
      <c r="CV60" s="222"/>
      <c r="CW60" s="222"/>
      <c r="CX60" s="222"/>
    </row>
    <row r="61" spans="1:102" ht="20.100000000000001" customHeight="1">
      <c r="B61" s="85" t="s">
        <v>483</v>
      </c>
      <c r="C61" s="225"/>
      <c r="D61" s="225"/>
      <c r="E61" s="225"/>
      <c r="F61" s="225"/>
      <c r="G61" s="225"/>
      <c r="H61" s="225"/>
      <c r="I61" s="225"/>
      <c r="J61" s="225"/>
      <c r="K61" s="225"/>
      <c r="L61" s="225"/>
      <c r="M61" s="225"/>
      <c r="N61" s="225"/>
    </row>
    <row r="62" spans="1:102" ht="20.100000000000001" customHeight="1">
      <c r="B62" s="224"/>
      <c r="C62" s="229"/>
      <c r="D62" s="229"/>
      <c r="E62" s="229"/>
      <c r="F62" s="229"/>
      <c r="G62" s="229"/>
      <c r="H62" s="229"/>
      <c r="I62" s="229"/>
      <c r="J62" s="229"/>
      <c r="K62" s="229"/>
      <c r="L62" s="229"/>
      <c r="M62" s="229"/>
      <c r="N62" s="229"/>
    </row>
    <row r="63" spans="1:102" ht="20.100000000000001" customHeight="1">
      <c r="B63" s="224"/>
      <c r="C63" s="225"/>
      <c r="D63" s="225"/>
      <c r="E63" s="225"/>
      <c r="F63" s="225"/>
      <c r="G63" s="225"/>
      <c r="H63" s="225"/>
      <c r="I63" s="225"/>
      <c r="J63" s="225"/>
      <c r="K63" s="225"/>
      <c r="L63" s="225"/>
      <c r="M63" s="225"/>
      <c r="N63" s="225"/>
    </row>
    <row r="64" spans="1:102" ht="20.100000000000001" customHeight="1">
      <c r="B64" s="225"/>
      <c r="C64" s="225"/>
      <c r="D64" s="225"/>
      <c r="E64" s="225"/>
      <c r="F64" s="225"/>
      <c r="G64" s="225"/>
      <c r="H64" s="225"/>
      <c r="I64" s="225"/>
      <c r="J64" s="228"/>
      <c r="K64" s="225"/>
      <c r="L64" s="225"/>
      <c r="M64" s="225"/>
      <c r="N64" s="225"/>
    </row>
    <row r="65" spans="2:14" ht="20.100000000000001" customHeight="1">
      <c r="B65" s="225"/>
      <c r="C65" s="225"/>
      <c r="D65" s="225"/>
      <c r="E65" s="225"/>
      <c r="F65" s="225"/>
      <c r="G65" s="225"/>
      <c r="H65" s="225"/>
      <c r="I65" s="225"/>
      <c r="J65" s="225"/>
      <c r="K65" s="225"/>
      <c r="L65" s="225"/>
      <c r="M65" s="225"/>
      <c r="N65" s="225"/>
    </row>
    <row r="66" spans="2:14" ht="20.100000000000001" customHeight="1">
      <c r="B66" s="225"/>
    </row>
    <row r="67" spans="2:14" ht="20.100000000000001" customHeight="1">
      <c r="B67" s="226"/>
    </row>
    <row r="68" spans="2:14" ht="20.100000000000001" customHeight="1"/>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CX89"/>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0" customHeight="1" zeroHeight="1"/>
  <cols>
    <col min="1" max="1" width="5.7109375" style="44" customWidth="1"/>
    <col min="2" max="2" width="35.7109375" style="44" customWidth="1"/>
    <col min="3" max="14" width="16.7109375" style="44" customWidth="1"/>
    <col min="15" max="15" width="11.42578125" style="44" customWidth="1"/>
    <col min="16" max="16" width="11.42578125" style="44" hidden="1" customWidth="1"/>
    <col min="17" max="102" width="0" style="44" hidden="1" customWidth="1"/>
    <col min="103" max="16384" width="11.42578125" style="52" hidden="1"/>
  </cols>
  <sheetData>
    <row r="1" spans="1:102" ht="89.1" customHeight="1"/>
    <row r="2" spans="1:102" s="266" customFormat="1" ht="20.100000000000001" customHeight="1">
      <c r="A2" s="195"/>
      <c r="B2" s="87" t="s">
        <v>17</v>
      </c>
      <c r="C2" s="192"/>
      <c r="D2" s="192"/>
      <c r="E2" s="192"/>
      <c r="F2" s="192"/>
      <c r="G2" s="192"/>
      <c r="H2" s="192"/>
      <c r="I2" s="192"/>
      <c r="J2" s="192"/>
      <c r="K2" s="192"/>
      <c r="L2" s="192"/>
      <c r="M2" s="192"/>
      <c r="N2" s="192"/>
      <c r="O2" s="195"/>
      <c r="P2" s="195"/>
      <c r="Q2" s="195"/>
      <c r="R2" s="195"/>
      <c r="S2" s="195"/>
      <c r="T2" s="195"/>
      <c r="U2" s="195"/>
      <c r="V2" s="195"/>
      <c r="W2" s="195"/>
      <c r="X2" s="195"/>
      <c r="Y2" s="195"/>
      <c r="Z2" s="195"/>
      <c r="AA2" s="195"/>
      <c r="AB2" s="195"/>
      <c r="AC2" s="195"/>
      <c r="AD2" s="195"/>
      <c r="AE2" s="195"/>
      <c r="AF2" s="195"/>
      <c r="AG2" s="195"/>
      <c r="AH2" s="195"/>
      <c r="AI2" s="195"/>
      <c r="AJ2" s="195"/>
      <c r="AK2" s="195"/>
      <c r="AL2" s="195"/>
      <c r="AM2" s="195"/>
      <c r="AN2" s="195"/>
      <c r="AO2" s="195"/>
      <c r="AP2" s="195"/>
      <c r="AQ2" s="195"/>
      <c r="AR2" s="195"/>
      <c r="AS2" s="195"/>
      <c r="AT2" s="195"/>
      <c r="AU2" s="195"/>
      <c r="AV2" s="195"/>
      <c r="AW2" s="195"/>
      <c r="AX2" s="195"/>
      <c r="AY2" s="195"/>
      <c r="AZ2" s="195"/>
      <c r="BA2" s="195"/>
      <c r="BB2" s="195"/>
      <c r="BC2" s="195"/>
      <c r="BD2" s="195"/>
      <c r="BE2" s="195"/>
      <c r="BF2" s="195"/>
      <c r="BG2" s="195"/>
      <c r="BH2" s="195"/>
      <c r="BI2" s="195"/>
      <c r="BJ2" s="195"/>
      <c r="BK2" s="195"/>
      <c r="BL2" s="195"/>
      <c r="BM2" s="195"/>
      <c r="BN2" s="195"/>
      <c r="BO2" s="195"/>
      <c r="BP2" s="195"/>
      <c r="BQ2" s="195"/>
      <c r="BR2" s="195"/>
      <c r="BS2" s="195"/>
      <c r="BT2" s="195"/>
      <c r="BU2" s="195"/>
      <c r="BV2" s="195"/>
      <c r="BW2" s="195"/>
      <c r="BX2" s="195"/>
      <c r="BY2" s="195"/>
      <c r="BZ2" s="195"/>
      <c r="CA2" s="195"/>
      <c r="CB2" s="195"/>
      <c r="CC2" s="195"/>
      <c r="CD2" s="195"/>
      <c r="CE2" s="195"/>
      <c r="CF2" s="195"/>
      <c r="CG2" s="195"/>
      <c r="CH2" s="195"/>
      <c r="CI2" s="195"/>
      <c r="CJ2" s="195"/>
      <c r="CK2" s="195"/>
      <c r="CL2" s="195"/>
      <c r="CM2" s="195"/>
      <c r="CN2" s="195"/>
      <c r="CO2" s="195"/>
      <c r="CP2" s="195"/>
      <c r="CQ2" s="195"/>
      <c r="CR2" s="195"/>
      <c r="CS2" s="195"/>
      <c r="CT2" s="195"/>
      <c r="CU2" s="195"/>
      <c r="CV2" s="195"/>
      <c r="CW2" s="195"/>
      <c r="CX2" s="195"/>
    </row>
    <row r="3" spans="1:102" ht="20.100000000000001" customHeight="1">
      <c r="B3" s="91" t="s">
        <v>2</v>
      </c>
      <c r="H3" s="163"/>
      <c r="J3" s="63"/>
      <c r="K3" s="63"/>
      <c r="L3" s="63"/>
      <c r="M3" s="63"/>
      <c r="N3" s="63"/>
    </row>
    <row r="4" spans="1:102" ht="20.100000000000001" customHeight="1">
      <c r="B4" s="231"/>
    </row>
    <row r="5" spans="1:102" s="95" customFormat="1" ht="20.100000000000001" customHeight="1">
      <c r="A5" s="93"/>
      <c r="B5" s="233"/>
      <c r="C5" s="697" t="s">
        <v>208</v>
      </c>
      <c r="D5" s="698"/>
      <c r="E5" s="699"/>
      <c r="F5" s="697" t="s">
        <v>195</v>
      </c>
      <c r="G5" s="698"/>
      <c r="H5" s="699"/>
      <c r="I5" s="697" t="s">
        <v>196</v>
      </c>
      <c r="J5" s="698"/>
      <c r="K5" s="699"/>
      <c r="L5" s="697" t="s">
        <v>197</v>
      </c>
      <c r="M5" s="698"/>
      <c r="N5" s="699"/>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34"/>
      <c r="C6" s="134">
        <v>45536</v>
      </c>
      <c r="D6" s="135">
        <v>45870</v>
      </c>
      <c r="E6" s="136">
        <v>45901</v>
      </c>
      <c r="F6" s="134">
        <f>C6</f>
        <v>45536</v>
      </c>
      <c r="G6" s="135">
        <f t="shared" ref="G6:H6" si="0">D6</f>
        <v>45870</v>
      </c>
      <c r="H6" s="136">
        <f t="shared" si="0"/>
        <v>45901</v>
      </c>
      <c r="I6" s="134">
        <f>C6</f>
        <v>45536</v>
      </c>
      <c r="J6" s="135">
        <f t="shared" ref="J6:K6" si="1">D6</f>
        <v>45870</v>
      </c>
      <c r="K6" s="136">
        <f t="shared" si="1"/>
        <v>45901</v>
      </c>
      <c r="L6" s="134">
        <f>C6</f>
        <v>45536</v>
      </c>
      <c r="M6" s="135">
        <f t="shared" ref="M6:N6" si="2">D6</f>
        <v>45870</v>
      </c>
      <c r="N6" s="136">
        <f t="shared" si="2"/>
        <v>45901</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97" t="s">
        <v>296</v>
      </c>
      <c r="C7" s="170">
        <v>43627.932682000006</v>
      </c>
      <c r="D7" s="339">
        <v>51267.454376000002</v>
      </c>
      <c r="E7" s="172">
        <v>50255.980366000003</v>
      </c>
      <c r="F7" s="255">
        <v>3.4952901874013205</v>
      </c>
      <c r="G7" s="302">
        <v>3.4126195132852715</v>
      </c>
      <c r="H7" s="303">
        <v>3.654200888383083</v>
      </c>
      <c r="I7" s="255">
        <v>219.36689492193003</v>
      </c>
      <c r="J7" s="302">
        <v>219.56947410607103</v>
      </c>
      <c r="K7" s="303">
        <v>220.76183940003685</v>
      </c>
      <c r="L7" s="255">
        <v>7.6675095526131862</v>
      </c>
      <c r="M7" s="302">
        <v>7.493070718561631</v>
      </c>
      <c r="N7" s="303">
        <v>8.0670810965669819</v>
      </c>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105">
        <v>0</v>
      </c>
      <c r="D8" s="177">
        <v>0</v>
      </c>
      <c r="E8" s="178">
        <v>0</v>
      </c>
      <c r="F8" s="179" t="s">
        <v>298</v>
      </c>
      <c r="G8" s="180" t="s">
        <v>298</v>
      </c>
      <c r="H8" s="181" t="s">
        <v>298</v>
      </c>
      <c r="I8" s="179" t="s">
        <v>299</v>
      </c>
      <c r="J8" s="180" t="s">
        <v>299</v>
      </c>
      <c r="K8" s="181" t="s">
        <v>299</v>
      </c>
      <c r="L8" s="179" t="s">
        <v>299</v>
      </c>
      <c r="M8" s="180" t="s">
        <v>299</v>
      </c>
      <c r="N8" s="181" t="s">
        <v>299</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70</v>
      </c>
      <c r="C9" s="105">
        <v>988.22547999999995</v>
      </c>
      <c r="D9" s="177">
        <v>1113.1849689999999</v>
      </c>
      <c r="E9" s="178">
        <v>1094.4876100000001</v>
      </c>
      <c r="F9" s="179">
        <v>4.085178516141883</v>
      </c>
      <c r="G9" s="180">
        <v>5.6735218098332059</v>
      </c>
      <c r="H9" s="181">
        <v>6.1924028541538254</v>
      </c>
      <c r="I9" s="179">
        <v>235.37563992764566</v>
      </c>
      <c r="J9" s="180">
        <v>186.45516700721595</v>
      </c>
      <c r="K9" s="181">
        <v>183.11768475617632</v>
      </c>
      <c r="L9" s="179">
        <v>9.6155150745556579</v>
      </c>
      <c r="M9" s="180">
        <v>10.578574565715323</v>
      </c>
      <c r="N9" s="181">
        <v>11.339384737301867</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0</v>
      </c>
      <c r="D10" s="177">
        <v>0</v>
      </c>
      <c r="E10" s="178">
        <v>0</v>
      </c>
      <c r="F10" s="179" t="s">
        <v>298</v>
      </c>
      <c r="G10" s="180" t="s">
        <v>298</v>
      </c>
      <c r="H10" s="181" t="s">
        <v>298</v>
      </c>
      <c r="I10" s="179" t="s">
        <v>299</v>
      </c>
      <c r="J10" s="180" t="s">
        <v>299</v>
      </c>
      <c r="K10" s="181" t="s">
        <v>299</v>
      </c>
      <c r="L10" s="179" t="s">
        <v>299</v>
      </c>
      <c r="M10" s="180" t="s">
        <v>299</v>
      </c>
      <c r="N10" s="181" t="s">
        <v>299</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0</v>
      </c>
      <c r="D11" s="177">
        <v>0</v>
      </c>
      <c r="E11" s="178">
        <v>0</v>
      </c>
      <c r="F11" s="179" t="s">
        <v>298</v>
      </c>
      <c r="G11" s="180" t="s">
        <v>298</v>
      </c>
      <c r="H11" s="181" t="s">
        <v>298</v>
      </c>
      <c r="I11" s="179" t="s">
        <v>299</v>
      </c>
      <c r="J11" s="180" t="s">
        <v>299</v>
      </c>
      <c r="K11" s="181" t="s">
        <v>299</v>
      </c>
      <c r="L11" s="179" t="s">
        <v>299</v>
      </c>
      <c r="M11" s="180" t="s">
        <v>299</v>
      </c>
      <c r="N11" s="181" t="s">
        <v>299</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56</v>
      </c>
      <c r="C12" s="105">
        <v>0</v>
      </c>
      <c r="D12" s="177">
        <v>0</v>
      </c>
      <c r="E12" s="178">
        <v>0</v>
      </c>
      <c r="F12" s="179" t="s">
        <v>298</v>
      </c>
      <c r="G12" s="180" t="s">
        <v>298</v>
      </c>
      <c r="H12" s="181" t="s">
        <v>298</v>
      </c>
      <c r="I12" s="179" t="s">
        <v>299</v>
      </c>
      <c r="J12" s="180" t="s">
        <v>299</v>
      </c>
      <c r="K12" s="181" t="s">
        <v>299</v>
      </c>
      <c r="L12" s="179" t="s">
        <v>299</v>
      </c>
      <c r="M12" s="180" t="s">
        <v>299</v>
      </c>
      <c r="N12" s="181" t="s">
        <v>299</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71</v>
      </c>
      <c r="C13" s="105">
        <v>0</v>
      </c>
      <c r="D13" s="177">
        <v>0</v>
      </c>
      <c r="E13" s="178">
        <v>0</v>
      </c>
      <c r="F13" s="179" t="s">
        <v>298</v>
      </c>
      <c r="G13" s="180" t="s">
        <v>298</v>
      </c>
      <c r="H13" s="181" t="s">
        <v>298</v>
      </c>
      <c r="I13" s="179" t="s">
        <v>299</v>
      </c>
      <c r="J13" s="180" t="s">
        <v>299</v>
      </c>
      <c r="K13" s="181" t="s">
        <v>299</v>
      </c>
      <c r="L13" s="179" t="s">
        <v>299</v>
      </c>
      <c r="M13" s="180" t="s">
        <v>299</v>
      </c>
      <c r="N13" s="181" t="s">
        <v>299</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58</v>
      </c>
      <c r="C14" s="105">
        <v>0</v>
      </c>
      <c r="D14" s="177">
        <v>0</v>
      </c>
      <c r="E14" s="178">
        <v>0</v>
      </c>
      <c r="F14" s="179" t="s">
        <v>298</v>
      </c>
      <c r="G14" s="180" t="s">
        <v>298</v>
      </c>
      <c r="H14" s="181" t="s">
        <v>298</v>
      </c>
      <c r="I14" s="179" t="s">
        <v>299</v>
      </c>
      <c r="J14" s="180" t="s">
        <v>299</v>
      </c>
      <c r="K14" s="181" t="s">
        <v>299</v>
      </c>
      <c r="L14" s="179" t="s">
        <v>299</v>
      </c>
      <c r="M14" s="180" t="s">
        <v>299</v>
      </c>
      <c r="N14" s="181" t="s">
        <v>299</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227</v>
      </c>
      <c r="C15" s="105">
        <v>0</v>
      </c>
      <c r="D15" s="177">
        <v>0</v>
      </c>
      <c r="E15" s="178">
        <v>0</v>
      </c>
      <c r="F15" s="179" t="s">
        <v>298</v>
      </c>
      <c r="G15" s="180" t="s">
        <v>298</v>
      </c>
      <c r="H15" s="181" t="s">
        <v>298</v>
      </c>
      <c r="I15" s="179" t="s">
        <v>299</v>
      </c>
      <c r="J15" s="180" t="s">
        <v>299</v>
      </c>
      <c r="K15" s="181" t="s">
        <v>299</v>
      </c>
      <c r="L15" s="179" t="s">
        <v>299</v>
      </c>
      <c r="M15" s="180" t="s">
        <v>299</v>
      </c>
      <c r="N15" s="181" t="s">
        <v>299</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0</v>
      </c>
      <c r="D16" s="177">
        <v>0</v>
      </c>
      <c r="E16" s="178">
        <v>0</v>
      </c>
      <c r="F16" s="179" t="s">
        <v>298</v>
      </c>
      <c r="G16" s="180" t="s">
        <v>298</v>
      </c>
      <c r="H16" s="181" t="s">
        <v>298</v>
      </c>
      <c r="I16" s="179" t="s">
        <v>299</v>
      </c>
      <c r="J16" s="180" t="s">
        <v>299</v>
      </c>
      <c r="K16" s="181" t="s">
        <v>299</v>
      </c>
      <c r="L16" s="179" t="s">
        <v>299</v>
      </c>
      <c r="M16" s="180" t="s">
        <v>299</v>
      </c>
      <c r="N16" s="181" t="s">
        <v>299</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0</v>
      </c>
      <c r="D17" s="177">
        <v>0</v>
      </c>
      <c r="E17" s="178">
        <v>0</v>
      </c>
      <c r="F17" s="179" t="s">
        <v>298</v>
      </c>
      <c r="G17" s="180" t="s">
        <v>298</v>
      </c>
      <c r="H17" s="181" t="s">
        <v>298</v>
      </c>
      <c r="I17" s="179" t="s">
        <v>299</v>
      </c>
      <c r="J17" s="180" t="s">
        <v>299</v>
      </c>
      <c r="K17" s="181" t="s">
        <v>299</v>
      </c>
      <c r="L17" s="179" t="s">
        <v>299</v>
      </c>
      <c r="M17" s="180" t="s">
        <v>299</v>
      </c>
      <c r="N17" s="181" t="s">
        <v>299</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0</v>
      </c>
      <c r="D18" s="177">
        <v>277.51004</v>
      </c>
      <c r="E18" s="178">
        <v>282.40550300000001</v>
      </c>
      <c r="F18" s="179" t="s">
        <v>298</v>
      </c>
      <c r="G18" s="180">
        <v>3.2807631032015996</v>
      </c>
      <c r="H18" s="181">
        <v>3.0808730380866551</v>
      </c>
      <c r="I18" s="179" t="s">
        <v>299</v>
      </c>
      <c r="J18" s="180">
        <v>382.21230789744828</v>
      </c>
      <c r="K18" s="181">
        <v>389.09044308092984</v>
      </c>
      <c r="L18" s="179" t="s">
        <v>299</v>
      </c>
      <c r="M18" s="180">
        <v>12.539480373394776</v>
      </c>
      <c r="N18" s="181">
        <v>11.987382554652271</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65</v>
      </c>
      <c r="C19" s="105">
        <v>0</v>
      </c>
      <c r="D19" s="177">
        <v>0</v>
      </c>
      <c r="E19" s="178">
        <v>0</v>
      </c>
      <c r="F19" s="179" t="s">
        <v>298</v>
      </c>
      <c r="G19" s="180" t="s">
        <v>298</v>
      </c>
      <c r="H19" s="181" t="s">
        <v>298</v>
      </c>
      <c r="I19" s="179" t="s">
        <v>299</v>
      </c>
      <c r="J19" s="180" t="s">
        <v>299</v>
      </c>
      <c r="K19" s="181" t="s">
        <v>299</v>
      </c>
      <c r="L19" s="179" t="s">
        <v>299</v>
      </c>
      <c r="M19" s="180" t="s">
        <v>299</v>
      </c>
      <c r="N19" s="181" t="s">
        <v>299</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105">
        <v>0</v>
      </c>
      <c r="D20" s="177">
        <v>0</v>
      </c>
      <c r="E20" s="178">
        <v>0</v>
      </c>
      <c r="F20" s="179" t="s">
        <v>298</v>
      </c>
      <c r="G20" s="180" t="s">
        <v>298</v>
      </c>
      <c r="H20" s="181" t="s">
        <v>298</v>
      </c>
      <c r="I20" s="179" t="s">
        <v>299</v>
      </c>
      <c r="J20" s="180" t="s">
        <v>299</v>
      </c>
      <c r="K20" s="181" t="s">
        <v>299</v>
      </c>
      <c r="L20" s="179" t="s">
        <v>299</v>
      </c>
      <c r="M20" s="180" t="s">
        <v>299</v>
      </c>
      <c r="N20" s="181" t="s">
        <v>299</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62</v>
      </c>
      <c r="C21" s="105">
        <v>0</v>
      </c>
      <c r="D21" s="177">
        <v>0</v>
      </c>
      <c r="E21" s="178">
        <v>0</v>
      </c>
      <c r="F21" s="179" t="s">
        <v>298</v>
      </c>
      <c r="G21" s="180" t="s">
        <v>298</v>
      </c>
      <c r="H21" s="181" t="s">
        <v>298</v>
      </c>
      <c r="I21" s="179" t="s">
        <v>299</v>
      </c>
      <c r="J21" s="180" t="s">
        <v>299</v>
      </c>
      <c r="K21" s="181" t="s">
        <v>299</v>
      </c>
      <c r="L21" s="179" t="s">
        <v>299</v>
      </c>
      <c r="M21" s="180" t="s">
        <v>299</v>
      </c>
      <c r="N21" s="181" t="s">
        <v>299</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105">
        <v>0</v>
      </c>
      <c r="D22" s="177">
        <v>0</v>
      </c>
      <c r="E22" s="178">
        <v>0</v>
      </c>
      <c r="F22" s="179" t="s">
        <v>298</v>
      </c>
      <c r="G22" s="180" t="s">
        <v>298</v>
      </c>
      <c r="H22" s="181" t="s">
        <v>298</v>
      </c>
      <c r="I22" s="179" t="s">
        <v>299</v>
      </c>
      <c r="J22" s="180" t="s">
        <v>299</v>
      </c>
      <c r="K22" s="181" t="s">
        <v>299</v>
      </c>
      <c r="L22" s="179" t="s">
        <v>299</v>
      </c>
      <c r="M22" s="180" t="s">
        <v>299</v>
      </c>
      <c r="N22" s="181" t="s">
        <v>299</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67</v>
      </c>
      <c r="C23" s="105">
        <v>0</v>
      </c>
      <c r="D23" s="177">
        <v>0</v>
      </c>
      <c r="E23" s="178">
        <v>0</v>
      </c>
      <c r="F23" s="179" t="s">
        <v>298</v>
      </c>
      <c r="G23" s="180" t="s">
        <v>298</v>
      </c>
      <c r="H23" s="181" t="s">
        <v>298</v>
      </c>
      <c r="I23" s="179" t="s">
        <v>299</v>
      </c>
      <c r="J23" s="180" t="s">
        <v>299</v>
      </c>
      <c r="K23" s="181" t="s">
        <v>299</v>
      </c>
      <c r="L23" s="179" t="s">
        <v>299</v>
      </c>
      <c r="M23" s="180" t="s">
        <v>299</v>
      </c>
      <c r="N23" s="181" t="s">
        <v>299</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226</v>
      </c>
      <c r="C24" s="105">
        <v>0</v>
      </c>
      <c r="D24" s="177">
        <v>0</v>
      </c>
      <c r="E24" s="178">
        <v>0</v>
      </c>
      <c r="F24" s="179" t="s">
        <v>298</v>
      </c>
      <c r="G24" s="180" t="s">
        <v>298</v>
      </c>
      <c r="H24" s="181" t="s">
        <v>298</v>
      </c>
      <c r="I24" s="179" t="s">
        <v>299</v>
      </c>
      <c r="J24" s="180" t="s">
        <v>299</v>
      </c>
      <c r="K24" s="181" t="s">
        <v>299</v>
      </c>
      <c r="L24" s="179" t="s">
        <v>299</v>
      </c>
      <c r="M24" s="180" t="s">
        <v>299</v>
      </c>
      <c r="N24" s="181" t="s">
        <v>299</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34</v>
      </c>
      <c r="C25" s="105">
        <v>0</v>
      </c>
      <c r="D25" s="177">
        <v>0</v>
      </c>
      <c r="E25" s="178">
        <v>0</v>
      </c>
      <c r="F25" s="179" t="s">
        <v>298</v>
      </c>
      <c r="G25" s="180" t="s">
        <v>298</v>
      </c>
      <c r="H25" s="181" t="s">
        <v>298</v>
      </c>
      <c r="I25" s="179" t="s">
        <v>299</v>
      </c>
      <c r="J25" s="180" t="s">
        <v>299</v>
      </c>
      <c r="K25" s="181" t="s">
        <v>299</v>
      </c>
      <c r="L25" s="179" t="s">
        <v>299</v>
      </c>
      <c r="M25" s="180" t="s">
        <v>299</v>
      </c>
      <c r="N25" s="181" t="s">
        <v>299</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46</v>
      </c>
      <c r="C26" s="105">
        <v>0</v>
      </c>
      <c r="D26" s="177">
        <v>0</v>
      </c>
      <c r="E26" s="178">
        <v>0</v>
      </c>
      <c r="F26" s="179" t="s">
        <v>298</v>
      </c>
      <c r="G26" s="180" t="s">
        <v>298</v>
      </c>
      <c r="H26" s="181" t="s">
        <v>298</v>
      </c>
      <c r="I26" s="179" t="s">
        <v>299</v>
      </c>
      <c r="J26" s="180" t="s">
        <v>299</v>
      </c>
      <c r="K26" s="181" t="s">
        <v>299</v>
      </c>
      <c r="L26" s="179" t="s">
        <v>299</v>
      </c>
      <c r="M26" s="180" t="s">
        <v>299</v>
      </c>
      <c r="N26" s="181" t="s">
        <v>299</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36</v>
      </c>
      <c r="C27" s="105">
        <v>0</v>
      </c>
      <c r="D27" s="177">
        <v>0</v>
      </c>
      <c r="E27" s="178">
        <v>0</v>
      </c>
      <c r="F27" s="179" t="s">
        <v>298</v>
      </c>
      <c r="G27" s="180" t="s">
        <v>298</v>
      </c>
      <c r="H27" s="181" t="s">
        <v>298</v>
      </c>
      <c r="I27" s="179" t="s">
        <v>299</v>
      </c>
      <c r="J27" s="180" t="s">
        <v>299</v>
      </c>
      <c r="K27" s="181" t="s">
        <v>299</v>
      </c>
      <c r="L27" s="179" t="s">
        <v>299</v>
      </c>
      <c r="M27" s="180" t="s">
        <v>299</v>
      </c>
      <c r="N27" s="181" t="s">
        <v>299</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69</v>
      </c>
      <c r="C28" s="105">
        <v>0</v>
      </c>
      <c r="D28" s="177">
        <v>0</v>
      </c>
      <c r="E28" s="178">
        <v>0</v>
      </c>
      <c r="F28" s="179" t="s">
        <v>298</v>
      </c>
      <c r="G28" s="180" t="s">
        <v>298</v>
      </c>
      <c r="H28" s="181" t="s">
        <v>298</v>
      </c>
      <c r="I28" s="179" t="s">
        <v>299</v>
      </c>
      <c r="J28" s="180" t="s">
        <v>299</v>
      </c>
      <c r="K28" s="181" t="s">
        <v>299</v>
      </c>
      <c r="L28" s="179" t="s">
        <v>299</v>
      </c>
      <c r="M28" s="180" t="s">
        <v>299</v>
      </c>
      <c r="N28" s="181" t="s">
        <v>299</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40</v>
      </c>
      <c r="C29" s="105">
        <v>0</v>
      </c>
      <c r="D29" s="177">
        <v>0</v>
      </c>
      <c r="E29" s="178">
        <v>0</v>
      </c>
      <c r="F29" s="179" t="s">
        <v>298</v>
      </c>
      <c r="G29" s="180" t="s">
        <v>298</v>
      </c>
      <c r="H29" s="181" t="s">
        <v>298</v>
      </c>
      <c r="I29" s="179" t="s">
        <v>299</v>
      </c>
      <c r="J29" s="180" t="s">
        <v>299</v>
      </c>
      <c r="K29" s="181" t="s">
        <v>299</v>
      </c>
      <c r="L29" s="179" t="s">
        <v>299</v>
      </c>
      <c r="M29" s="180" t="s">
        <v>299</v>
      </c>
      <c r="N29" s="181" t="s">
        <v>299</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73</v>
      </c>
      <c r="C30" s="105">
        <v>0</v>
      </c>
      <c r="D30" s="177">
        <v>0</v>
      </c>
      <c r="E30" s="178">
        <v>0</v>
      </c>
      <c r="F30" s="179" t="s">
        <v>298</v>
      </c>
      <c r="G30" s="180" t="s">
        <v>298</v>
      </c>
      <c r="H30" s="181" t="s">
        <v>298</v>
      </c>
      <c r="I30" s="179" t="s">
        <v>299</v>
      </c>
      <c r="J30" s="180" t="s">
        <v>299</v>
      </c>
      <c r="K30" s="181" t="s">
        <v>299</v>
      </c>
      <c r="L30" s="179" t="s">
        <v>299</v>
      </c>
      <c r="M30" s="180" t="s">
        <v>299</v>
      </c>
      <c r="N30" s="181" t="s">
        <v>299</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31</v>
      </c>
      <c r="C31" s="105">
        <v>0</v>
      </c>
      <c r="D31" s="177">
        <v>0</v>
      </c>
      <c r="E31" s="178">
        <v>0</v>
      </c>
      <c r="F31" s="179" t="s">
        <v>298</v>
      </c>
      <c r="G31" s="180" t="s">
        <v>298</v>
      </c>
      <c r="H31" s="181" t="s">
        <v>298</v>
      </c>
      <c r="I31" s="179" t="s">
        <v>299</v>
      </c>
      <c r="J31" s="180" t="s">
        <v>299</v>
      </c>
      <c r="K31" s="181" t="s">
        <v>299</v>
      </c>
      <c r="L31" s="179" t="s">
        <v>299</v>
      </c>
      <c r="M31" s="180" t="s">
        <v>299</v>
      </c>
      <c r="N31" s="181" t="s">
        <v>299</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45</v>
      </c>
      <c r="C32" s="105">
        <v>0</v>
      </c>
      <c r="D32" s="177">
        <v>0</v>
      </c>
      <c r="E32" s="178">
        <v>0</v>
      </c>
      <c r="F32" s="179" t="s">
        <v>298</v>
      </c>
      <c r="G32" s="180" t="s">
        <v>298</v>
      </c>
      <c r="H32" s="181" t="s">
        <v>298</v>
      </c>
      <c r="I32" s="179" t="s">
        <v>299</v>
      </c>
      <c r="J32" s="180" t="s">
        <v>299</v>
      </c>
      <c r="K32" s="181" t="s">
        <v>299</v>
      </c>
      <c r="L32" s="179" t="s">
        <v>299</v>
      </c>
      <c r="M32" s="180" t="s">
        <v>299</v>
      </c>
      <c r="N32" s="181" t="s">
        <v>299</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51</v>
      </c>
      <c r="C33" s="105">
        <v>42151.101443</v>
      </c>
      <c r="D33" s="177">
        <v>49538.318892000003</v>
      </c>
      <c r="E33" s="178">
        <v>48533.320554999998</v>
      </c>
      <c r="F33" s="179">
        <v>3.4429796620202167</v>
      </c>
      <c r="G33" s="180">
        <v>3.3207357673690834</v>
      </c>
      <c r="H33" s="181">
        <v>3.5653826488938454</v>
      </c>
      <c r="I33" s="179">
        <v>220.7870667147584</v>
      </c>
      <c r="J33" s="180">
        <v>222.13230803631313</v>
      </c>
      <c r="K33" s="181">
        <v>223.25768342194502</v>
      </c>
      <c r="L33" s="179">
        <v>7.6016538033601391</v>
      </c>
      <c r="M33" s="180">
        <v>7.3764270038443183</v>
      </c>
      <c r="N33" s="181">
        <v>7.9599907070483784</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v>
      </c>
      <c r="C34" s="105">
        <v>0</v>
      </c>
      <c r="D34" s="177">
        <v>0</v>
      </c>
      <c r="E34" s="178">
        <v>0</v>
      </c>
      <c r="F34" s="179" t="s">
        <v>298</v>
      </c>
      <c r="G34" s="180" t="s">
        <v>298</v>
      </c>
      <c r="H34" s="181" t="s">
        <v>298</v>
      </c>
      <c r="I34" s="179" t="s">
        <v>299</v>
      </c>
      <c r="J34" s="180" t="s">
        <v>299</v>
      </c>
      <c r="K34" s="181" t="s">
        <v>299</v>
      </c>
      <c r="L34" s="179" t="s">
        <v>299</v>
      </c>
      <c r="M34" s="180" t="s">
        <v>299</v>
      </c>
      <c r="N34" s="181" t="s">
        <v>299</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105">
        <v>0</v>
      </c>
      <c r="D35" s="177">
        <v>0</v>
      </c>
      <c r="E35" s="178">
        <v>0</v>
      </c>
      <c r="F35" s="179" t="s">
        <v>298</v>
      </c>
      <c r="G35" s="180" t="s">
        <v>298</v>
      </c>
      <c r="H35" s="181" t="s">
        <v>298</v>
      </c>
      <c r="I35" s="179" t="s">
        <v>299</v>
      </c>
      <c r="J35" s="180" t="s">
        <v>299</v>
      </c>
      <c r="K35" s="181" t="s">
        <v>299</v>
      </c>
      <c r="L35" s="179" t="s">
        <v>299</v>
      </c>
      <c r="M35" s="180" t="s">
        <v>299</v>
      </c>
      <c r="N35" s="181" t="s">
        <v>299</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297</v>
      </c>
      <c r="C36" s="105">
        <v>0</v>
      </c>
      <c r="D36" s="177">
        <v>0</v>
      </c>
      <c r="E36" s="178">
        <v>0</v>
      </c>
      <c r="F36" s="179" t="s">
        <v>298</v>
      </c>
      <c r="G36" s="180" t="s">
        <v>298</v>
      </c>
      <c r="H36" s="181" t="s">
        <v>298</v>
      </c>
      <c r="I36" s="179" t="s">
        <v>299</v>
      </c>
      <c r="J36" s="180" t="s">
        <v>299</v>
      </c>
      <c r="K36" s="181" t="s">
        <v>299</v>
      </c>
      <c r="L36" s="179" t="s">
        <v>299</v>
      </c>
      <c r="M36" s="180" t="s">
        <v>299</v>
      </c>
      <c r="N36" s="181" t="s">
        <v>299</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66</v>
      </c>
      <c r="C37" s="105">
        <v>0</v>
      </c>
      <c r="D37" s="177">
        <v>0</v>
      </c>
      <c r="E37" s="178">
        <v>0</v>
      </c>
      <c r="F37" s="179" t="s">
        <v>298</v>
      </c>
      <c r="G37" s="180" t="s">
        <v>298</v>
      </c>
      <c r="H37" s="181" t="s">
        <v>298</v>
      </c>
      <c r="I37" s="179" t="s">
        <v>299</v>
      </c>
      <c r="J37" s="180" t="s">
        <v>299</v>
      </c>
      <c r="K37" s="181" t="s">
        <v>299</v>
      </c>
      <c r="L37" s="179" t="s">
        <v>299</v>
      </c>
      <c r="M37" s="180" t="s">
        <v>299</v>
      </c>
      <c r="N37" s="181" t="s">
        <v>299</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0</v>
      </c>
      <c r="D38" s="177">
        <v>0</v>
      </c>
      <c r="E38" s="178">
        <v>0</v>
      </c>
      <c r="F38" s="179" t="s">
        <v>298</v>
      </c>
      <c r="G38" s="180" t="s">
        <v>298</v>
      </c>
      <c r="H38" s="181" t="s">
        <v>298</v>
      </c>
      <c r="I38" s="179" t="s">
        <v>299</v>
      </c>
      <c r="J38" s="180" t="s">
        <v>299</v>
      </c>
      <c r="K38" s="181" t="s">
        <v>299</v>
      </c>
      <c r="L38" s="179" t="s">
        <v>299</v>
      </c>
      <c r="M38" s="180" t="s">
        <v>299</v>
      </c>
      <c r="N38" s="181" t="s">
        <v>299</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42</v>
      </c>
      <c r="C39" s="105">
        <v>0</v>
      </c>
      <c r="D39" s="177">
        <v>0</v>
      </c>
      <c r="E39" s="178">
        <v>0</v>
      </c>
      <c r="F39" s="179" t="s">
        <v>298</v>
      </c>
      <c r="G39" s="180" t="s">
        <v>298</v>
      </c>
      <c r="H39" s="181" t="s">
        <v>298</v>
      </c>
      <c r="I39" s="179" t="s">
        <v>299</v>
      </c>
      <c r="J39" s="180" t="s">
        <v>299</v>
      </c>
      <c r="K39" s="181" t="s">
        <v>299</v>
      </c>
      <c r="L39" s="179" t="s">
        <v>299</v>
      </c>
      <c r="M39" s="180" t="s">
        <v>299</v>
      </c>
      <c r="N39" s="181" t="s">
        <v>299</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49</v>
      </c>
      <c r="C40" s="105">
        <v>0</v>
      </c>
      <c r="D40" s="177">
        <v>0</v>
      </c>
      <c r="E40" s="178">
        <v>0</v>
      </c>
      <c r="F40" s="179" t="s">
        <v>298</v>
      </c>
      <c r="G40" s="180" t="s">
        <v>298</v>
      </c>
      <c r="H40" s="181" t="s">
        <v>298</v>
      </c>
      <c r="I40" s="179" t="s">
        <v>299</v>
      </c>
      <c r="J40" s="180" t="s">
        <v>299</v>
      </c>
      <c r="K40" s="181" t="s">
        <v>299</v>
      </c>
      <c r="L40" s="179" t="s">
        <v>299</v>
      </c>
      <c r="M40" s="180" t="s">
        <v>299</v>
      </c>
      <c r="N40" s="181" t="s">
        <v>299</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59</v>
      </c>
      <c r="C41" s="105">
        <v>0</v>
      </c>
      <c r="D41" s="177">
        <v>0</v>
      </c>
      <c r="E41" s="178">
        <v>0</v>
      </c>
      <c r="F41" s="179" t="s">
        <v>298</v>
      </c>
      <c r="G41" s="180" t="s">
        <v>298</v>
      </c>
      <c r="H41" s="181" t="s">
        <v>298</v>
      </c>
      <c r="I41" s="179" t="s">
        <v>299</v>
      </c>
      <c r="J41" s="180" t="s">
        <v>299</v>
      </c>
      <c r="K41" s="181" t="s">
        <v>299</v>
      </c>
      <c r="L41" s="179" t="s">
        <v>299</v>
      </c>
      <c r="M41" s="180" t="s">
        <v>299</v>
      </c>
      <c r="N41" s="181" t="s">
        <v>299</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64</v>
      </c>
      <c r="C42" s="105">
        <v>0</v>
      </c>
      <c r="D42" s="177">
        <v>0</v>
      </c>
      <c r="E42" s="178">
        <v>0</v>
      </c>
      <c r="F42" s="179" t="s">
        <v>298</v>
      </c>
      <c r="G42" s="180" t="s">
        <v>298</v>
      </c>
      <c r="H42" s="181" t="s">
        <v>298</v>
      </c>
      <c r="I42" s="179" t="s">
        <v>299</v>
      </c>
      <c r="J42" s="180" t="s">
        <v>299</v>
      </c>
      <c r="K42" s="181" t="s">
        <v>299</v>
      </c>
      <c r="L42" s="179" t="s">
        <v>299</v>
      </c>
      <c r="M42" s="180" t="s">
        <v>299</v>
      </c>
      <c r="N42" s="181" t="s">
        <v>299</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57</v>
      </c>
      <c r="C43" s="105">
        <v>0</v>
      </c>
      <c r="D43" s="177">
        <v>0</v>
      </c>
      <c r="E43" s="178">
        <v>0</v>
      </c>
      <c r="F43" s="179" t="s">
        <v>298</v>
      </c>
      <c r="G43" s="180" t="s">
        <v>298</v>
      </c>
      <c r="H43" s="181" t="s">
        <v>298</v>
      </c>
      <c r="I43" s="179" t="s">
        <v>299</v>
      </c>
      <c r="J43" s="180" t="s">
        <v>299</v>
      </c>
      <c r="K43" s="181" t="s">
        <v>299</v>
      </c>
      <c r="L43" s="179" t="s">
        <v>299</v>
      </c>
      <c r="M43" s="180" t="s">
        <v>299</v>
      </c>
      <c r="N43" s="181" t="s">
        <v>299</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233</v>
      </c>
      <c r="C44" s="105">
        <v>0</v>
      </c>
      <c r="D44" s="177">
        <v>0</v>
      </c>
      <c r="E44" s="178">
        <v>0</v>
      </c>
      <c r="F44" s="179" t="s">
        <v>298</v>
      </c>
      <c r="G44" s="180" t="s">
        <v>298</v>
      </c>
      <c r="H44" s="181" t="s">
        <v>298</v>
      </c>
      <c r="I44" s="179" t="s">
        <v>299</v>
      </c>
      <c r="J44" s="180" t="s">
        <v>299</v>
      </c>
      <c r="K44" s="181" t="s">
        <v>299</v>
      </c>
      <c r="L44" s="179" t="s">
        <v>299</v>
      </c>
      <c r="M44" s="180" t="s">
        <v>299</v>
      </c>
      <c r="N44" s="181" t="s">
        <v>299</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225</v>
      </c>
      <c r="C45" s="105">
        <v>0</v>
      </c>
      <c r="D45" s="177">
        <v>0</v>
      </c>
      <c r="E45" s="178">
        <v>0</v>
      </c>
      <c r="F45" s="179" t="s">
        <v>298</v>
      </c>
      <c r="G45" s="180" t="s">
        <v>298</v>
      </c>
      <c r="H45" s="181" t="s">
        <v>298</v>
      </c>
      <c r="I45" s="179" t="s">
        <v>299</v>
      </c>
      <c r="J45" s="180" t="s">
        <v>299</v>
      </c>
      <c r="K45" s="181" t="s">
        <v>299</v>
      </c>
      <c r="L45" s="179" t="s">
        <v>299</v>
      </c>
      <c r="M45" s="180" t="s">
        <v>299</v>
      </c>
      <c r="N45" s="181" t="s">
        <v>299</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74</v>
      </c>
      <c r="C46" s="105">
        <v>0</v>
      </c>
      <c r="D46" s="177">
        <v>0</v>
      </c>
      <c r="E46" s="178">
        <v>0</v>
      </c>
      <c r="F46" s="179" t="s">
        <v>298</v>
      </c>
      <c r="G46" s="180" t="s">
        <v>298</v>
      </c>
      <c r="H46" s="181" t="s">
        <v>298</v>
      </c>
      <c r="I46" s="179" t="s">
        <v>299</v>
      </c>
      <c r="J46" s="180" t="s">
        <v>299</v>
      </c>
      <c r="K46" s="181" t="s">
        <v>299</v>
      </c>
      <c r="L46" s="179" t="s">
        <v>299</v>
      </c>
      <c r="M46" s="180" t="s">
        <v>299</v>
      </c>
      <c r="N46" s="181" t="s">
        <v>299</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38</v>
      </c>
      <c r="C47" s="105">
        <v>0</v>
      </c>
      <c r="D47" s="177">
        <v>0</v>
      </c>
      <c r="E47" s="178">
        <v>0</v>
      </c>
      <c r="F47" s="179" t="s">
        <v>298</v>
      </c>
      <c r="G47" s="180" t="s">
        <v>298</v>
      </c>
      <c r="H47" s="181" t="s">
        <v>298</v>
      </c>
      <c r="I47" s="179" t="s">
        <v>299</v>
      </c>
      <c r="J47" s="180" t="s">
        <v>299</v>
      </c>
      <c r="K47" s="181" t="s">
        <v>299</v>
      </c>
      <c r="L47" s="179" t="s">
        <v>299</v>
      </c>
      <c r="M47" s="180" t="s">
        <v>299</v>
      </c>
      <c r="N47" s="181" t="s">
        <v>299</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41</v>
      </c>
      <c r="C48" s="105">
        <v>0</v>
      </c>
      <c r="D48" s="177">
        <v>0</v>
      </c>
      <c r="E48" s="178">
        <v>0</v>
      </c>
      <c r="F48" s="179" t="s">
        <v>298</v>
      </c>
      <c r="G48" s="180" t="s">
        <v>298</v>
      </c>
      <c r="H48" s="181" t="s">
        <v>298</v>
      </c>
      <c r="I48" s="179" t="s">
        <v>299</v>
      </c>
      <c r="J48" s="180" t="s">
        <v>299</v>
      </c>
      <c r="K48" s="181" t="s">
        <v>299</v>
      </c>
      <c r="L48" s="179" t="s">
        <v>299</v>
      </c>
      <c r="M48" s="180" t="s">
        <v>299</v>
      </c>
      <c r="N48" s="181" t="s">
        <v>299</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72</v>
      </c>
      <c r="C49" s="105">
        <v>0</v>
      </c>
      <c r="D49" s="177">
        <v>0</v>
      </c>
      <c r="E49" s="178">
        <v>0</v>
      </c>
      <c r="F49" s="179" t="s">
        <v>298</v>
      </c>
      <c r="G49" s="180" t="s">
        <v>298</v>
      </c>
      <c r="H49" s="181" t="s">
        <v>298</v>
      </c>
      <c r="I49" s="179" t="s">
        <v>299</v>
      </c>
      <c r="J49" s="180" t="s">
        <v>299</v>
      </c>
      <c r="K49" s="181" t="s">
        <v>299</v>
      </c>
      <c r="L49" s="179" t="s">
        <v>299</v>
      </c>
      <c r="M49" s="180" t="s">
        <v>299</v>
      </c>
      <c r="N49" s="181" t="s">
        <v>299</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231</v>
      </c>
      <c r="C50" s="105">
        <v>0</v>
      </c>
      <c r="D50" s="177">
        <v>0</v>
      </c>
      <c r="E50" s="178">
        <v>0</v>
      </c>
      <c r="F50" s="179" t="s">
        <v>298</v>
      </c>
      <c r="G50" s="180" t="s">
        <v>298</v>
      </c>
      <c r="H50" s="181" t="s">
        <v>298</v>
      </c>
      <c r="I50" s="179" t="s">
        <v>299</v>
      </c>
      <c r="J50" s="180" t="s">
        <v>299</v>
      </c>
      <c r="K50" s="181" t="s">
        <v>299</v>
      </c>
      <c r="L50" s="179" t="s">
        <v>299</v>
      </c>
      <c r="M50" s="180" t="s">
        <v>299</v>
      </c>
      <c r="N50" s="181" t="s">
        <v>299</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63</v>
      </c>
      <c r="C51" s="105">
        <v>0</v>
      </c>
      <c r="D51" s="177">
        <v>0</v>
      </c>
      <c r="E51" s="178">
        <v>0</v>
      </c>
      <c r="F51" s="179" t="s">
        <v>298</v>
      </c>
      <c r="G51" s="180" t="s">
        <v>298</v>
      </c>
      <c r="H51" s="181" t="s">
        <v>298</v>
      </c>
      <c r="I51" s="179" t="s">
        <v>299</v>
      </c>
      <c r="J51" s="180" t="s">
        <v>299</v>
      </c>
      <c r="K51" s="181" t="s">
        <v>299</v>
      </c>
      <c r="L51" s="179" t="s">
        <v>299</v>
      </c>
      <c r="M51" s="180" t="s">
        <v>299</v>
      </c>
      <c r="N51" s="181" t="s">
        <v>299</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185</v>
      </c>
      <c r="C52" s="105">
        <v>0</v>
      </c>
      <c r="D52" s="177">
        <v>0</v>
      </c>
      <c r="E52" s="178">
        <v>0</v>
      </c>
      <c r="F52" s="179" t="s">
        <v>298</v>
      </c>
      <c r="G52" s="180" t="s">
        <v>298</v>
      </c>
      <c r="H52" s="181" t="s">
        <v>298</v>
      </c>
      <c r="I52" s="179" t="s">
        <v>299</v>
      </c>
      <c r="J52" s="180" t="s">
        <v>299</v>
      </c>
      <c r="K52" s="181" t="s">
        <v>299</v>
      </c>
      <c r="L52" s="179" t="s">
        <v>299</v>
      </c>
      <c r="M52" s="180" t="s">
        <v>299</v>
      </c>
      <c r="N52" s="181" t="s">
        <v>299</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54</v>
      </c>
      <c r="C53" s="105">
        <v>0</v>
      </c>
      <c r="D53" s="177">
        <v>0</v>
      </c>
      <c r="E53" s="178">
        <v>0</v>
      </c>
      <c r="F53" s="179" t="s">
        <v>298</v>
      </c>
      <c r="G53" s="180" t="s">
        <v>298</v>
      </c>
      <c r="H53" s="181" t="s">
        <v>298</v>
      </c>
      <c r="I53" s="179" t="s">
        <v>299</v>
      </c>
      <c r="J53" s="180" t="s">
        <v>299</v>
      </c>
      <c r="K53" s="181" t="s">
        <v>299</v>
      </c>
      <c r="L53" s="179" t="s">
        <v>299</v>
      </c>
      <c r="M53" s="180" t="s">
        <v>299</v>
      </c>
      <c r="N53" s="181" t="s">
        <v>299</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53</v>
      </c>
      <c r="C54" s="105">
        <v>0</v>
      </c>
      <c r="D54" s="177">
        <v>0</v>
      </c>
      <c r="E54" s="178">
        <v>0</v>
      </c>
      <c r="F54" s="179" t="s">
        <v>298</v>
      </c>
      <c r="G54" s="180" t="s">
        <v>298</v>
      </c>
      <c r="H54" s="181" t="s">
        <v>298</v>
      </c>
      <c r="I54" s="179" t="s">
        <v>299</v>
      </c>
      <c r="J54" s="180" t="s">
        <v>299</v>
      </c>
      <c r="K54" s="181" t="s">
        <v>299</v>
      </c>
      <c r="L54" s="179" t="s">
        <v>299</v>
      </c>
      <c r="M54" s="180" t="s">
        <v>299</v>
      </c>
      <c r="N54" s="181" t="s">
        <v>299</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234</v>
      </c>
      <c r="C55" s="105">
        <v>0</v>
      </c>
      <c r="D55" s="177">
        <v>0</v>
      </c>
      <c r="E55" s="178">
        <v>0</v>
      </c>
      <c r="F55" s="179" t="s">
        <v>298</v>
      </c>
      <c r="G55" s="180" t="s">
        <v>298</v>
      </c>
      <c r="H55" s="181" t="s">
        <v>298</v>
      </c>
      <c r="I55" s="179" t="s">
        <v>299</v>
      </c>
      <c r="J55" s="180" t="s">
        <v>299</v>
      </c>
      <c r="K55" s="181" t="s">
        <v>299</v>
      </c>
      <c r="L55" s="179" t="s">
        <v>299</v>
      </c>
      <c r="M55" s="180" t="s">
        <v>299</v>
      </c>
      <c r="N55" s="181" t="s">
        <v>299</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55</v>
      </c>
      <c r="C56" s="105">
        <v>488.60575900000003</v>
      </c>
      <c r="D56" s="177">
        <v>338.44047500000005</v>
      </c>
      <c r="E56" s="178">
        <v>345.76669800000002</v>
      </c>
      <c r="F56" s="179">
        <v>6.8149473039674096</v>
      </c>
      <c r="G56" s="180">
        <v>9.5335048208994486</v>
      </c>
      <c r="H56" s="181">
        <v>8.554974834505316</v>
      </c>
      <c r="I56" s="179">
        <v>138.06180359463605</v>
      </c>
      <c r="J56" s="180">
        <v>107.82892697618014</v>
      </c>
      <c r="K56" s="181">
        <v>111.49903242886283</v>
      </c>
      <c r="L56" s="179">
        <v>9.4088391618814295</v>
      </c>
      <c r="M56" s="180">
        <v>10.279875951598282</v>
      </c>
      <c r="N56" s="181">
        <v>9.5387141650061373</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68</v>
      </c>
      <c r="C57" s="105">
        <v>0</v>
      </c>
      <c r="D57" s="177">
        <v>0</v>
      </c>
      <c r="E57" s="178">
        <v>0</v>
      </c>
      <c r="F57" s="179" t="s">
        <v>298</v>
      </c>
      <c r="G57" s="180" t="s">
        <v>298</v>
      </c>
      <c r="H57" s="181" t="s">
        <v>298</v>
      </c>
      <c r="I57" s="179" t="s">
        <v>299</v>
      </c>
      <c r="J57" s="180" t="s">
        <v>299</v>
      </c>
      <c r="K57" s="181" t="s">
        <v>299</v>
      </c>
      <c r="L57" s="179" t="s">
        <v>299</v>
      </c>
      <c r="M57" s="180" t="s">
        <v>299</v>
      </c>
      <c r="N57" s="181" t="s">
        <v>299</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50</v>
      </c>
      <c r="C58" s="105">
        <v>0</v>
      </c>
      <c r="D58" s="177">
        <v>0</v>
      </c>
      <c r="E58" s="178">
        <v>0</v>
      </c>
      <c r="F58" s="179" t="s">
        <v>298</v>
      </c>
      <c r="G58" s="180" t="s">
        <v>298</v>
      </c>
      <c r="H58" s="181" t="s">
        <v>298</v>
      </c>
      <c r="I58" s="179" t="s">
        <v>299</v>
      </c>
      <c r="J58" s="180" t="s">
        <v>299</v>
      </c>
      <c r="K58" s="181" t="s">
        <v>299</v>
      </c>
      <c r="L58" s="179" t="s">
        <v>299</v>
      </c>
      <c r="M58" s="180" t="s">
        <v>299</v>
      </c>
      <c r="N58" s="181" t="s">
        <v>299</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60</v>
      </c>
      <c r="C59" s="105">
        <v>0</v>
      </c>
      <c r="D59" s="177">
        <v>0</v>
      </c>
      <c r="E59" s="178">
        <v>0</v>
      </c>
      <c r="F59" s="179" t="s">
        <v>298</v>
      </c>
      <c r="G59" s="180" t="s">
        <v>298</v>
      </c>
      <c r="H59" s="181" t="s">
        <v>298</v>
      </c>
      <c r="I59" s="179" t="s">
        <v>299</v>
      </c>
      <c r="J59" s="180" t="s">
        <v>299</v>
      </c>
      <c r="K59" s="181" t="s">
        <v>299</v>
      </c>
      <c r="L59" s="179" t="s">
        <v>299</v>
      </c>
      <c r="M59" s="180" t="s">
        <v>299</v>
      </c>
      <c r="N59" s="181" t="s">
        <v>299</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8">
      <c r="A60" s="85"/>
      <c r="B60" s="147"/>
      <c r="C60" s="185"/>
      <c r="D60" s="186"/>
      <c r="E60" s="187"/>
      <c r="F60" s="188"/>
      <c r="G60" s="189"/>
      <c r="H60" s="190"/>
      <c r="I60" s="188"/>
      <c r="J60" s="189"/>
      <c r="K60" s="190"/>
      <c r="L60" s="188"/>
      <c r="M60" s="189"/>
      <c r="N60" s="190"/>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20.100000000000001" customHeight="1">
      <c r="A61" s="85"/>
      <c r="B61" s="85" t="s">
        <v>483</v>
      </c>
      <c r="C61" s="276"/>
      <c r="D61" s="337"/>
      <c r="E61" s="276"/>
      <c r="F61" s="338"/>
      <c r="G61" s="338"/>
      <c r="H61" s="338"/>
      <c r="I61" s="338"/>
      <c r="J61" s="338"/>
      <c r="K61" s="338"/>
      <c r="L61" s="338"/>
      <c r="M61" s="338"/>
      <c r="N61" s="338"/>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ht="20.100000000000001" customHeight="1">
      <c r="B62" s="85"/>
      <c r="C62" s="63"/>
      <c r="D62" s="63"/>
      <c r="E62" s="63"/>
      <c r="F62" s="63"/>
      <c r="G62" s="63"/>
      <c r="H62" s="63"/>
      <c r="I62" s="63"/>
      <c r="J62" s="63"/>
      <c r="K62" s="63"/>
      <c r="L62" s="63"/>
      <c r="M62" s="63"/>
      <c r="N62" s="63"/>
    </row>
    <row r="63" spans="1:102" ht="20.100000000000001" customHeight="1">
      <c r="B63" s="117"/>
      <c r="C63" s="193"/>
      <c r="D63" s="193"/>
      <c r="E63" s="193"/>
      <c r="F63" s="193"/>
      <c r="G63" s="193"/>
      <c r="H63" s="193"/>
      <c r="I63" s="193"/>
      <c r="J63" s="193"/>
      <c r="K63" s="193"/>
      <c r="L63" s="193"/>
      <c r="M63" s="193"/>
      <c r="N63" s="193"/>
    </row>
    <row r="64" spans="1:102" ht="20.100000000000001" customHeight="1">
      <c r="B64" s="117"/>
      <c r="C64" s="63"/>
      <c r="D64" s="63"/>
      <c r="E64" s="63"/>
      <c r="F64" s="63"/>
      <c r="G64" s="191"/>
      <c r="H64" s="63"/>
      <c r="I64" s="63"/>
      <c r="J64" s="63"/>
      <c r="K64" s="63"/>
      <c r="L64" s="63"/>
      <c r="M64" s="63"/>
      <c r="N64" s="63"/>
    </row>
    <row r="65" spans="2:14" ht="20.100000000000001" customHeight="1">
      <c r="B65" s="63"/>
      <c r="C65" s="63"/>
      <c r="D65" s="63"/>
      <c r="E65" s="63"/>
      <c r="F65" s="63"/>
      <c r="G65" s="63"/>
      <c r="H65" s="63"/>
      <c r="I65" s="63"/>
      <c r="J65" s="191"/>
      <c r="K65" s="63"/>
      <c r="L65" s="63"/>
      <c r="M65" s="63"/>
      <c r="N65" s="63"/>
    </row>
    <row r="66" spans="2:14" ht="20.100000000000001" customHeight="1">
      <c r="B66" s="63"/>
      <c r="C66" s="193"/>
      <c r="D66" s="193"/>
      <c r="E66" s="193"/>
      <c r="F66" s="193"/>
      <c r="G66" s="193"/>
      <c r="H66" s="193"/>
      <c r="I66" s="193"/>
      <c r="J66" s="193"/>
      <c r="K66" s="193"/>
      <c r="L66" s="193"/>
      <c r="M66" s="193"/>
      <c r="N66" s="193"/>
    </row>
    <row r="67" spans="2:14" ht="20.100000000000001" customHeight="1">
      <c r="B67" s="63"/>
    </row>
    <row r="68" spans="2:14" ht="20.100000000000001" customHeight="1">
      <c r="B68" s="84"/>
    </row>
    <row r="69" spans="2:14" ht="20.100000000000001" customHeight="1"/>
    <row r="70" spans="2:14" ht="20.100000000000001" customHeight="1"/>
    <row r="71" spans="2:14" ht="15"/>
    <row r="72" spans="2:14" ht="15"/>
    <row r="73" spans="2:14" ht="15"/>
    <row r="74" spans="2:14" ht="15"/>
    <row r="75" spans="2:14" ht="15"/>
    <row r="76" spans="2:14" ht="15"/>
    <row r="77" spans="2:14" ht="15"/>
    <row r="78" spans="2:14" ht="15"/>
    <row r="79" spans="2:14" ht="15"/>
    <row r="80" spans="2:14" ht="15"/>
    <row r="81" ht="15"/>
    <row r="82" ht="15"/>
    <row r="83" ht="15"/>
    <row r="84" ht="15"/>
    <row r="85" ht="15"/>
    <row r="86" ht="15"/>
    <row r="87" ht="14.45" customHeight="1"/>
    <row r="88" ht="14.45" customHeight="1"/>
    <row r="89" ht="14.45" customHeight="1"/>
  </sheetData>
  <mergeCells count="4">
    <mergeCell ref="C5:E5"/>
    <mergeCell ref="F5:H5"/>
    <mergeCell ref="I5:K5"/>
    <mergeCell ref="L5:N5"/>
  </mergeCells>
  <conditionalFormatting sqref="I61:K61">
    <cfRule type="cellIs" dxfId="1"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14" width="16.7109375" style="44" customWidth="1"/>
    <col min="15" max="15" width="11.42578125" style="44" customWidth="1"/>
    <col min="16" max="16" width="11.42578125" style="44" hidden="1" customWidth="1"/>
    <col min="17" max="102" width="0" style="44" hidden="1" customWidth="1"/>
    <col min="103" max="16384" width="11.42578125" style="52" hidden="1"/>
  </cols>
  <sheetData>
    <row r="1" spans="1:102" ht="89.1" customHeight="1"/>
    <row r="2" spans="1:102" s="266" customFormat="1" ht="20.100000000000001" customHeight="1">
      <c r="A2" s="195"/>
      <c r="B2" s="87" t="s">
        <v>17</v>
      </c>
      <c r="C2" s="192"/>
      <c r="D2" s="192"/>
      <c r="E2" s="192"/>
      <c r="F2" s="192"/>
      <c r="G2" s="192"/>
      <c r="H2" s="192"/>
      <c r="I2" s="192"/>
      <c r="J2" s="192"/>
      <c r="K2" s="192"/>
      <c r="L2" s="192"/>
      <c r="M2" s="192"/>
      <c r="N2" s="192"/>
      <c r="O2" s="195"/>
      <c r="P2" s="195"/>
      <c r="Q2" s="195"/>
      <c r="R2" s="195"/>
      <c r="S2" s="195"/>
      <c r="T2" s="195"/>
      <c r="U2" s="195"/>
      <c r="V2" s="195"/>
      <c r="W2" s="195"/>
      <c r="X2" s="195"/>
      <c r="Y2" s="195"/>
      <c r="Z2" s="195"/>
      <c r="AA2" s="195"/>
      <c r="AB2" s="195"/>
      <c r="AC2" s="195"/>
      <c r="AD2" s="195"/>
      <c r="AE2" s="195"/>
      <c r="AF2" s="195"/>
      <c r="AG2" s="195"/>
      <c r="AH2" s="195"/>
      <c r="AI2" s="195"/>
      <c r="AJ2" s="195"/>
      <c r="AK2" s="195"/>
      <c r="AL2" s="195"/>
      <c r="AM2" s="195"/>
      <c r="AN2" s="195"/>
      <c r="AO2" s="195"/>
      <c r="AP2" s="195"/>
      <c r="AQ2" s="195"/>
      <c r="AR2" s="195"/>
      <c r="AS2" s="195"/>
      <c r="AT2" s="195"/>
      <c r="AU2" s="195"/>
      <c r="AV2" s="195"/>
      <c r="AW2" s="195"/>
      <c r="AX2" s="195"/>
      <c r="AY2" s="195"/>
      <c r="AZ2" s="195"/>
      <c r="BA2" s="195"/>
      <c r="BB2" s="195"/>
      <c r="BC2" s="195"/>
      <c r="BD2" s="195"/>
      <c r="BE2" s="195"/>
      <c r="BF2" s="195"/>
      <c r="BG2" s="195"/>
      <c r="BH2" s="195"/>
      <c r="BI2" s="195"/>
      <c r="BJ2" s="195"/>
      <c r="BK2" s="195"/>
      <c r="BL2" s="195"/>
      <c r="BM2" s="195"/>
      <c r="BN2" s="195"/>
      <c r="BO2" s="195"/>
      <c r="BP2" s="195"/>
      <c r="BQ2" s="195"/>
      <c r="BR2" s="195"/>
      <c r="BS2" s="195"/>
      <c r="BT2" s="195"/>
      <c r="BU2" s="195"/>
      <c r="BV2" s="195"/>
      <c r="BW2" s="195"/>
      <c r="BX2" s="195"/>
      <c r="BY2" s="195"/>
      <c r="BZ2" s="195"/>
      <c r="CA2" s="195"/>
      <c r="CB2" s="195"/>
      <c r="CC2" s="195"/>
      <c r="CD2" s="195"/>
      <c r="CE2" s="195"/>
      <c r="CF2" s="195"/>
      <c r="CG2" s="195"/>
      <c r="CH2" s="195"/>
      <c r="CI2" s="195"/>
      <c r="CJ2" s="195"/>
      <c r="CK2" s="195"/>
      <c r="CL2" s="195"/>
      <c r="CM2" s="195"/>
      <c r="CN2" s="195"/>
      <c r="CO2" s="195"/>
      <c r="CP2" s="195"/>
      <c r="CQ2" s="195"/>
      <c r="CR2" s="195"/>
      <c r="CS2" s="195"/>
      <c r="CT2" s="195"/>
      <c r="CU2" s="195"/>
      <c r="CV2" s="195"/>
      <c r="CW2" s="195"/>
      <c r="CX2" s="195"/>
    </row>
    <row r="3" spans="1:102" ht="20.100000000000001" customHeight="1">
      <c r="B3" s="91" t="s">
        <v>2</v>
      </c>
      <c r="H3" s="163"/>
      <c r="J3" s="63"/>
      <c r="K3" s="63"/>
      <c r="L3" s="63"/>
      <c r="M3" s="63"/>
      <c r="N3" s="63"/>
    </row>
    <row r="4" spans="1:102" ht="20.100000000000001" customHeight="1">
      <c r="B4" s="231"/>
    </row>
    <row r="5" spans="1:102" s="95" customFormat="1" ht="20.100000000000001" customHeight="1">
      <c r="A5" s="93"/>
      <c r="B5" s="233"/>
      <c r="C5" s="697" t="s">
        <v>209</v>
      </c>
      <c r="D5" s="698"/>
      <c r="E5" s="699"/>
      <c r="F5" s="697" t="s">
        <v>195</v>
      </c>
      <c r="G5" s="698"/>
      <c r="H5" s="699"/>
      <c r="I5" s="697" t="s">
        <v>196</v>
      </c>
      <c r="J5" s="698"/>
      <c r="K5" s="699"/>
      <c r="L5" s="697" t="s">
        <v>197</v>
      </c>
      <c r="M5" s="698"/>
      <c r="N5" s="699"/>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34"/>
      <c r="C6" s="134">
        <v>45536</v>
      </c>
      <c r="D6" s="135">
        <v>45870</v>
      </c>
      <c r="E6" s="136">
        <v>45901</v>
      </c>
      <c r="F6" s="134">
        <f>C6</f>
        <v>45536</v>
      </c>
      <c r="G6" s="135">
        <f t="shared" ref="G6:H6" si="0">D6</f>
        <v>45870</v>
      </c>
      <c r="H6" s="136">
        <f t="shared" si="0"/>
        <v>45901</v>
      </c>
      <c r="I6" s="134">
        <f>C6</f>
        <v>45536</v>
      </c>
      <c r="J6" s="135">
        <f t="shared" ref="J6:K6" si="1">D6</f>
        <v>45870</v>
      </c>
      <c r="K6" s="136">
        <f t="shared" si="1"/>
        <v>45901</v>
      </c>
      <c r="L6" s="134">
        <f>C6</f>
        <v>45536</v>
      </c>
      <c r="M6" s="135">
        <f t="shared" ref="M6:N6" si="2">D6</f>
        <v>45870</v>
      </c>
      <c r="N6" s="136">
        <f t="shared" si="2"/>
        <v>45901</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97" t="s">
        <v>296</v>
      </c>
      <c r="C7" s="340">
        <v>5475.0222549699984</v>
      </c>
      <c r="D7" s="171">
        <v>4186.5203823399997</v>
      </c>
      <c r="E7" s="172">
        <v>4166.4879782500002</v>
      </c>
      <c r="F7" s="255">
        <v>4.3570924135231159</v>
      </c>
      <c r="G7" s="302">
        <v>4.5766839755096482</v>
      </c>
      <c r="H7" s="303">
        <v>4.5900699934414844</v>
      </c>
      <c r="I7" s="255">
        <v>227.56450550492437</v>
      </c>
      <c r="J7" s="302">
        <v>219.59907881051873</v>
      </c>
      <c r="K7" s="303">
        <v>227.80376224637629</v>
      </c>
      <c r="L7" s="255">
        <v>9.9151958052264533</v>
      </c>
      <c r="M7" s="302">
        <v>10.050355850287815</v>
      </c>
      <c r="N7" s="303">
        <v>10.456352134801699</v>
      </c>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105">
        <v>18.837138379999999</v>
      </c>
      <c r="D8" s="177">
        <v>32.055432750000001</v>
      </c>
      <c r="E8" s="178">
        <v>36.992185509999999</v>
      </c>
      <c r="F8" s="179">
        <v>59.12537459418504</v>
      </c>
      <c r="G8" s="180">
        <v>0.6141464117342168</v>
      </c>
      <c r="H8" s="181">
        <v>0.58791408780432441</v>
      </c>
      <c r="I8" s="179">
        <v>104.3111615327897</v>
      </c>
      <c r="J8" s="180">
        <v>2108.5745783365028</v>
      </c>
      <c r="K8" s="181">
        <v>2466.8354988202032</v>
      </c>
      <c r="L8" s="179">
        <v>61.674364999807374</v>
      </c>
      <c r="M8" s="180">
        <v>12.949735111593524</v>
      </c>
      <c r="N8" s="181">
        <v>14.502873420522056</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70</v>
      </c>
      <c r="C9" s="105">
        <v>0</v>
      </c>
      <c r="D9" s="177">
        <v>0</v>
      </c>
      <c r="E9" s="178">
        <v>0</v>
      </c>
      <c r="F9" s="179" t="s">
        <v>298</v>
      </c>
      <c r="G9" s="180" t="s">
        <v>298</v>
      </c>
      <c r="H9" s="181" t="s">
        <v>298</v>
      </c>
      <c r="I9" s="179" t="s">
        <v>299</v>
      </c>
      <c r="J9" s="180" t="s">
        <v>299</v>
      </c>
      <c r="K9" s="181" t="s">
        <v>299</v>
      </c>
      <c r="L9" s="179" t="s">
        <v>299</v>
      </c>
      <c r="M9" s="180" t="s">
        <v>299</v>
      </c>
      <c r="N9" s="181" t="s">
        <v>299</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58.184455519999993</v>
      </c>
      <c r="D10" s="177">
        <v>51.902922819999993</v>
      </c>
      <c r="E10" s="178">
        <v>51.534992860000003</v>
      </c>
      <c r="F10" s="179">
        <v>7.5303233154668536</v>
      </c>
      <c r="G10" s="180">
        <v>8.5586308412833247</v>
      </c>
      <c r="H10" s="181">
        <v>9.0316200540558285</v>
      </c>
      <c r="I10" s="179">
        <v>295.50637371508475</v>
      </c>
      <c r="J10" s="180">
        <v>233.83395582505452</v>
      </c>
      <c r="K10" s="181">
        <v>220.18605785362476</v>
      </c>
      <c r="L10" s="179">
        <v>22.252585358557639</v>
      </c>
      <c r="M10" s="180">
        <v>20.012985060635941</v>
      </c>
      <c r="N10" s="181">
        <v>19.886368157342943</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0.18710899</v>
      </c>
      <c r="D11" s="177">
        <v>0.18931153000000001</v>
      </c>
      <c r="E11" s="178">
        <v>0.19204911</v>
      </c>
      <c r="F11" s="179">
        <v>100</v>
      </c>
      <c r="G11" s="180">
        <v>100</v>
      </c>
      <c r="H11" s="181">
        <v>100</v>
      </c>
      <c r="I11" s="179">
        <v>100</v>
      </c>
      <c r="J11" s="180">
        <v>99.999366124186935</v>
      </c>
      <c r="K11" s="181">
        <v>100</v>
      </c>
      <c r="L11" s="179">
        <v>100</v>
      </c>
      <c r="M11" s="180">
        <v>99.999366124186935</v>
      </c>
      <c r="N11" s="181">
        <v>100</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56</v>
      </c>
      <c r="C12" s="105">
        <v>1176.1041170000001</v>
      </c>
      <c r="D12" s="177">
        <v>1160.270051</v>
      </c>
      <c r="E12" s="178">
        <v>1149.6568539999998</v>
      </c>
      <c r="F12" s="179">
        <v>9.6210143612650914</v>
      </c>
      <c r="G12" s="180">
        <v>5.9426882509440908</v>
      </c>
      <c r="H12" s="181">
        <v>5.5112731054965742</v>
      </c>
      <c r="I12" s="179">
        <v>203.95869417541425</v>
      </c>
      <c r="J12" s="180">
        <v>233.50662392805395</v>
      </c>
      <c r="K12" s="181">
        <v>274.69272962437032</v>
      </c>
      <c r="L12" s="179">
        <v>19.622895257665352</v>
      </c>
      <c r="M12" s="180">
        <v>13.876570705348664</v>
      </c>
      <c r="N12" s="181">
        <v>15.139066530542342</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71</v>
      </c>
      <c r="C13" s="105">
        <v>9.2921709999999997</v>
      </c>
      <c r="D13" s="177">
        <v>7.016527</v>
      </c>
      <c r="E13" s="178">
        <v>7.7214939999999999</v>
      </c>
      <c r="F13" s="179">
        <v>46.804767152907544</v>
      </c>
      <c r="G13" s="180">
        <v>60.33929606484805</v>
      </c>
      <c r="H13" s="181">
        <v>56.1080018970422</v>
      </c>
      <c r="I13" s="179">
        <v>101.89042575621743</v>
      </c>
      <c r="J13" s="180">
        <v>101.21866735258777</v>
      </c>
      <c r="K13" s="181">
        <v>100.43080286660253</v>
      </c>
      <c r="L13" s="179">
        <v>47.689576526303703</v>
      </c>
      <c r="M13" s="180">
        <v>61.074631366771627</v>
      </c>
      <c r="N13" s="181">
        <v>56.349716777608073</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58</v>
      </c>
      <c r="C14" s="105">
        <v>1998.7814980000001</v>
      </c>
      <c r="D14" s="177">
        <v>9.639678</v>
      </c>
      <c r="E14" s="178">
        <v>8.9166759999999989</v>
      </c>
      <c r="F14" s="179">
        <v>2.4166906211776427</v>
      </c>
      <c r="G14" s="180">
        <v>1.7074740463322529</v>
      </c>
      <c r="H14" s="181">
        <v>0.74464968784331742</v>
      </c>
      <c r="I14" s="179">
        <v>271.5317549459557</v>
      </c>
      <c r="J14" s="180">
        <v>125.16176068531853</v>
      </c>
      <c r="K14" s="181">
        <v>173.01575348655081</v>
      </c>
      <c r="L14" s="179">
        <v>6.5620824552979728</v>
      </c>
      <c r="M14" s="180">
        <v>2.1371045796342991</v>
      </c>
      <c r="N14" s="181">
        <v>1.2883612682573642</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227</v>
      </c>
      <c r="C15" s="105">
        <v>0</v>
      </c>
      <c r="D15" s="177">
        <v>0</v>
      </c>
      <c r="E15" s="178">
        <v>0</v>
      </c>
      <c r="F15" s="179" t="s">
        <v>298</v>
      </c>
      <c r="G15" s="180" t="s">
        <v>298</v>
      </c>
      <c r="H15" s="181" t="s">
        <v>298</v>
      </c>
      <c r="I15" s="179" t="s">
        <v>299</v>
      </c>
      <c r="J15" s="180" t="s">
        <v>299</v>
      </c>
      <c r="K15" s="181" t="s">
        <v>299</v>
      </c>
      <c r="L15" s="179" t="s">
        <v>299</v>
      </c>
      <c r="M15" s="180" t="s">
        <v>299</v>
      </c>
      <c r="N15" s="181" t="s">
        <v>299</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0</v>
      </c>
      <c r="D16" s="177">
        <v>0</v>
      </c>
      <c r="E16" s="178">
        <v>0</v>
      </c>
      <c r="F16" s="179" t="s">
        <v>298</v>
      </c>
      <c r="G16" s="180" t="s">
        <v>298</v>
      </c>
      <c r="H16" s="181" t="s">
        <v>298</v>
      </c>
      <c r="I16" s="179" t="s">
        <v>299</v>
      </c>
      <c r="J16" s="180" t="s">
        <v>299</v>
      </c>
      <c r="K16" s="181" t="s">
        <v>299</v>
      </c>
      <c r="L16" s="179" t="s">
        <v>299</v>
      </c>
      <c r="M16" s="180" t="s">
        <v>299</v>
      </c>
      <c r="N16" s="181" t="s">
        <v>299</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1649.3483440899997</v>
      </c>
      <c r="D17" s="177">
        <v>2382.8931132399998</v>
      </c>
      <c r="E17" s="178">
        <v>2425.2724217700002</v>
      </c>
      <c r="F17" s="179">
        <v>3.1934778519488956</v>
      </c>
      <c r="G17" s="180">
        <v>4.4343346960421384</v>
      </c>
      <c r="H17" s="181">
        <v>4.6105426069370541</v>
      </c>
      <c r="I17" s="179">
        <v>226.63114447910405</v>
      </c>
      <c r="J17" s="180">
        <v>198.02027338223166</v>
      </c>
      <c r="K17" s="181">
        <v>192.42957140109266</v>
      </c>
      <c r="L17" s="179">
        <v>7.2374154045584893</v>
      </c>
      <c r="M17" s="180">
        <v>8.7808816877857954</v>
      </c>
      <c r="N17" s="181">
        <v>8.8720473777937396</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0</v>
      </c>
      <c r="D18" s="177">
        <v>0</v>
      </c>
      <c r="E18" s="178">
        <v>0</v>
      </c>
      <c r="F18" s="179" t="s">
        <v>298</v>
      </c>
      <c r="G18" s="180" t="s">
        <v>298</v>
      </c>
      <c r="H18" s="181" t="s">
        <v>298</v>
      </c>
      <c r="I18" s="179" t="s">
        <v>299</v>
      </c>
      <c r="J18" s="180" t="s">
        <v>299</v>
      </c>
      <c r="K18" s="181" t="s">
        <v>299</v>
      </c>
      <c r="L18" s="179" t="s">
        <v>299</v>
      </c>
      <c r="M18" s="180" t="s">
        <v>299</v>
      </c>
      <c r="N18" s="181" t="s">
        <v>299</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65</v>
      </c>
      <c r="C19" s="105">
        <v>0</v>
      </c>
      <c r="D19" s="177">
        <v>0</v>
      </c>
      <c r="E19" s="178">
        <v>0</v>
      </c>
      <c r="F19" s="179" t="s">
        <v>298</v>
      </c>
      <c r="G19" s="180" t="s">
        <v>298</v>
      </c>
      <c r="H19" s="181" t="s">
        <v>298</v>
      </c>
      <c r="I19" s="179" t="s">
        <v>299</v>
      </c>
      <c r="J19" s="180" t="s">
        <v>299</v>
      </c>
      <c r="K19" s="181" t="s">
        <v>299</v>
      </c>
      <c r="L19" s="179" t="s">
        <v>299</v>
      </c>
      <c r="M19" s="180" t="s">
        <v>299</v>
      </c>
      <c r="N19" s="181" t="s">
        <v>299</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105">
        <v>1.014899E-2</v>
      </c>
      <c r="D20" s="177">
        <v>0</v>
      </c>
      <c r="E20" s="178">
        <v>0</v>
      </c>
      <c r="F20" s="179">
        <v>0</v>
      </c>
      <c r="G20" s="180" t="s">
        <v>298</v>
      </c>
      <c r="H20" s="181" t="s">
        <v>298</v>
      </c>
      <c r="I20" s="179" t="s">
        <v>299</v>
      </c>
      <c r="J20" s="180" t="s">
        <v>299</v>
      </c>
      <c r="K20" s="181" t="s">
        <v>299</v>
      </c>
      <c r="L20" s="179">
        <v>3.239041520387743</v>
      </c>
      <c r="M20" s="180" t="s">
        <v>299</v>
      </c>
      <c r="N20" s="181" t="s">
        <v>299</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62</v>
      </c>
      <c r="C21" s="105">
        <v>0</v>
      </c>
      <c r="D21" s="177">
        <v>0</v>
      </c>
      <c r="E21" s="178">
        <v>0</v>
      </c>
      <c r="F21" s="179" t="s">
        <v>298</v>
      </c>
      <c r="G21" s="180" t="s">
        <v>298</v>
      </c>
      <c r="H21" s="181" t="s">
        <v>298</v>
      </c>
      <c r="I21" s="179" t="s">
        <v>299</v>
      </c>
      <c r="J21" s="180" t="s">
        <v>299</v>
      </c>
      <c r="K21" s="181" t="s">
        <v>299</v>
      </c>
      <c r="L21" s="179" t="s">
        <v>299</v>
      </c>
      <c r="M21" s="180" t="s">
        <v>299</v>
      </c>
      <c r="N21" s="181" t="s">
        <v>299</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105">
        <v>0</v>
      </c>
      <c r="D22" s="177">
        <v>0</v>
      </c>
      <c r="E22" s="178">
        <v>0</v>
      </c>
      <c r="F22" s="179" t="s">
        <v>298</v>
      </c>
      <c r="G22" s="180" t="s">
        <v>298</v>
      </c>
      <c r="H22" s="181" t="s">
        <v>298</v>
      </c>
      <c r="I22" s="179" t="s">
        <v>299</v>
      </c>
      <c r="J22" s="180" t="s">
        <v>299</v>
      </c>
      <c r="K22" s="181" t="s">
        <v>299</v>
      </c>
      <c r="L22" s="179" t="s">
        <v>299</v>
      </c>
      <c r="M22" s="180" t="s">
        <v>299</v>
      </c>
      <c r="N22" s="181" t="s">
        <v>299</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67</v>
      </c>
      <c r="C23" s="105">
        <v>0</v>
      </c>
      <c r="D23" s="177">
        <v>0</v>
      </c>
      <c r="E23" s="178">
        <v>0</v>
      </c>
      <c r="F23" s="179" t="s">
        <v>298</v>
      </c>
      <c r="G23" s="180" t="s">
        <v>298</v>
      </c>
      <c r="H23" s="181" t="s">
        <v>298</v>
      </c>
      <c r="I23" s="179" t="s">
        <v>299</v>
      </c>
      <c r="J23" s="180" t="s">
        <v>299</v>
      </c>
      <c r="K23" s="181" t="s">
        <v>299</v>
      </c>
      <c r="L23" s="179" t="s">
        <v>299</v>
      </c>
      <c r="M23" s="180" t="s">
        <v>299</v>
      </c>
      <c r="N23" s="181" t="s">
        <v>299</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226</v>
      </c>
      <c r="C24" s="105">
        <v>0</v>
      </c>
      <c r="D24" s="177">
        <v>0</v>
      </c>
      <c r="E24" s="178">
        <v>0</v>
      </c>
      <c r="F24" s="179" t="s">
        <v>298</v>
      </c>
      <c r="G24" s="180" t="s">
        <v>298</v>
      </c>
      <c r="H24" s="181" t="s">
        <v>298</v>
      </c>
      <c r="I24" s="179" t="s">
        <v>299</v>
      </c>
      <c r="J24" s="180" t="s">
        <v>299</v>
      </c>
      <c r="K24" s="181" t="s">
        <v>299</v>
      </c>
      <c r="L24" s="179" t="s">
        <v>299</v>
      </c>
      <c r="M24" s="180" t="s">
        <v>299</v>
      </c>
      <c r="N24" s="181" t="s">
        <v>299</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34</v>
      </c>
      <c r="C25" s="105">
        <v>0</v>
      </c>
      <c r="D25" s="177">
        <v>0</v>
      </c>
      <c r="E25" s="178">
        <v>0</v>
      </c>
      <c r="F25" s="179" t="s">
        <v>298</v>
      </c>
      <c r="G25" s="180" t="s">
        <v>298</v>
      </c>
      <c r="H25" s="181" t="s">
        <v>298</v>
      </c>
      <c r="I25" s="179" t="s">
        <v>299</v>
      </c>
      <c r="J25" s="180" t="s">
        <v>299</v>
      </c>
      <c r="K25" s="181" t="s">
        <v>299</v>
      </c>
      <c r="L25" s="179" t="s">
        <v>299</v>
      </c>
      <c r="M25" s="180" t="s">
        <v>299</v>
      </c>
      <c r="N25" s="181" t="s">
        <v>299</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46</v>
      </c>
      <c r="C26" s="105">
        <v>0</v>
      </c>
      <c r="D26" s="177">
        <v>0</v>
      </c>
      <c r="E26" s="178">
        <v>0</v>
      </c>
      <c r="F26" s="179" t="s">
        <v>298</v>
      </c>
      <c r="G26" s="180" t="s">
        <v>298</v>
      </c>
      <c r="H26" s="181" t="s">
        <v>298</v>
      </c>
      <c r="I26" s="179" t="s">
        <v>299</v>
      </c>
      <c r="J26" s="180" t="s">
        <v>299</v>
      </c>
      <c r="K26" s="181" t="s">
        <v>299</v>
      </c>
      <c r="L26" s="179" t="s">
        <v>299</v>
      </c>
      <c r="M26" s="180" t="s">
        <v>299</v>
      </c>
      <c r="N26" s="181" t="s">
        <v>299</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36</v>
      </c>
      <c r="C27" s="105">
        <v>0</v>
      </c>
      <c r="D27" s="177">
        <v>0</v>
      </c>
      <c r="E27" s="178">
        <v>0</v>
      </c>
      <c r="F27" s="179" t="s">
        <v>298</v>
      </c>
      <c r="G27" s="180" t="s">
        <v>298</v>
      </c>
      <c r="H27" s="181" t="s">
        <v>298</v>
      </c>
      <c r="I27" s="179" t="s">
        <v>299</v>
      </c>
      <c r="J27" s="180" t="s">
        <v>299</v>
      </c>
      <c r="K27" s="181" t="s">
        <v>299</v>
      </c>
      <c r="L27" s="179" t="s">
        <v>299</v>
      </c>
      <c r="M27" s="180" t="s">
        <v>299</v>
      </c>
      <c r="N27" s="181" t="s">
        <v>299</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69</v>
      </c>
      <c r="C28" s="105">
        <v>0</v>
      </c>
      <c r="D28" s="177">
        <v>0</v>
      </c>
      <c r="E28" s="178">
        <v>0</v>
      </c>
      <c r="F28" s="179" t="s">
        <v>298</v>
      </c>
      <c r="G28" s="180" t="s">
        <v>298</v>
      </c>
      <c r="H28" s="181" t="s">
        <v>298</v>
      </c>
      <c r="I28" s="179" t="s">
        <v>299</v>
      </c>
      <c r="J28" s="180" t="s">
        <v>299</v>
      </c>
      <c r="K28" s="181" t="s">
        <v>299</v>
      </c>
      <c r="L28" s="179" t="s">
        <v>299</v>
      </c>
      <c r="M28" s="180" t="s">
        <v>299</v>
      </c>
      <c r="N28" s="181" t="s">
        <v>299</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40</v>
      </c>
      <c r="C29" s="105">
        <v>0</v>
      </c>
      <c r="D29" s="177">
        <v>0</v>
      </c>
      <c r="E29" s="178">
        <v>0</v>
      </c>
      <c r="F29" s="179" t="s">
        <v>298</v>
      </c>
      <c r="G29" s="180" t="s">
        <v>298</v>
      </c>
      <c r="H29" s="181" t="s">
        <v>298</v>
      </c>
      <c r="I29" s="179" t="s">
        <v>299</v>
      </c>
      <c r="J29" s="180" t="s">
        <v>299</v>
      </c>
      <c r="K29" s="181" t="s">
        <v>299</v>
      </c>
      <c r="L29" s="179" t="s">
        <v>299</v>
      </c>
      <c r="M29" s="180" t="s">
        <v>299</v>
      </c>
      <c r="N29" s="181" t="s">
        <v>299</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73</v>
      </c>
      <c r="C30" s="105">
        <v>125.10019299999999</v>
      </c>
      <c r="D30" s="177">
        <v>139.04952700000001</v>
      </c>
      <c r="E30" s="178">
        <v>139.522257</v>
      </c>
      <c r="F30" s="179">
        <v>0</v>
      </c>
      <c r="G30" s="180">
        <v>0.10055122301854359</v>
      </c>
      <c r="H30" s="181">
        <v>0.17631882202134963</v>
      </c>
      <c r="I30" s="179" t="s">
        <v>299</v>
      </c>
      <c r="J30" s="180">
        <v>3456.2489271614127</v>
      </c>
      <c r="K30" s="181">
        <v>1562.4014243670836</v>
      </c>
      <c r="L30" s="179">
        <v>3.3370971697861416</v>
      </c>
      <c r="M30" s="180">
        <v>3.4753005668260917</v>
      </c>
      <c r="N30" s="181">
        <v>2.7548077866888296</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31</v>
      </c>
      <c r="C31" s="105">
        <v>439.17707999999993</v>
      </c>
      <c r="D31" s="177">
        <v>403.014454</v>
      </c>
      <c r="E31" s="178">
        <v>346.189683</v>
      </c>
      <c r="F31" s="179">
        <v>0.99445080330694879</v>
      </c>
      <c r="G31" s="180">
        <v>1.7694804564007027</v>
      </c>
      <c r="H31" s="181">
        <v>1.6949228380095893</v>
      </c>
      <c r="I31" s="179">
        <v>645.29221046847101</v>
      </c>
      <c r="J31" s="180">
        <v>365.06008333447852</v>
      </c>
      <c r="K31" s="181">
        <v>372.95679631770685</v>
      </c>
      <c r="L31" s="179">
        <v>6.4171135706808755</v>
      </c>
      <c r="M31" s="180">
        <v>6.4596668287237158</v>
      </c>
      <c r="N31" s="181">
        <v>6.3213299166977199</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45</v>
      </c>
      <c r="C32" s="105">
        <v>0</v>
      </c>
      <c r="D32" s="177">
        <v>0</v>
      </c>
      <c r="E32" s="178">
        <v>0</v>
      </c>
      <c r="F32" s="179" t="s">
        <v>298</v>
      </c>
      <c r="G32" s="180" t="s">
        <v>298</v>
      </c>
      <c r="H32" s="181" t="s">
        <v>298</v>
      </c>
      <c r="I32" s="179" t="s">
        <v>299</v>
      </c>
      <c r="J32" s="180" t="s">
        <v>299</v>
      </c>
      <c r="K32" s="181" t="s">
        <v>299</v>
      </c>
      <c r="L32" s="179" t="s">
        <v>299</v>
      </c>
      <c r="M32" s="180" t="s">
        <v>299</v>
      </c>
      <c r="N32" s="181" t="s">
        <v>299</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51</v>
      </c>
      <c r="C33" s="105">
        <v>0</v>
      </c>
      <c r="D33" s="177">
        <v>0.48936499999999999</v>
      </c>
      <c r="E33" s="178">
        <v>0.48936499999999999</v>
      </c>
      <c r="F33" s="179" t="s">
        <v>298</v>
      </c>
      <c r="G33" s="180">
        <v>100</v>
      </c>
      <c r="H33" s="181">
        <v>100</v>
      </c>
      <c r="I33" s="179" t="s">
        <v>299</v>
      </c>
      <c r="J33" s="180">
        <v>87.999959130710209</v>
      </c>
      <c r="K33" s="181">
        <v>90.99996934803265</v>
      </c>
      <c r="L33" s="179" t="s">
        <v>299</v>
      </c>
      <c r="M33" s="180">
        <v>87.999959130710209</v>
      </c>
      <c r="N33" s="181">
        <v>90.99996934803265</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v>
      </c>
      <c r="C34" s="105">
        <v>0</v>
      </c>
      <c r="D34" s="177">
        <v>0</v>
      </c>
      <c r="E34" s="178">
        <v>0</v>
      </c>
      <c r="F34" s="179" t="s">
        <v>298</v>
      </c>
      <c r="G34" s="180" t="s">
        <v>298</v>
      </c>
      <c r="H34" s="181" t="s">
        <v>298</v>
      </c>
      <c r="I34" s="179" t="s">
        <v>299</v>
      </c>
      <c r="J34" s="180" t="s">
        <v>299</v>
      </c>
      <c r="K34" s="181" t="s">
        <v>299</v>
      </c>
      <c r="L34" s="179" t="s">
        <v>299</v>
      </c>
      <c r="M34" s="180" t="s">
        <v>299</v>
      </c>
      <c r="N34" s="181" t="s">
        <v>299</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105">
        <v>0</v>
      </c>
      <c r="D35" s="177">
        <v>0</v>
      </c>
      <c r="E35" s="178">
        <v>0</v>
      </c>
      <c r="F35" s="179" t="s">
        <v>298</v>
      </c>
      <c r="G35" s="180" t="s">
        <v>298</v>
      </c>
      <c r="H35" s="181" t="s">
        <v>298</v>
      </c>
      <c r="I35" s="179" t="s">
        <v>299</v>
      </c>
      <c r="J35" s="180" t="s">
        <v>299</v>
      </c>
      <c r="K35" s="181" t="s">
        <v>299</v>
      </c>
      <c r="L35" s="179" t="s">
        <v>299</v>
      </c>
      <c r="M35" s="180" t="s">
        <v>299</v>
      </c>
      <c r="N35" s="181" t="s">
        <v>299</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297</v>
      </c>
      <c r="C36" s="105">
        <v>0</v>
      </c>
      <c r="D36" s="177">
        <v>0</v>
      </c>
      <c r="E36" s="178">
        <v>0</v>
      </c>
      <c r="F36" s="179" t="s">
        <v>298</v>
      </c>
      <c r="G36" s="180" t="s">
        <v>298</v>
      </c>
      <c r="H36" s="181" t="s">
        <v>298</v>
      </c>
      <c r="I36" s="179" t="s">
        <v>299</v>
      </c>
      <c r="J36" s="180" t="s">
        <v>299</v>
      </c>
      <c r="K36" s="181" t="s">
        <v>299</v>
      </c>
      <c r="L36" s="179" t="s">
        <v>299</v>
      </c>
      <c r="M36" s="180" t="s">
        <v>299</v>
      </c>
      <c r="N36" s="181" t="s">
        <v>299</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66</v>
      </c>
      <c r="C37" s="105">
        <v>0</v>
      </c>
      <c r="D37" s="177">
        <v>0</v>
      </c>
      <c r="E37" s="178">
        <v>0</v>
      </c>
      <c r="F37" s="179" t="s">
        <v>298</v>
      </c>
      <c r="G37" s="180" t="s">
        <v>298</v>
      </c>
      <c r="H37" s="181" t="s">
        <v>298</v>
      </c>
      <c r="I37" s="179" t="s">
        <v>299</v>
      </c>
      <c r="J37" s="180" t="s">
        <v>299</v>
      </c>
      <c r="K37" s="181" t="s">
        <v>299</v>
      </c>
      <c r="L37" s="179" t="s">
        <v>299</v>
      </c>
      <c r="M37" s="180" t="s">
        <v>299</v>
      </c>
      <c r="N37" s="181" t="s">
        <v>299</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0</v>
      </c>
      <c r="D38" s="177">
        <v>0</v>
      </c>
      <c r="E38" s="178">
        <v>0</v>
      </c>
      <c r="F38" s="179" t="s">
        <v>298</v>
      </c>
      <c r="G38" s="180" t="s">
        <v>298</v>
      </c>
      <c r="H38" s="181" t="s">
        <v>298</v>
      </c>
      <c r="I38" s="179" t="s">
        <v>299</v>
      </c>
      <c r="J38" s="180" t="s">
        <v>299</v>
      </c>
      <c r="K38" s="181" t="s">
        <v>299</v>
      </c>
      <c r="L38" s="179" t="s">
        <v>299</v>
      </c>
      <c r="M38" s="180" t="s">
        <v>299</v>
      </c>
      <c r="N38" s="181" t="s">
        <v>299</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42</v>
      </c>
      <c r="C39" s="105">
        <v>0</v>
      </c>
      <c r="D39" s="177">
        <v>0</v>
      </c>
      <c r="E39" s="178">
        <v>0</v>
      </c>
      <c r="F39" s="179" t="s">
        <v>298</v>
      </c>
      <c r="G39" s="180" t="s">
        <v>298</v>
      </c>
      <c r="H39" s="181" t="s">
        <v>298</v>
      </c>
      <c r="I39" s="179" t="s">
        <v>299</v>
      </c>
      <c r="J39" s="180" t="s">
        <v>299</v>
      </c>
      <c r="K39" s="181" t="s">
        <v>299</v>
      </c>
      <c r="L39" s="179" t="s">
        <v>299</v>
      </c>
      <c r="M39" s="180" t="s">
        <v>299</v>
      </c>
      <c r="N39" s="181" t="s">
        <v>299</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49</v>
      </c>
      <c r="C40" s="105">
        <v>0</v>
      </c>
      <c r="D40" s="177">
        <v>0</v>
      </c>
      <c r="E40" s="178">
        <v>0</v>
      </c>
      <c r="F40" s="179" t="s">
        <v>298</v>
      </c>
      <c r="G40" s="180" t="s">
        <v>298</v>
      </c>
      <c r="H40" s="181" t="s">
        <v>298</v>
      </c>
      <c r="I40" s="179" t="s">
        <v>299</v>
      </c>
      <c r="J40" s="180" t="s">
        <v>299</v>
      </c>
      <c r="K40" s="181" t="s">
        <v>299</v>
      </c>
      <c r="L40" s="179" t="s">
        <v>299</v>
      </c>
      <c r="M40" s="180" t="s">
        <v>299</v>
      </c>
      <c r="N40" s="181" t="s">
        <v>299</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59</v>
      </c>
      <c r="C41" s="105">
        <v>0</v>
      </c>
      <c r="D41" s="177">
        <v>0</v>
      </c>
      <c r="E41" s="178">
        <v>0</v>
      </c>
      <c r="F41" s="179" t="s">
        <v>298</v>
      </c>
      <c r="G41" s="180" t="s">
        <v>298</v>
      </c>
      <c r="H41" s="181" t="s">
        <v>298</v>
      </c>
      <c r="I41" s="179" t="s">
        <v>299</v>
      </c>
      <c r="J41" s="180" t="s">
        <v>299</v>
      </c>
      <c r="K41" s="181" t="s">
        <v>299</v>
      </c>
      <c r="L41" s="179" t="s">
        <v>299</v>
      </c>
      <c r="M41" s="180" t="s">
        <v>299</v>
      </c>
      <c r="N41" s="181" t="s">
        <v>299</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64</v>
      </c>
      <c r="C42" s="105">
        <v>0</v>
      </c>
      <c r="D42" s="177">
        <v>0</v>
      </c>
      <c r="E42" s="178">
        <v>0</v>
      </c>
      <c r="F42" s="179" t="s">
        <v>298</v>
      </c>
      <c r="G42" s="180" t="s">
        <v>298</v>
      </c>
      <c r="H42" s="181" t="s">
        <v>298</v>
      </c>
      <c r="I42" s="179" t="s">
        <v>299</v>
      </c>
      <c r="J42" s="180" t="s">
        <v>299</v>
      </c>
      <c r="K42" s="181" t="s">
        <v>299</v>
      </c>
      <c r="L42" s="179" t="s">
        <v>299</v>
      </c>
      <c r="M42" s="180" t="s">
        <v>299</v>
      </c>
      <c r="N42" s="181" t="s">
        <v>299</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57</v>
      </c>
      <c r="C43" s="105">
        <v>0</v>
      </c>
      <c r="D43" s="177">
        <v>0</v>
      </c>
      <c r="E43" s="178">
        <v>0</v>
      </c>
      <c r="F43" s="179" t="s">
        <v>298</v>
      </c>
      <c r="G43" s="180" t="s">
        <v>298</v>
      </c>
      <c r="H43" s="181" t="s">
        <v>298</v>
      </c>
      <c r="I43" s="179" t="s">
        <v>299</v>
      </c>
      <c r="J43" s="180" t="s">
        <v>299</v>
      </c>
      <c r="K43" s="181" t="s">
        <v>299</v>
      </c>
      <c r="L43" s="179" t="s">
        <v>299</v>
      </c>
      <c r="M43" s="180" t="s">
        <v>299</v>
      </c>
      <c r="N43" s="181" t="s">
        <v>299</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233</v>
      </c>
      <c r="C44" s="105">
        <v>0</v>
      </c>
      <c r="D44" s="177">
        <v>0</v>
      </c>
      <c r="E44" s="178">
        <v>0</v>
      </c>
      <c r="F44" s="179" t="s">
        <v>298</v>
      </c>
      <c r="G44" s="180" t="s">
        <v>298</v>
      </c>
      <c r="H44" s="181" t="s">
        <v>298</v>
      </c>
      <c r="I44" s="179" t="s">
        <v>299</v>
      </c>
      <c r="J44" s="180" t="s">
        <v>299</v>
      </c>
      <c r="K44" s="181" t="s">
        <v>299</v>
      </c>
      <c r="L44" s="179" t="s">
        <v>299</v>
      </c>
      <c r="M44" s="180" t="s">
        <v>299</v>
      </c>
      <c r="N44" s="181" t="s">
        <v>299</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225</v>
      </c>
      <c r="C45" s="105">
        <v>0</v>
      </c>
      <c r="D45" s="177">
        <v>0</v>
      </c>
      <c r="E45" s="178">
        <v>0</v>
      </c>
      <c r="F45" s="179" t="s">
        <v>298</v>
      </c>
      <c r="G45" s="180" t="s">
        <v>298</v>
      </c>
      <c r="H45" s="181" t="s">
        <v>298</v>
      </c>
      <c r="I45" s="179" t="s">
        <v>299</v>
      </c>
      <c r="J45" s="180" t="s">
        <v>299</v>
      </c>
      <c r="K45" s="181" t="s">
        <v>299</v>
      </c>
      <c r="L45" s="179" t="s">
        <v>299</v>
      </c>
      <c r="M45" s="180" t="s">
        <v>299</v>
      </c>
      <c r="N45" s="181" t="s">
        <v>299</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74</v>
      </c>
      <c r="C46" s="105">
        <v>0</v>
      </c>
      <c r="D46" s="177">
        <v>0</v>
      </c>
      <c r="E46" s="178">
        <v>0</v>
      </c>
      <c r="F46" s="179" t="s">
        <v>298</v>
      </c>
      <c r="G46" s="180" t="s">
        <v>298</v>
      </c>
      <c r="H46" s="181" t="s">
        <v>298</v>
      </c>
      <c r="I46" s="179" t="s">
        <v>299</v>
      </c>
      <c r="J46" s="180" t="s">
        <v>299</v>
      </c>
      <c r="K46" s="181" t="s">
        <v>299</v>
      </c>
      <c r="L46" s="179" t="s">
        <v>299</v>
      </c>
      <c r="M46" s="180" t="s">
        <v>299</v>
      </c>
      <c r="N46" s="181" t="s">
        <v>299</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38</v>
      </c>
      <c r="C47" s="105">
        <v>0</v>
      </c>
      <c r="D47" s="177">
        <v>0</v>
      </c>
      <c r="E47" s="178">
        <v>0</v>
      </c>
      <c r="F47" s="179" t="s">
        <v>298</v>
      </c>
      <c r="G47" s="180" t="s">
        <v>298</v>
      </c>
      <c r="H47" s="181" t="s">
        <v>298</v>
      </c>
      <c r="I47" s="179" t="s">
        <v>299</v>
      </c>
      <c r="J47" s="180" t="s">
        <v>299</v>
      </c>
      <c r="K47" s="181" t="s">
        <v>299</v>
      </c>
      <c r="L47" s="179" t="s">
        <v>299</v>
      </c>
      <c r="M47" s="180" t="s">
        <v>299</v>
      </c>
      <c r="N47" s="181" t="s">
        <v>299</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41</v>
      </c>
      <c r="C48" s="105">
        <v>0</v>
      </c>
      <c r="D48" s="177">
        <v>0</v>
      </c>
      <c r="E48" s="178">
        <v>0</v>
      </c>
      <c r="F48" s="179" t="s">
        <v>298</v>
      </c>
      <c r="G48" s="180" t="s">
        <v>298</v>
      </c>
      <c r="H48" s="181" t="s">
        <v>298</v>
      </c>
      <c r="I48" s="179" t="s">
        <v>299</v>
      </c>
      <c r="J48" s="180" t="s">
        <v>299</v>
      </c>
      <c r="K48" s="181" t="s">
        <v>299</v>
      </c>
      <c r="L48" s="179" t="s">
        <v>299</v>
      </c>
      <c r="M48" s="180" t="s">
        <v>299</v>
      </c>
      <c r="N48" s="181" t="s">
        <v>299</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72</v>
      </c>
      <c r="C49" s="105">
        <v>0</v>
      </c>
      <c r="D49" s="177">
        <v>0</v>
      </c>
      <c r="E49" s="178">
        <v>0</v>
      </c>
      <c r="F49" s="179" t="s">
        <v>298</v>
      </c>
      <c r="G49" s="180" t="s">
        <v>298</v>
      </c>
      <c r="H49" s="181" t="s">
        <v>298</v>
      </c>
      <c r="I49" s="179" t="s">
        <v>299</v>
      </c>
      <c r="J49" s="180" t="s">
        <v>299</v>
      </c>
      <c r="K49" s="181" t="s">
        <v>299</v>
      </c>
      <c r="L49" s="179" t="s">
        <v>299</v>
      </c>
      <c r="M49" s="180" t="s">
        <v>299</v>
      </c>
      <c r="N49" s="181" t="s">
        <v>299</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231</v>
      </c>
      <c r="C50" s="105">
        <v>0</v>
      </c>
      <c r="D50" s="177">
        <v>0</v>
      </c>
      <c r="E50" s="178">
        <v>0</v>
      </c>
      <c r="F50" s="179" t="s">
        <v>298</v>
      </c>
      <c r="G50" s="180" t="s">
        <v>298</v>
      </c>
      <c r="H50" s="181" t="s">
        <v>298</v>
      </c>
      <c r="I50" s="179" t="s">
        <v>299</v>
      </c>
      <c r="J50" s="180" t="s">
        <v>299</v>
      </c>
      <c r="K50" s="181" t="s">
        <v>299</v>
      </c>
      <c r="L50" s="179" t="s">
        <v>299</v>
      </c>
      <c r="M50" s="180" t="s">
        <v>299</v>
      </c>
      <c r="N50" s="181" t="s">
        <v>299</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63</v>
      </c>
      <c r="C51" s="105">
        <v>0</v>
      </c>
      <c r="D51" s="177">
        <v>0</v>
      </c>
      <c r="E51" s="178">
        <v>0</v>
      </c>
      <c r="F51" s="179" t="s">
        <v>298</v>
      </c>
      <c r="G51" s="180" t="s">
        <v>298</v>
      </c>
      <c r="H51" s="181" t="s">
        <v>298</v>
      </c>
      <c r="I51" s="179" t="s">
        <v>299</v>
      </c>
      <c r="J51" s="180" t="s">
        <v>299</v>
      </c>
      <c r="K51" s="181" t="s">
        <v>299</v>
      </c>
      <c r="L51" s="179" t="s">
        <v>299</v>
      </c>
      <c r="M51" s="180" t="s">
        <v>299</v>
      </c>
      <c r="N51" s="181" t="s">
        <v>299</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185</v>
      </c>
      <c r="C52" s="105">
        <v>0</v>
      </c>
      <c r="D52" s="177">
        <v>0</v>
      </c>
      <c r="E52" s="178">
        <v>0</v>
      </c>
      <c r="F52" s="179" t="s">
        <v>298</v>
      </c>
      <c r="G52" s="180" t="s">
        <v>298</v>
      </c>
      <c r="H52" s="181" t="s">
        <v>298</v>
      </c>
      <c r="I52" s="179" t="s">
        <v>299</v>
      </c>
      <c r="J52" s="180" t="s">
        <v>299</v>
      </c>
      <c r="K52" s="181" t="s">
        <v>299</v>
      </c>
      <c r="L52" s="179" t="s">
        <v>299</v>
      </c>
      <c r="M52" s="180" t="s">
        <v>299</v>
      </c>
      <c r="N52" s="181" t="s">
        <v>299</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54</v>
      </c>
      <c r="C53" s="105">
        <v>0</v>
      </c>
      <c r="D53" s="177">
        <v>0</v>
      </c>
      <c r="E53" s="178">
        <v>0</v>
      </c>
      <c r="F53" s="179" t="s">
        <v>298</v>
      </c>
      <c r="G53" s="180" t="s">
        <v>298</v>
      </c>
      <c r="H53" s="181" t="s">
        <v>298</v>
      </c>
      <c r="I53" s="179" t="s">
        <v>299</v>
      </c>
      <c r="J53" s="180" t="s">
        <v>299</v>
      </c>
      <c r="K53" s="181" t="s">
        <v>299</v>
      </c>
      <c r="L53" s="179" t="s">
        <v>299</v>
      </c>
      <c r="M53" s="180" t="s">
        <v>299</v>
      </c>
      <c r="N53" s="181" t="s">
        <v>299</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53</v>
      </c>
      <c r="C54" s="105">
        <v>0</v>
      </c>
      <c r="D54" s="177">
        <v>0</v>
      </c>
      <c r="E54" s="178">
        <v>0</v>
      </c>
      <c r="F54" s="179" t="s">
        <v>298</v>
      </c>
      <c r="G54" s="180" t="s">
        <v>298</v>
      </c>
      <c r="H54" s="181" t="s">
        <v>298</v>
      </c>
      <c r="I54" s="179" t="s">
        <v>299</v>
      </c>
      <c r="J54" s="180" t="s">
        <v>299</v>
      </c>
      <c r="K54" s="181" t="s">
        <v>299</v>
      </c>
      <c r="L54" s="179" t="s">
        <v>299</v>
      </c>
      <c r="M54" s="180" t="s">
        <v>299</v>
      </c>
      <c r="N54" s="181" t="s">
        <v>299</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234</v>
      </c>
      <c r="C55" s="105">
        <v>0</v>
      </c>
      <c r="D55" s="177">
        <v>0</v>
      </c>
      <c r="E55" s="178">
        <v>0</v>
      </c>
      <c r="F55" s="179" t="s">
        <v>298</v>
      </c>
      <c r="G55" s="180" t="s">
        <v>298</v>
      </c>
      <c r="H55" s="181" t="s">
        <v>298</v>
      </c>
      <c r="I55" s="179" t="s">
        <v>299</v>
      </c>
      <c r="J55" s="180" t="s">
        <v>299</v>
      </c>
      <c r="K55" s="181" t="s">
        <v>299</v>
      </c>
      <c r="L55" s="179" t="s">
        <v>299</v>
      </c>
      <c r="M55" s="180" t="s">
        <v>299</v>
      </c>
      <c r="N55" s="181" t="s">
        <v>299</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55</v>
      </c>
      <c r="C56" s="105">
        <v>0</v>
      </c>
      <c r="D56" s="177">
        <v>0</v>
      </c>
      <c r="E56" s="178">
        <v>0</v>
      </c>
      <c r="F56" s="179" t="s">
        <v>298</v>
      </c>
      <c r="G56" s="180" t="s">
        <v>298</v>
      </c>
      <c r="H56" s="181" t="s">
        <v>298</v>
      </c>
      <c r="I56" s="179" t="s">
        <v>299</v>
      </c>
      <c r="J56" s="180" t="s">
        <v>299</v>
      </c>
      <c r="K56" s="181" t="s">
        <v>299</v>
      </c>
      <c r="L56" s="179" t="s">
        <v>299</v>
      </c>
      <c r="M56" s="180" t="s">
        <v>299</v>
      </c>
      <c r="N56" s="181" t="s">
        <v>299</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68</v>
      </c>
      <c r="C57" s="105">
        <v>0</v>
      </c>
      <c r="D57" s="177">
        <v>0</v>
      </c>
      <c r="E57" s="178">
        <v>0</v>
      </c>
      <c r="F57" s="179" t="s">
        <v>298</v>
      </c>
      <c r="G57" s="180" t="s">
        <v>298</v>
      </c>
      <c r="H57" s="181" t="s">
        <v>298</v>
      </c>
      <c r="I57" s="179" t="s">
        <v>299</v>
      </c>
      <c r="J57" s="180" t="s">
        <v>299</v>
      </c>
      <c r="K57" s="181" t="s">
        <v>299</v>
      </c>
      <c r="L57" s="179" t="s">
        <v>299</v>
      </c>
      <c r="M57" s="180" t="s">
        <v>299</v>
      </c>
      <c r="N57" s="181" t="s">
        <v>299</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50</v>
      </c>
      <c r="C58" s="105">
        <v>0</v>
      </c>
      <c r="D58" s="177">
        <v>0</v>
      </c>
      <c r="E58" s="178">
        <v>0</v>
      </c>
      <c r="F58" s="179" t="s">
        <v>298</v>
      </c>
      <c r="G58" s="180" t="s">
        <v>298</v>
      </c>
      <c r="H58" s="181" t="s">
        <v>298</v>
      </c>
      <c r="I58" s="179" t="s">
        <v>299</v>
      </c>
      <c r="J58" s="180" t="s">
        <v>299</v>
      </c>
      <c r="K58" s="181" t="s">
        <v>299</v>
      </c>
      <c r="L58" s="179" t="s">
        <v>299</v>
      </c>
      <c r="M58" s="180" t="s">
        <v>299</v>
      </c>
      <c r="N58" s="181" t="s">
        <v>299</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60</v>
      </c>
      <c r="C59" s="105">
        <v>0</v>
      </c>
      <c r="D59" s="177">
        <v>0</v>
      </c>
      <c r="E59" s="178">
        <v>0</v>
      </c>
      <c r="F59" s="179" t="s">
        <v>298</v>
      </c>
      <c r="G59" s="180" t="s">
        <v>298</v>
      </c>
      <c r="H59" s="181" t="s">
        <v>298</v>
      </c>
      <c r="I59" s="179" t="s">
        <v>299</v>
      </c>
      <c r="J59" s="180" t="s">
        <v>299</v>
      </c>
      <c r="K59" s="181" t="s">
        <v>299</v>
      </c>
      <c r="L59" s="179" t="s">
        <v>299</v>
      </c>
      <c r="M59" s="180" t="s">
        <v>299</v>
      </c>
      <c r="N59" s="181" t="s">
        <v>299</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8">
      <c r="A60" s="85"/>
      <c r="B60" s="147"/>
      <c r="C60" s="185"/>
      <c r="D60" s="186"/>
      <c r="E60" s="187"/>
      <c r="F60" s="188"/>
      <c r="G60" s="189"/>
      <c r="H60" s="190"/>
      <c r="I60" s="188"/>
      <c r="J60" s="189"/>
      <c r="K60" s="190"/>
      <c r="L60" s="188"/>
      <c r="M60" s="189"/>
      <c r="N60" s="190"/>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20.100000000000001" customHeight="1">
      <c r="A61" s="85"/>
      <c r="B61" s="85" t="s">
        <v>483</v>
      </c>
      <c r="C61" s="276"/>
      <c r="D61" s="337"/>
      <c r="E61" s="276"/>
      <c r="F61" s="338"/>
      <c r="G61" s="338"/>
      <c r="H61" s="338"/>
      <c r="I61" s="338"/>
      <c r="J61" s="338"/>
      <c r="K61" s="338"/>
      <c r="L61" s="338"/>
      <c r="M61" s="338"/>
      <c r="N61" s="338"/>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ht="20.100000000000001" customHeight="1">
      <c r="B62" s="85"/>
      <c r="C62" s="63"/>
      <c r="D62" s="63"/>
      <c r="E62" s="63"/>
      <c r="F62" s="63"/>
      <c r="G62" s="63"/>
      <c r="H62" s="63"/>
      <c r="I62" s="63"/>
      <c r="J62" s="63"/>
      <c r="K62" s="63"/>
      <c r="L62" s="63"/>
      <c r="M62" s="63"/>
      <c r="N62" s="63"/>
    </row>
    <row r="63" spans="1:102" ht="20.100000000000001" customHeight="1">
      <c r="B63" s="117"/>
      <c r="C63" s="193"/>
      <c r="D63" s="193"/>
      <c r="E63" s="193"/>
      <c r="F63" s="193"/>
      <c r="G63" s="193"/>
      <c r="H63" s="193"/>
      <c r="I63" s="193"/>
      <c r="J63" s="193"/>
      <c r="K63" s="193"/>
      <c r="L63" s="193"/>
      <c r="M63" s="193"/>
      <c r="N63" s="193"/>
    </row>
    <row r="64" spans="1:102" ht="20.100000000000001" customHeight="1">
      <c r="B64" s="117"/>
      <c r="C64" s="63"/>
      <c r="D64" s="63"/>
      <c r="E64" s="63"/>
      <c r="F64" s="63"/>
      <c r="G64" s="191"/>
      <c r="H64" s="63"/>
      <c r="I64" s="63"/>
      <c r="J64" s="63"/>
      <c r="K64" s="63"/>
      <c r="L64" s="63"/>
      <c r="M64" s="63"/>
      <c r="N64" s="63"/>
    </row>
    <row r="65" spans="2:14" ht="20.100000000000001" customHeight="1">
      <c r="B65" s="63"/>
      <c r="C65" s="63"/>
      <c r="D65" s="63"/>
      <c r="E65" s="63"/>
      <c r="F65" s="63"/>
      <c r="G65" s="63"/>
      <c r="H65" s="63"/>
      <c r="I65" s="63"/>
      <c r="J65" s="191"/>
      <c r="K65" s="63"/>
      <c r="L65" s="63"/>
      <c r="M65" s="63"/>
      <c r="N65" s="63"/>
    </row>
    <row r="66" spans="2:14" ht="20.100000000000001" customHeight="1">
      <c r="B66" s="63"/>
      <c r="C66" s="193"/>
      <c r="D66" s="193"/>
      <c r="E66" s="193"/>
      <c r="F66" s="193"/>
      <c r="G66" s="193"/>
      <c r="H66" s="193"/>
      <c r="I66" s="193"/>
      <c r="J66" s="193"/>
      <c r="K66" s="193"/>
      <c r="L66" s="193"/>
      <c r="M66" s="193"/>
      <c r="N66" s="193"/>
    </row>
    <row r="67" spans="2:14" ht="20.100000000000001" customHeight="1">
      <c r="B67" s="63"/>
    </row>
    <row r="68" spans="2:14" ht="20.100000000000001" customHeight="1">
      <c r="B68" s="84"/>
    </row>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row r="93"/>
  </sheetData>
  <mergeCells count="4">
    <mergeCell ref="C5:E5"/>
    <mergeCell ref="F5:H5"/>
    <mergeCell ref="I5:K5"/>
    <mergeCell ref="L5:N5"/>
  </mergeCells>
  <conditionalFormatting sqref="I61:K61">
    <cfRule type="cellIs" dxfId="0"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104"/>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341" customWidth="1"/>
    <col min="2" max="2" width="35.7109375" style="341" customWidth="1"/>
    <col min="3" max="14" width="16.7109375" style="341" customWidth="1"/>
    <col min="15" max="15" width="11.42578125" style="341" customWidth="1"/>
    <col min="16" max="16" width="11.42578125" style="341" hidden="1" customWidth="1"/>
    <col min="17" max="102" width="0" style="341" hidden="1" customWidth="1"/>
    <col min="103" max="124" width="0" style="342" hidden="1" customWidth="1"/>
    <col min="125" max="16384" width="11.42578125" style="342" hidden="1"/>
  </cols>
  <sheetData>
    <row r="1" spans="1:124" ht="89.1" customHeight="1"/>
    <row r="2" spans="1:124" s="344" customFormat="1" ht="20.100000000000001" customHeight="1">
      <c r="A2" s="343"/>
      <c r="B2" s="87" t="s">
        <v>18</v>
      </c>
      <c r="C2" s="343"/>
      <c r="D2" s="343"/>
      <c r="E2" s="343"/>
      <c r="F2" s="343"/>
      <c r="G2" s="343"/>
      <c r="H2" s="343"/>
      <c r="I2" s="343"/>
      <c r="J2" s="343"/>
      <c r="K2" s="343"/>
      <c r="L2" s="343"/>
      <c r="M2" s="343"/>
      <c r="N2" s="343"/>
      <c r="O2" s="343"/>
      <c r="P2" s="343"/>
      <c r="Q2" s="343"/>
      <c r="R2" s="343"/>
      <c r="S2" s="343"/>
      <c r="T2" s="343"/>
      <c r="U2" s="343"/>
      <c r="V2" s="343"/>
      <c r="W2" s="343"/>
      <c r="X2" s="343"/>
      <c r="Y2" s="343"/>
      <c r="Z2" s="343"/>
      <c r="AA2" s="343"/>
      <c r="AB2" s="343"/>
      <c r="AC2" s="343"/>
      <c r="AD2" s="343"/>
      <c r="AE2" s="343"/>
      <c r="AF2" s="343"/>
      <c r="AG2" s="343"/>
      <c r="AH2" s="343"/>
      <c r="AI2" s="343"/>
      <c r="AJ2" s="343"/>
      <c r="AK2" s="343"/>
      <c r="AL2" s="343"/>
      <c r="AM2" s="343"/>
      <c r="AN2" s="343"/>
      <c r="AO2" s="343"/>
      <c r="AP2" s="343"/>
      <c r="AQ2" s="343"/>
      <c r="AR2" s="343"/>
      <c r="AS2" s="343"/>
      <c r="AT2" s="343"/>
      <c r="AU2" s="343"/>
      <c r="AV2" s="343"/>
      <c r="AW2" s="343"/>
      <c r="AX2" s="343"/>
      <c r="AY2" s="343"/>
      <c r="AZ2" s="343"/>
      <c r="BA2" s="343"/>
      <c r="BB2" s="343"/>
      <c r="BC2" s="343"/>
      <c r="BD2" s="343"/>
      <c r="BE2" s="343"/>
      <c r="BF2" s="343"/>
      <c r="BG2" s="343"/>
      <c r="BH2" s="343"/>
      <c r="BI2" s="343"/>
      <c r="BJ2" s="343"/>
      <c r="BK2" s="343"/>
      <c r="BL2" s="343"/>
      <c r="BM2" s="343"/>
      <c r="BN2" s="343"/>
      <c r="BO2" s="343"/>
      <c r="BP2" s="343"/>
      <c r="BQ2" s="343"/>
      <c r="BR2" s="343"/>
      <c r="BS2" s="343"/>
      <c r="BT2" s="343"/>
      <c r="BU2" s="343"/>
      <c r="BV2" s="343"/>
      <c r="BW2" s="343"/>
      <c r="BX2" s="343"/>
      <c r="BY2" s="343"/>
      <c r="BZ2" s="343"/>
      <c r="CA2" s="343"/>
      <c r="CB2" s="343"/>
      <c r="CC2" s="343"/>
      <c r="CD2" s="343"/>
      <c r="CE2" s="343"/>
      <c r="CF2" s="343"/>
      <c r="CG2" s="343"/>
      <c r="CH2" s="343"/>
      <c r="CI2" s="343"/>
      <c r="CJ2" s="343"/>
      <c r="CK2" s="343"/>
      <c r="CL2" s="343"/>
      <c r="CM2" s="343"/>
      <c r="CN2" s="343"/>
      <c r="CO2" s="343"/>
      <c r="CP2" s="343"/>
      <c r="CQ2" s="343"/>
      <c r="CR2" s="343"/>
      <c r="CS2" s="343"/>
      <c r="CT2" s="343"/>
      <c r="CU2" s="343"/>
      <c r="CV2" s="343"/>
      <c r="CW2" s="343"/>
      <c r="CX2" s="343"/>
    </row>
    <row r="3" spans="1:124" ht="20.100000000000001" customHeight="1">
      <c r="B3" s="91" t="s">
        <v>2</v>
      </c>
    </row>
    <row r="4" spans="1:124" ht="20.100000000000001" customHeight="1">
      <c r="B4" s="345"/>
      <c r="C4" s="346"/>
      <c r="D4" s="346"/>
      <c r="E4" s="346"/>
      <c r="F4" s="346"/>
      <c r="G4" s="346"/>
      <c r="H4" s="346"/>
      <c r="I4" s="346"/>
      <c r="J4" s="346"/>
      <c r="K4" s="346"/>
      <c r="L4" s="346"/>
      <c r="M4" s="346"/>
      <c r="N4" s="346"/>
    </row>
    <row r="5" spans="1:124" s="349" customFormat="1" ht="20.100000000000001" customHeight="1">
      <c r="A5" s="347"/>
      <c r="B5" s="348"/>
      <c r="C5" s="709" t="s">
        <v>203</v>
      </c>
      <c r="D5" s="710"/>
      <c r="E5" s="711"/>
      <c r="F5" s="709" t="s">
        <v>201</v>
      </c>
      <c r="G5" s="710"/>
      <c r="H5" s="711"/>
      <c r="I5" s="709" t="s">
        <v>196</v>
      </c>
      <c r="J5" s="710"/>
      <c r="K5" s="711"/>
      <c r="L5" s="709" t="s">
        <v>197</v>
      </c>
      <c r="M5" s="710"/>
      <c r="N5" s="711"/>
      <c r="O5" s="347"/>
      <c r="P5" s="347"/>
      <c r="Q5" s="347"/>
      <c r="R5" s="347"/>
      <c r="S5" s="347"/>
      <c r="T5" s="347"/>
      <c r="U5" s="347"/>
      <c r="V5" s="347"/>
      <c r="W5" s="347"/>
      <c r="X5" s="347"/>
      <c r="Y5" s="347"/>
      <c r="Z5" s="347"/>
      <c r="AA5" s="347"/>
      <c r="AB5" s="347"/>
      <c r="AC5" s="347"/>
      <c r="AD5" s="347"/>
      <c r="AE5" s="347"/>
      <c r="AF5" s="347"/>
      <c r="AG5" s="347"/>
      <c r="AH5" s="347"/>
      <c r="AI5" s="347"/>
      <c r="AJ5" s="347"/>
      <c r="AK5" s="347"/>
      <c r="AL5" s="347"/>
      <c r="AM5" s="347"/>
      <c r="AN5" s="347"/>
      <c r="AO5" s="347"/>
      <c r="AP5" s="347"/>
      <c r="AQ5" s="347"/>
      <c r="AR5" s="347"/>
      <c r="AS5" s="347"/>
      <c r="AT5" s="347"/>
      <c r="AU5" s="347"/>
      <c r="AV5" s="347"/>
      <c r="AW5" s="347"/>
      <c r="AX5" s="347"/>
      <c r="AY5" s="347"/>
      <c r="AZ5" s="347"/>
      <c r="BA5" s="347"/>
      <c r="BB5" s="347"/>
      <c r="BC5" s="347"/>
      <c r="BD5" s="347"/>
      <c r="BE5" s="347"/>
      <c r="BF5" s="347"/>
      <c r="BG5" s="347"/>
      <c r="BH5" s="347"/>
      <c r="BI5" s="347"/>
      <c r="BJ5" s="347"/>
      <c r="BK5" s="347"/>
      <c r="BL5" s="347"/>
      <c r="BM5" s="347"/>
      <c r="BN5" s="347"/>
      <c r="BO5" s="347"/>
      <c r="BP5" s="347"/>
      <c r="BQ5" s="347"/>
      <c r="BR5" s="347"/>
      <c r="BS5" s="347"/>
      <c r="BT5" s="347"/>
      <c r="BU5" s="347"/>
      <c r="BV5" s="347"/>
      <c r="BW5" s="347"/>
      <c r="BX5" s="347"/>
      <c r="BY5" s="347"/>
      <c r="BZ5" s="347"/>
      <c r="CA5" s="347"/>
      <c r="CB5" s="347"/>
      <c r="CC5" s="347"/>
      <c r="CD5" s="347"/>
      <c r="CE5" s="347"/>
      <c r="CF5" s="347"/>
      <c r="CG5" s="347"/>
      <c r="CH5" s="347"/>
      <c r="CI5" s="347"/>
      <c r="CJ5" s="347"/>
      <c r="CK5" s="347"/>
      <c r="CL5" s="347"/>
      <c r="CM5" s="347"/>
      <c r="CN5" s="347"/>
      <c r="CO5" s="347"/>
      <c r="CP5" s="347"/>
      <c r="CQ5" s="347"/>
      <c r="CR5" s="347"/>
      <c r="CS5" s="347"/>
      <c r="CT5" s="347"/>
      <c r="CU5" s="347"/>
      <c r="CV5" s="347"/>
      <c r="CW5" s="347"/>
      <c r="CX5" s="347"/>
    </row>
    <row r="6" spans="1:124" s="349" customFormat="1" ht="20.100000000000001" customHeight="1">
      <c r="A6" s="93"/>
      <c r="B6" s="350"/>
      <c r="C6" s="134">
        <v>45536</v>
      </c>
      <c r="D6" s="135">
        <v>45870</v>
      </c>
      <c r="E6" s="136">
        <v>45901</v>
      </c>
      <c r="F6" s="134">
        <f>C6</f>
        <v>45536</v>
      </c>
      <c r="G6" s="135">
        <f t="shared" ref="G6:H6" si="0">D6</f>
        <v>45870</v>
      </c>
      <c r="H6" s="136">
        <f t="shared" si="0"/>
        <v>45901</v>
      </c>
      <c r="I6" s="134">
        <f>C6</f>
        <v>45536</v>
      </c>
      <c r="J6" s="135">
        <f t="shared" ref="J6:K6" si="1">D6</f>
        <v>45870</v>
      </c>
      <c r="K6" s="136">
        <f t="shared" si="1"/>
        <v>45901</v>
      </c>
      <c r="L6" s="134">
        <f>C6</f>
        <v>45536</v>
      </c>
      <c r="M6" s="135">
        <f t="shared" ref="M6:N6" si="2">D6</f>
        <v>45870</v>
      </c>
      <c r="N6" s="136">
        <f t="shared" si="2"/>
        <v>45901</v>
      </c>
      <c r="O6" s="351"/>
      <c r="P6" s="351"/>
      <c r="Q6" s="351"/>
      <c r="R6" s="351"/>
      <c r="S6" s="351"/>
      <c r="T6" s="351"/>
      <c r="U6" s="351"/>
      <c r="V6" s="351"/>
      <c r="W6" s="351"/>
      <c r="X6" s="351"/>
      <c r="Y6" s="351"/>
      <c r="Z6" s="351"/>
      <c r="AA6" s="351"/>
      <c r="AB6" s="351"/>
      <c r="AC6" s="351"/>
      <c r="AD6" s="351"/>
      <c r="AE6" s="351"/>
      <c r="AF6" s="351"/>
      <c r="AG6" s="351"/>
      <c r="AH6" s="351"/>
      <c r="AI6" s="351"/>
      <c r="AJ6" s="351"/>
      <c r="AK6" s="351"/>
      <c r="AL6" s="351"/>
      <c r="AM6" s="351"/>
      <c r="AN6" s="351"/>
      <c r="AO6" s="351"/>
      <c r="AP6" s="351"/>
      <c r="AQ6" s="351"/>
      <c r="AR6" s="351"/>
      <c r="AS6" s="351"/>
      <c r="AT6" s="351"/>
      <c r="AU6" s="351"/>
      <c r="AV6" s="351"/>
      <c r="AW6" s="351"/>
      <c r="AX6" s="351"/>
      <c r="AY6" s="351"/>
      <c r="AZ6" s="351"/>
      <c r="BA6" s="351"/>
      <c r="BB6" s="351"/>
      <c r="BC6" s="351"/>
      <c r="BD6" s="351"/>
      <c r="BE6" s="351"/>
      <c r="BF6" s="351"/>
      <c r="BG6" s="351"/>
      <c r="BH6" s="351"/>
      <c r="BI6" s="351"/>
      <c r="BJ6" s="351"/>
      <c r="BK6" s="351"/>
      <c r="BL6" s="351"/>
      <c r="BM6" s="351"/>
      <c r="BN6" s="351"/>
      <c r="BO6" s="351"/>
      <c r="BP6" s="351"/>
      <c r="BQ6" s="351"/>
      <c r="BR6" s="351"/>
      <c r="BS6" s="351"/>
      <c r="BT6" s="351"/>
      <c r="BU6" s="351"/>
      <c r="BV6" s="351"/>
      <c r="BW6" s="351"/>
      <c r="BX6" s="351"/>
      <c r="BY6" s="351"/>
      <c r="BZ6" s="351"/>
      <c r="CA6" s="351"/>
      <c r="CB6" s="351"/>
      <c r="CC6" s="351"/>
      <c r="CD6" s="351"/>
      <c r="CE6" s="351"/>
      <c r="CF6" s="351"/>
      <c r="CG6" s="351"/>
      <c r="CH6" s="351"/>
      <c r="CI6" s="351"/>
      <c r="CJ6" s="351"/>
      <c r="CK6" s="351"/>
      <c r="CL6" s="351"/>
      <c r="CM6" s="351"/>
      <c r="CN6" s="351"/>
      <c r="CO6" s="351"/>
      <c r="CP6" s="351"/>
      <c r="CQ6" s="351"/>
      <c r="CR6" s="351"/>
      <c r="CS6" s="351"/>
      <c r="CT6" s="351"/>
      <c r="CU6" s="351"/>
      <c r="CV6" s="351"/>
      <c r="CW6" s="351"/>
      <c r="CX6" s="351"/>
      <c r="CY6" s="352"/>
      <c r="CZ6" s="352"/>
      <c r="DA6" s="352"/>
      <c r="DB6" s="352"/>
      <c r="DC6" s="352"/>
      <c r="DD6" s="352"/>
      <c r="DE6" s="352"/>
      <c r="DF6" s="352"/>
      <c r="DG6" s="352"/>
      <c r="DH6" s="352"/>
      <c r="DI6" s="352"/>
      <c r="DJ6" s="352"/>
      <c r="DK6" s="352"/>
      <c r="DL6" s="352"/>
      <c r="DM6" s="352"/>
      <c r="DN6" s="352"/>
      <c r="DO6" s="352"/>
      <c r="DP6" s="352"/>
      <c r="DQ6" s="352"/>
      <c r="DR6" s="352"/>
      <c r="DS6" s="352"/>
      <c r="DT6" s="352"/>
    </row>
    <row r="7" spans="1:124" s="349" customFormat="1" ht="20.100000000000001" customHeight="1">
      <c r="A7" s="93"/>
      <c r="B7" s="169" t="s">
        <v>296</v>
      </c>
      <c r="C7" s="170">
        <v>1406113.00774537</v>
      </c>
      <c r="D7" s="260">
        <v>1481464.6903496198</v>
      </c>
      <c r="E7" s="301">
        <v>1487702.9064514099</v>
      </c>
      <c r="F7" s="255">
        <v>2.7322512925402882</v>
      </c>
      <c r="G7" s="302">
        <v>3.0897356187252543</v>
      </c>
      <c r="H7" s="303">
        <v>3.1062598381607271</v>
      </c>
      <c r="I7" s="255">
        <v>56.329957192890845</v>
      </c>
      <c r="J7" s="302">
        <v>54.254002788658305</v>
      </c>
      <c r="K7" s="303">
        <v>54.116554854503676</v>
      </c>
      <c r="L7" s="255">
        <v>1.5390759834901513</v>
      </c>
      <c r="M7" s="302">
        <v>1.6763052487453685</v>
      </c>
      <c r="N7" s="303">
        <v>1.6810008092416668</v>
      </c>
      <c r="O7" s="351"/>
      <c r="P7" s="351"/>
      <c r="Q7" s="351"/>
      <c r="R7" s="351"/>
      <c r="S7" s="351"/>
      <c r="T7" s="351"/>
      <c r="U7" s="351"/>
      <c r="V7" s="351"/>
      <c r="W7" s="351"/>
      <c r="X7" s="351"/>
      <c r="Y7" s="351"/>
      <c r="Z7" s="351"/>
      <c r="AA7" s="351"/>
      <c r="AB7" s="351"/>
      <c r="AC7" s="351"/>
      <c r="AD7" s="351"/>
      <c r="AE7" s="351"/>
      <c r="AF7" s="351"/>
      <c r="AG7" s="351"/>
      <c r="AH7" s="351"/>
      <c r="AI7" s="351"/>
      <c r="AJ7" s="351"/>
      <c r="AK7" s="351"/>
      <c r="AL7" s="351"/>
      <c r="AM7" s="351"/>
      <c r="AN7" s="351"/>
      <c r="AO7" s="351"/>
      <c r="AP7" s="351"/>
      <c r="AQ7" s="351"/>
      <c r="AR7" s="351"/>
      <c r="AS7" s="351"/>
      <c r="AT7" s="351"/>
      <c r="AU7" s="351"/>
      <c r="AV7" s="351"/>
      <c r="AW7" s="351"/>
      <c r="AX7" s="351"/>
      <c r="AY7" s="351"/>
      <c r="AZ7" s="351"/>
      <c r="BA7" s="351"/>
      <c r="BB7" s="351"/>
      <c r="BC7" s="351"/>
      <c r="BD7" s="351"/>
      <c r="BE7" s="351"/>
      <c r="BF7" s="351"/>
      <c r="BG7" s="351"/>
      <c r="BH7" s="351"/>
      <c r="BI7" s="351"/>
      <c r="BJ7" s="351"/>
      <c r="BK7" s="351"/>
      <c r="BL7" s="351"/>
      <c r="BM7" s="351"/>
      <c r="BN7" s="351"/>
      <c r="BO7" s="351"/>
      <c r="BP7" s="351"/>
      <c r="BQ7" s="351"/>
      <c r="BR7" s="351"/>
      <c r="BS7" s="351"/>
      <c r="BT7" s="351"/>
      <c r="BU7" s="351"/>
      <c r="BV7" s="351"/>
      <c r="BW7" s="351"/>
      <c r="BX7" s="351"/>
      <c r="BY7" s="351"/>
      <c r="BZ7" s="351"/>
      <c r="CA7" s="351"/>
      <c r="CB7" s="351"/>
      <c r="CC7" s="351"/>
      <c r="CD7" s="351"/>
      <c r="CE7" s="351"/>
      <c r="CF7" s="351"/>
      <c r="CG7" s="351"/>
      <c r="CH7" s="351"/>
      <c r="CI7" s="351"/>
      <c r="CJ7" s="351"/>
      <c r="CK7" s="351"/>
      <c r="CL7" s="351"/>
      <c r="CM7" s="351"/>
      <c r="CN7" s="351"/>
      <c r="CO7" s="351"/>
      <c r="CP7" s="351"/>
      <c r="CQ7" s="351"/>
      <c r="CR7" s="351"/>
      <c r="CS7" s="351"/>
      <c r="CT7" s="351"/>
      <c r="CU7" s="351"/>
      <c r="CV7" s="351"/>
      <c r="CW7" s="351"/>
      <c r="CX7" s="351"/>
      <c r="CY7" s="352"/>
      <c r="CZ7" s="352"/>
      <c r="DA7" s="352"/>
      <c r="DB7" s="352"/>
      <c r="DC7" s="352"/>
      <c r="DD7" s="352"/>
      <c r="DE7" s="352"/>
      <c r="DF7" s="352"/>
      <c r="DG7" s="352"/>
      <c r="DH7" s="352"/>
      <c r="DI7" s="352"/>
      <c r="DJ7" s="352"/>
      <c r="DK7" s="352"/>
      <c r="DL7" s="352"/>
      <c r="DM7" s="352"/>
      <c r="DN7" s="352"/>
      <c r="DO7" s="352"/>
      <c r="DP7" s="352"/>
      <c r="DQ7" s="352"/>
      <c r="DR7" s="352"/>
      <c r="DS7" s="352"/>
      <c r="DT7" s="352"/>
    </row>
    <row r="8" spans="1:124" s="355" customFormat="1" ht="20.100000000000001" customHeight="1">
      <c r="A8" s="93"/>
      <c r="B8" s="104" t="s">
        <v>47</v>
      </c>
      <c r="C8" s="105">
        <v>359991.25261154998</v>
      </c>
      <c r="D8" s="177">
        <v>388133.05801388004</v>
      </c>
      <c r="E8" s="178">
        <v>390079.39361878007</v>
      </c>
      <c r="F8" s="179">
        <v>2.1769064897991268</v>
      </c>
      <c r="G8" s="180">
        <v>2.4493451024519608</v>
      </c>
      <c r="H8" s="181">
        <v>2.4085263400485548</v>
      </c>
      <c r="I8" s="179">
        <v>65.783087297594392</v>
      </c>
      <c r="J8" s="180">
        <v>66.395884234059693</v>
      </c>
      <c r="K8" s="181">
        <v>64.474010200039942</v>
      </c>
      <c r="L8" s="179">
        <v>1.4320362965715574</v>
      </c>
      <c r="M8" s="180">
        <v>1.6262643387166147</v>
      </c>
      <c r="N8" s="181">
        <v>1.552873518153554</v>
      </c>
      <c r="O8" s="353"/>
      <c r="P8" s="353"/>
      <c r="Q8" s="353"/>
      <c r="R8" s="353"/>
      <c r="S8" s="353"/>
      <c r="T8" s="353"/>
      <c r="U8" s="353"/>
      <c r="V8" s="353"/>
      <c r="W8" s="353"/>
      <c r="X8" s="353"/>
      <c r="Y8" s="353"/>
      <c r="Z8" s="353"/>
      <c r="AA8" s="353"/>
      <c r="AB8" s="353"/>
      <c r="AC8" s="353"/>
      <c r="AD8" s="353"/>
      <c r="AE8" s="353"/>
      <c r="AF8" s="353"/>
      <c r="AG8" s="353"/>
      <c r="AH8" s="353"/>
      <c r="AI8" s="353"/>
      <c r="AJ8" s="353"/>
      <c r="AK8" s="353"/>
      <c r="AL8" s="353"/>
      <c r="AM8" s="353"/>
      <c r="AN8" s="353"/>
      <c r="AO8" s="353"/>
      <c r="AP8" s="353"/>
      <c r="AQ8" s="353"/>
      <c r="AR8" s="353"/>
      <c r="AS8" s="353"/>
      <c r="AT8" s="353"/>
      <c r="AU8" s="353"/>
      <c r="AV8" s="353"/>
      <c r="AW8" s="353"/>
      <c r="AX8" s="353"/>
      <c r="AY8" s="353"/>
      <c r="AZ8" s="353"/>
      <c r="BA8" s="353"/>
      <c r="BB8" s="353"/>
      <c r="BC8" s="353"/>
      <c r="BD8" s="353"/>
      <c r="BE8" s="353"/>
      <c r="BF8" s="353"/>
      <c r="BG8" s="353"/>
      <c r="BH8" s="353"/>
      <c r="BI8" s="353"/>
      <c r="BJ8" s="353"/>
      <c r="BK8" s="353"/>
      <c r="BL8" s="353"/>
      <c r="BM8" s="353"/>
      <c r="BN8" s="353"/>
      <c r="BO8" s="353"/>
      <c r="BP8" s="353"/>
      <c r="BQ8" s="353"/>
      <c r="BR8" s="353"/>
      <c r="BS8" s="353"/>
      <c r="BT8" s="353"/>
      <c r="BU8" s="353"/>
      <c r="BV8" s="353"/>
      <c r="BW8" s="353"/>
      <c r="BX8" s="353"/>
      <c r="BY8" s="353"/>
      <c r="BZ8" s="353"/>
      <c r="CA8" s="353"/>
      <c r="CB8" s="353"/>
      <c r="CC8" s="353"/>
      <c r="CD8" s="353"/>
      <c r="CE8" s="353"/>
      <c r="CF8" s="353"/>
      <c r="CG8" s="353"/>
      <c r="CH8" s="353"/>
      <c r="CI8" s="353"/>
      <c r="CJ8" s="353"/>
      <c r="CK8" s="353"/>
      <c r="CL8" s="353"/>
      <c r="CM8" s="353"/>
      <c r="CN8" s="353"/>
      <c r="CO8" s="353"/>
      <c r="CP8" s="353"/>
      <c r="CQ8" s="353"/>
      <c r="CR8" s="353"/>
      <c r="CS8" s="353"/>
      <c r="CT8" s="353"/>
      <c r="CU8" s="353"/>
      <c r="CV8" s="353"/>
      <c r="CW8" s="353"/>
      <c r="CX8" s="353"/>
      <c r="CY8" s="354"/>
      <c r="CZ8" s="354"/>
      <c r="DA8" s="354"/>
      <c r="DB8" s="354"/>
      <c r="DC8" s="354"/>
      <c r="DD8" s="354"/>
      <c r="DE8" s="354"/>
      <c r="DF8" s="354"/>
      <c r="DG8" s="354"/>
      <c r="DH8" s="354"/>
      <c r="DI8" s="354"/>
      <c r="DJ8" s="354"/>
      <c r="DK8" s="354"/>
      <c r="DL8" s="354"/>
      <c r="DM8" s="354"/>
      <c r="DN8" s="354"/>
      <c r="DO8" s="354"/>
      <c r="DP8" s="354"/>
      <c r="DQ8" s="354"/>
      <c r="DR8" s="354"/>
      <c r="DS8" s="354"/>
      <c r="DT8" s="354"/>
    </row>
    <row r="9" spans="1:124" s="355" customFormat="1" ht="20.100000000000001" customHeight="1">
      <c r="A9" s="93"/>
      <c r="B9" s="104" t="s">
        <v>70</v>
      </c>
      <c r="C9" s="105">
        <v>235577.254958</v>
      </c>
      <c r="D9" s="177">
        <v>251265.683964</v>
      </c>
      <c r="E9" s="178">
        <v>253166.81151199999</v>
      </c>
      <c r="F9" s="179">
        <v>3.4392950297534046</v>
      </c>
      <c r="G9" s="180">
        <v>3.6642194611497834</v>
      </c>
      <c r="H9" s="181">
        <v>3.6862515257287787</v>
      </c>
      <c r="I9" s="179">
        <v>64.927325294854128</v>
      </c>
      <c r="J9" s="180">
        <v>62.885852376503017</v>
      </c>
      <c r="K9" s="181">
        <v>65.602107638079659</v>
      </c>
      <c r="L9" s="179">
        <v>2.2330422718177432</v>
      </c>
      <c r="M9" s="180">
        <v>2.3042756410897471</v>
      </c>
      <c r="N9" s="181">
        <v>2.418258693718947</v>
      </c>
      <c r="O9" s="353"/>
      <c r="P9" s="353"/>
      <c r="Q9" s="353"/>
      <c r="R9" s="353"/>
      <c r="S9" s="353"/>
      <c r="T9" s="353"/>
      <c r="U9" s="353"/>
      <c r="V9" s="353"/>
      <c r="W9" s="353"/>
      <c r="X9" s="353"/>
      <c r="Y9" s="353"/>
      <c r="Z9" s="353"/>
      <c r="AA9" s="353"/>
      <c r="AB9" s="353"/>
      <c r="AC9" s="353"/>
      <c r="AD9" s="353"/>
      <c r="AE9" s="353"/>
      <c r="AF9" s="353"/>
      <c r="AG9" s="353"/>
      <c r="AH9" s="353"/>
      <c r="AI9" s="353"/>
      <c r="AJ9" s="353"/>
      <c r="AK9" s="353"/>
      <c r="AL9" s="353"/>
      <c r="AM9" s="353"/>
      <c r="AN9" s="353"/>
      <c r="AO9" s="353"/>
      <c r="AP9" s="353"/>
      <c r="AQ9" s="353"/>
      <c r="AR9" s="353"/>
      <c r="AS9" s="353"/>
      <c r="AT9" s="353"/>
      <c r="AU9" s="353"/>
      <c r="AV9" s="353"/>
      <c r="AW9" s="353"/>
      <c r="AX9" s="353"/>
      <c r="AY9" s="353"/>
      <c r="AZ9" s="353"/>
      <c r="BA9" s="353"/>
      <c r="BB9" s="353"/>
      <c r="BC9" s="353"/>
      <c r="BD9" s="353"/>
      <c r="BE9" s="353"/>
      <c r="BF9" s="353"/>
      <c r="BG9" s="353"/>
      <c r="BH9" s="353"/>
      <c r="BI9" s="353"/>
      <c r="BJ9" s="353"/>
      <c r="BK9" s="353"/>
      <c r="BL9" s="353"/>
      <c r="BM9" s="353"/>
      <c r="BN9" s="353"/>
      <c r="BO9" s="353"/>
      <c r="BP9" s="353"/>
      <c r="BQ9" s="353"/>
      <c r="BR9" s="353"/>
      <c r="BS9" s="353"/>
      <c r="BT9" s="353"/>
      <c r="BU9" s="353"/>
      <c r="BV9" s="353"/>
      <c r="BW9" s="353"/>
      <c r="BX9" s="353"/>
      <c r="BY9" s="353"/>
      <c r="BZ9" s="353"/>
      <c r="CA9" s="353"/>
      <c r="CB9" s="353"/>
      <c r="CC9" s="353"/>
      <c r="CD9" s="353"/>
      <c r="CE9" s="353"/>
      <c r="CF9" s="353"/>
      <c r="CG9" s="353"/>
      <c r="CH9" s="353"/>
      <c r="CI9" s="353"/>
      <c r="CJ9" s="353"/>
      <c r="CK9" s="353"/>
      <c r="CL9" s="353"/>
      <c r="CM9" s="353"/>
      <c r="CN9" s="353"/>
      <c r="CO9" s="353"/>
      <c r="CP9" s="353"/>
      <c r="CQ9" s="353"/>
      <c r="CR9" s="353"/>
      <c r="CS9" s="353"/>
      <c r="CT9" s="353"/>
      <c r="CU9" s="353"/>
      <c r="CV9" s="353"/>
      <c r="CW9" s="353"/>
      <c r="CX9" s="353"/>
      <c r="CY9" s="354"/>
      <c r="CZ9" s="354"/>
      <c r="DA9" s="354"/>
      <c r="DB9" s="354"/>
      <c r="DC9" s="354"/>
      <c r="DD9" s="354"/>
      <c r="DE9" s="354"/>
      <c r="DF9" s="354"/>
      <c r="DG9" s="354"/>
      <c r="DH9" s="354"/>
      <c r="DI9" s="354"/>
      <c r="DJ9" s="354"/>
      <c r="DK9" s="354"/>
      <c r="DL9" s="354"/>
      <c r="DM9" s="354"/>
      <c r="DN9" s="354"/>
      <c r="DO9" s="354"/>
      <c r="DP9" s="354"/>
      <c r="DQ9" s="354"/>
      <c r="DR9" s="354"/>
      <c r="DS9" s="354"/>
      <c r="DT9" s="354"/>
    </row>
    <row r="10" spans="1:124" s="355" customFormat="1" ht="20.100000000000001" customHeight="1">
      <c r="A10" s="93"/>
      <c r="B10" s="104" t="s">
        <v>43</v>
      </c>
      <c r="C10" s="105">
        <v>268808.06232386001</v>
      </c>
      <c r="D10" s="177">
        <v>288864.83458488993</v>
      </c>
      <c r="E10" s="178">
        <v>290406.12747331004</v>
      </c>
      <c r="F10" s="179">
        <v>0.75819554934126476</v>
      </c>
      <c r="G10" s="180">
        <v>0.87466043755751854</v>
      </c>
      <c r="H10" s="181">
        <v>0.89659848373182194</v>
      </c>
      <c r="I10" s="179">
        <v>61.853932588106431</v>
      </c>
      <c r="J10" s="180">
        <v>52.217974350904569</v>
      </c>
      <c r="K10" s="181">
        <v>52.008662921547419</v>
      </c>
      <c r="L10" s="179">
        <v>0.46897376397556911</v>
      </c>
      <c r="M10" s="180">
        <v>0.45672996294129464</v>
      </c>
      <c r="N10" s="181">
        <v>0.46630888316378843</v>
      </c>
      <c r="O10" s="353"/>
      <c r="P10" s="353"/>
      <c r="Q10" s="353"/>
      <c r="R10" s="353"/>
      <c r="S10" s="353"/>
      <c r="T10" s="353"/>
      <c r="U10" s="353"/>
      <c r="V10" s="353"/>
      <c r="W10" s="353"/>
      <c r="X10" s="353"/>
      <c r="Y10" s="353"/>
      <c r="Z10" s="353"/>
      <c r="AA10" s="353"/>
      <c r="AB10" s="353"/>
      <c r="AC10" s="353"/>
      <c r="AD10" s="353"/>
      <c r="AE10" s="353"/>
      <c r="AF10" s="353"/>
      <c r="AG10" s="353"/>
      <c r="AH10" s="353"/>
      <c r="AI10" s="353"/>
      <c r="AJ10" s="353"/>
      <c r="AK10" s="353"/>
      <c r="AL10" s="353"/>
      <c r="AM10" s="353"/>
      <c r="AN10" s="353"/>
      <c r="AO10" s="353"/>
      <c r="AP10" s="353"/>
      <c r="AQ10" s="353"/>
      <c r="AR10" s="353"/>
      <c r="AS10" s="353"/>
      <c r="AT10" s="353"/>
      <c r="AU10" s="353"/>
      <c r="AV10" s="353"/>
      <c r="AW10" s="353"/>
      <c r="AX10" s="353"/>
      <c r="AY10" s="353"/>
      <c r="AZ10" s="353"/>
      <c r="BA10" s="353"/>
      <c r="BB10" s="353"/>
      <c r="BC10" s="353"/>
      <c r="BD10" s="353"/>
      <c r="BE10" s="353"/>
      <c r="BF10" s="353"/>
      <c r="BG10" s="353"/>
      <c r="BH10" s="353"/>
      <c r="BI10" s="353"/>
      <c r="BJ10" s="353"/>
      <c r="BK10" s="353"/>
      <c r="BL10" s="353"/>
      <c r="BM10" s="353"/>
      <c r="BN10" s="353"/>
      <c r="BO10" s="353"/>
      <c r="BP10" s="353"/>
      <c r="BQ10" s="353"/>
      <c r="BR10" s="353"/>
      <c r="BS10" s="353"/>
      <c r="BT10" s="353"/>
      <c r="BU10" s="353"/>
      <c r="BV10" s="353"/>
      <c r="BW10" s="353"/>
      <c r="BX10" s="353"/>
      <c r="BY10" s="353"/>
      <c r="BZ10" s="353"/>
      <c r="CA10" s="353"/>
      <c r="CB10" s="353"/>
      <c r="CC10" s="353"/>
      <c r="CD10" s="353"/>
      <c r="CE10" s="353"/>
      <c r="CF10" s="353"/>
      <c r="CG10" s="353"/>
      <c r="CH10" s="353"/>
      <c r="CI10" s="353"/>
      <c r="CJ10" s="353"/>
      <c r="CK10" s="353"/>
      <c r="CL10" s="353"/>
      <c r="CM10" s="353"/>
      <c r="CN10" s="353"/>
      <c r="CO10" s="353"/>
      <c r="CP10" s="353"/>
      <c r="CQ10" s="353"/>
      <c r="CR10" s="353"/>
      <c r="CS10" s="353"/>
      <c r="CT10" s="353"/>
      <c r="CU10" s="353"/>
      <c r="CV10" s="353"/>
      <c r="CW10" s="353"/>
      <c r="CX10" s="353"/>
      <c r="CY10" s="354"/>
      <c r="CZ10" s="354"/>
      <c r="DA10" s="354"/>
      <c r="DB10" s="354"/>
      <c r="DC10" s="354"/>
      <c r="DD10" s="354"/>
      <c r="DE10" s="354"/>
      <c r="DF10" s="354"/>
      <c r="DG10" s="354"/>
      <c r="DH10" s="354"/>
      <c r="DI10" s="354"/>
      <c r="DJ10" s="354"/>
      <c r="DK10" s="354"/>
      <c r="DL10" s="354"/>
      <c r="DM10" s="354"/>
      <c r="DN10" s="354"/>
      <c r="DO10" s="354"/>
      <c r="DP10" s="354"/>
      <c r="DQ10" s="354"/>
      <c r="DR10" s="354"/>
      <c r="DS10" s="354"/>
      <c r="DT10" s="354"/>
    </row>
    <row r="11" spans="1:124" s="355" customFormat="1" ht="20.100000000000001" customHeight="1">
      <c r="A11" s="93"/>
      <c r="B11" s="104" t="s">
        <v>33</v>
      </c>
      <c r="C11" s="105">
        <v>72803.324924209999</v>
      </c>
      <c r="D11" s="177">
        <v>78640.534555280014</v>
      </c>
      <c r="E11" s="178">
        <v>79259.696343340009</v>
      </c>
      <c r="F11" s="179">
        <v>2.2579832899545802</v>
      </c>
      <c r="G11" s="180">
        <v>2.4589813498160731</v>
      </c>
      <c r="H11" s="181">
        <v>2.5442196966597956</v>
      </c>
      <c r="I11" s="179">
        <v>50.337451466509073</v>
      </c>
      <c r="J11" s="180">
        <v>43.369640871132326</v>
      </c>
      <c r="K11" s="181">
        <v>41.641412144573763</v>
      </c>
      <c r="L11" s="179">
        <v>1.1366112427027717</v>
      </c>
      <c r="M11" s="180">
        <v>1.0664513805033531</v>
      </c>
      <c r="N11" s="181">
        <v>1.0594490097495297</v>
      </c>
      <c r="O11" s="353"/>
      <c r="P11" s="353"/>
      <c r="Q11" s="353"/>
      <c r="R11" s="353"/>
      <c r="S11" s="353"/>
      <c r="T11" s="353"/>
      <c r="U11" s="353"/>
      <c r="V11" s="353"/>
      <c r="W11" s="353"/>
      <c r="X11" s="353"/>
      <c r="Y11" s="353"/>
      <c r="Z11" s="353"/>
      <c r="AA11" s="353"/>
      <c r="AB11" s="353"/>
      <c r="AC11" s="353"/>
      <c r="AD11" s="353"/>
      <c r="AE11" s="353"/>
      <c r="AF11" s="353"/>
      <c r="AG11" s="353"/>
      <c r="AH11" s="353"/>
      <c r="AI11" s="353"/>
      <c r="AJ11" s="353"/>
      <c r="AK11" s="353"/>
      <c r="AL11" s="353"/>
      <c r="AM11" s="353"/>
      <c r="AN11" s="353"/>
      <c r="AO11" s="353"/>
      <c r="AP11" s="353"/>
      <c r="AQ11" s="353"/>
      <c r="AR11" s="353"/>
      <c r="AS11" s="353"/>
      <c r="AT11" s="353"/>
      <c r="AU11" s="353"/>
      <c r="AV11" s="353"/>
      <c r="AW11" s="353"/>
      <c r="AX11" s="353"/>
      <c r="AY11" s="353"/>
      <c r="AZ11" s="353"/>
      <c r="BA11" s="353"/>
      <c r="BB11" s="353"/>
      <c r="BC11" s="353"/>
      <c r="BD11" s="353"/>
      <c r="BE11" s="353"/>
      <c r="BF11" s="353"/>
      <c r="BG11" s="353"/>
      <c r="BH11" s="353"/>
      <c r="BI11" s="353"/>
      <c r="BJ11" s="353"/>
      <c r="BK11" s="353"/>
      <c r="BL11" s="353"/>
      <c r="BM11" s="353"/>
      <c r="BN11" s="353"/>
      <c r="BO11" s="353"/>
      <c r="BP11" s="353"/>
      <c r="BQ11" s="353"/>
      <c r="BR11" s="353"/>
      <c r="BS11" s="353"/>
      <c r="BT11" s="353"/>
      <c r="BU11" s="353"/>
      <c r="BV11" s="353"/>
      <c r="BW11" s="353"/>
      <c r="BX11" s="353"/>
      <c r="BY11" s="353"/>
      <c r="BZ11" s="353"/>
      <c r="CA11" s="353"/>
      <c r="CB11" s="353"/>
      <c r="CC11" s="353"/>
      <c r="CD11" s="353"/>
      <c r="CE11" s="353"/>
      <c r="CF11" s="353"/>
      <c r="CG11" s="353"/>
      <c r="CH11" s="353"/>
      <c r="CI11" s="353"/>
      <c r="CJ11" s="353"/>
      <c r="CK11" s="353"/>
      <c r="CL11" s="353"/>
      <c r="CM11" s="353"/>
      <c r="CN11" s="353"/>
      <c r="CO11" s="353"/>
      <c r="CP11" s="353"/>
      <c r="CQ11" s="353"/>
      <c r="CR11" s="353"/>
      <c r="CS11" s="353"/>
      <c r="CT11" s="353"/>
      <c r="CU11" s="353"/>
      <c r="CV11" s="353"/>
      <c r="CW11" s="353"/>
      <c r="CX11" s="353"/>
      <c r="CY11" s="354"/>
      <c r="CZ11" s="354"/>
      <c r="DA11" s="354"/>
      <c r="DB11" s="354"/>
      <c r="DC11" s="354"/>
      <c r="DD11" s="354"/>
      <c r="DE11" s="354"/>
      <c r="DF11" s="354"/>
      <c r="DG11" s="354"/>
      <c r="DH11" s="354"/>
      <c r="DI11" s="354"/>
      <c r="DJ11" s="354"/>
      <c r="DK11" s="354"/>
      <c r="DL11" s="354"/>
      <c r="DM11" s="354"/>
      <c r="DN11" s="354"/>
      <c r="DO11" s="354"/>
      <c r="DP11" s="354"/>
      <c r="DQ11" s="354"/>
      <c r="DR11" s="354"/>
      <c r="DS11" s="354"/>
      <c r="DT11" s="354"/>
    </row>
    <row r="12" spans="1:124" s="355" customFormat="1" ht="20.100000000000001" customHeight="1">
      <c r="A12" s="93"/>
      <c r="B12" s="104" t="s">
        <v>56</v>
      </c>
      <c r="C12" s="105">
        <v>152026.55911799998</v>
      </c>
      <c r="D12" s="177">
        <v>150607.99883600001</v>
      </c>
      <c r="E12" s="178">
        <v>150072.56283200003</v>
      </c>
      <c r="F12" s="179">
        <v>2.4595388185414002</v>
      </c>
      <c r="G12" s="180">
        <v>2.8081832224631178</v>
      </c>
      <c r="H12" s="181">
        <v>2.8550892049445102</v>
      </c>
      <c r="I12" s="179">
        <v>54.417684024994593</v>
      </c>
      <c r="J12" s="180">
        <v>52.647089570511888</v>
      </c>
      <c r="K12" s="181">
        <v>51.68689733304592</v>
      </c>
      <c r="L12" s="179">
        <v>1.3384240627459443</v>
      </c>
      <c r="M12" s="180">
        <v>1.4784267364342445</v>
      </c>
      <c r="N12" s="181">
        <v>1.4757070261265464</v>
      </c>
      <c r="O12" s="353"/>
      <c r="P12" s="353"/>
      <c r="Q12" s="353"/>
      <c r="R12" s="353"/>
      <c r="S12" s="353"/>
      <c r="T12" s="353"/>
      <c r="U12" s="353"/>
      <c r="V12" s="353"/>
      <c r="W12" s="353"/>
      <c r="X12" s="353"/>
      <c r="Y12" s="353"/>
      <c r="Z12" s="353"/>
      <c r="AA12" s="353"/>
      <c r="AB12" s="353"/>
      <c r="AC12" s="353"/>
      <c r="AD12" s="353"/>
      <c r="AE12" s="353"/>
      <c r="AF12" s="353"/>
      <c r="AG12" s="353"/>
      <c r="AH12" s="353"/>
      <c r="AI12" s="353"/>
      <c r="AJ12" s="353"/>
      <c r="AK12" s="353"/>
      <c r="AL12" s="353"/>
      <c r="AM12" s="353"/>
      <c r="AN12" s="353"/>
      <c r="AO12" s="353"/>
      <c r="AP12" s="353"/>
      <c r="AQ12" s="353"/>
      <c r="AR12" s="353"/>
      <c r="AS12" s="353"/>
      <c r="AT12" s="353"/>
      <c r="AU12" s="353"/>
      <c r="AV12" s="353"/>
      <c r="AW12" s="353"/>
      <c r="AX12" s="353"/>
      <c r="AY12" s="353"/>
      <c r="AZ12" s="353"/>
      <c r="BA12" s="353"/>
      <c r="BB12" s="353"/>
      <c r="BC12" s="353"/>
      <c r="BD12" s="353"/>
      <c r="BE12" s="353"/>
      <c r="BF12" s="353"/>
      <c r="BG12" s="353"/>
      <c r="BH12" s="353"/>
      <c r="BI12" s="353"/>
      <c r="BJ12" s="353"/>
      <c r="BK12" s="353"/>
      <c r="BL12" s="353"/>
      <c r="BM12" s="353"/>
      <c r="BN12" s="353"/>
      <c r="BO12" s="353"/>
      <c r="BP12" s="353"/>
      <c r="BQ12" s="353"/>
      <c r="BR12" s="353"/>
      <c r="BS12" s="353"/>
      <c r="BT12" s="353"/>
      <c r="BU12" s="353"/>
      <c r="BV12" s="353"/>
      <c r="BW12" s="353"/>
      <c r="BX12" s="353"/>
      <c r="BY12" s="353"/>
      <c r="BZ12" s="353"/>
      <c r="CA12" s="353"/>
      <c r="CB12" s="353"/>
      <c r="CC12" s="353"/>
      <c r="CD12" s="353"/>
      <c r="CE12" s="353"/>
      <c r="CF12" s="353"/>
      <c r="CG12" s="353"/>
      <c r="CH12" s="353"/>
      <c r="CI12" s="353"/>
      <c r="CJ12" s="353"/>
      <c r="CK12" s="353"/>
      <c r="CL12" s="353"/>
      <c r="CM12" s="353"/>
      <c r="CN12" s="353"/>
      <c r="CO12" s="353"/>
      <c r="CP12" s="353"/>
      <c r="CQ12" s="353"/>
      <c r="CR12" s="353"/>
      <c r="CS12" s="353"/>
      <c r="CT12" s="353"/>
      <c r="CU12" s="353"/>
      <c r="CV12" s="353"/>
      <c r="CW12" s="353"/>
      <c r="CX12" s="353"/>
      <c r="CY12" s="354"/>
      <c r="CZ12" s="354"/>
      <c r="DA12" s="354"/>
      <c r="DB12" s="354"/>
      <c r="DC12" s="354"/>
      <c r="DD12" s="354"/>
      <c r="DE12" s="354"/>
      <c r="DF12" s="354"/>
      <c r="DG12" s="354"/>
      <c r="DH12" s="354"/>
      <c r="DI12" s="354"/>
      <c r="DJ12" s="354"/>
      <c r="DK12" s="354"/>
      <c r="DL12" s="354"/>
      <c r="DM12" s="354"/>
      <c r="DN12" s="354"/>
      <c r="DO12" s="354"/>
      <c r="DP12" s="354"/>
      <c r="DQ12" s="354"/>
      <c r="DR12" s="354"/>
      <c r="DS12" s="354"/>
      <c r="DT12" s="354"/>
    </row>
    <row r="13" spans="1:124" s="355" customFormat="1" ht="20.100000000000001" customHeight="1">
      <c r="A13" s="93"/>
      <c r="B13" s="104" t="s">
        <v>71</v>
      </c>
      <c r="C13" s="105">
        <v>241424.588078</v>
      </c>
      <c r="D13" s="177">
        <v>249977.98872599998</v>
      </c>
      <c r="E13" s="178">
        <v>251281.459099</v>
      </c>
      <c r="F13" s="179">
        <v>4.7308141635142666</v>
      </c>
      <c r="G13" s="180">
        <v>5.8179142916223263</v>
      </c>
      <c r="H13" s="181">
        <v>5.8376804677899834</v>
      </c>
      <c r="I13" s="179">
        <v>42.688496637006637</v>
      </c>
      <c r="J13" s="180">
        <v>42.19006666074727</v>
      </c>
      <c r="K13" s="181">
        <v>42.298520261893117</v>
      </c>
      <c r="L13" s="179">
        <v>2.0195134450948218</v>
      </c>
      <c r="M13" s="180">
        <v>2.4545819179006019</v>
      </c>
      <c r="N13" s="181">
        <v>2.4692524554927231</v>
      </c>
      <c r="O13" s="353"/>
      <c r="P13" s="353"/>
      <c r="Q13" s="353"/>
      <c r="R13" s="353"/>
      <c r="S13" s="353"/>
      <c r="T13" s="353"/>
      <c r="U13" s="353"/>
      <c r="V13" s="353"/>
      <c r="W13" s="353"/>
      <c r="X13" s="353"/>
      <c r="Y13" s="353"/>
      <c r="Z13" s="353"/>
      <c r="AA13" s="353"/>
      <c r="AB13" s="353"/>
      <c r="AC13" s="353"/>
      <c r="AD13" s="353"/>
      <c r="AE13" s="353"/>
      <c r="AF13" s="353"/>
      <c r="AG13" s="353"/>
      <c r="AH13" s="353"/>
      <c r="AI13" s="353"/>
      <c r="AJ13" s="353"/>
      <c r="AK13" s="353"/>
      <c r="AL13" s="353"/>
      <c r="AM13" s="353"/>
      <c r="AN13" s="353"/>
      <c r="AO13" s="353"/>
      <c r="AP13" s="353"/>
      <c r="AQ13" s="353"/>
      <c r="AR13" s="353"/>
      <c r="AS13" s="353"/>
      <c r="AT13" s="353"/>
      <c r="AU13" s="353"/>
      <c r="AV13" s="353"/>
      <c r="AW13" s="353"/>
      <c r="AX13" s="353"/>
      <c r="AY13" s="353"/>
      <c r="AZ13" s="353"/>
      <c r="BA13" s="353"/>
      <c r="BB13" s="353"/>
      <c r="BC13" s="353"/>
      <c r="BD13" s="353"/>
      <c r="BE13" s="353"/>
      <c r="BF13" s="353"/>
      <c r="BG13" s="353"/>
      <c r="BH13" s="353"/>
      <c r="BI13" s="353"/>
      <c r="BJ13" s="353"/>
      <c r="BK13" s="353"/>
      <c r="BL13" s="353"/>
      <c r="BM13" s="353"/>
      <c r="BN13" s="353"/>
      <c r="BO13" s="353"/>
      <c r="BP13" s="353"/>
      <c r="BQ13" s="353"/>
      <c r="BR13" s="353"/>
      <c r="BS13" s="353"/>
      <c r="BT13" s="353"/>
      <c r="BU13" s="353"/>
      <c r="BV13" s="353"/>
      <c r="BW13" s="353"/>
      <c r="BX13" s="353"/>
      <c r="BY13" s="353"/>
      <c r="BZ13" s="353"/>
      <c r="CA13" s="353"/>
      <c r="CB13" s="353"/>
      <c r="CC13" s="353"/>
      <c r="CD13" s="353"/>
      <c r="CE13" s="353"/>
      <c r="CF13" s="353"/>
      <c r="CG13" s="353"/>
      <c r="CH13" s="353"/>
      <c r="CI13" s="353"/>
      <c r="CJ13" s="353"/>
      <c r="CK13" s="353"/>
      <c r="CL13" s="353"/>
      <c r="CM13" s="353"/>
      <c r="CN13" s="353"/>
      <c r="CO13" s="353"/>
      <c r="CP13" s="353"/>
      <c r="CQ13" s="353"/>
      <c r="CR13" s="353"/>
      <c r="CS13" s="353"/>
      <c r="CT13" s="353"/>
      <c r="CU13" s="353"/>
      <c r="CV13" s="353"/>
      <c r="CW13" s="353"/>
      <c r="CX13" s="353"/>
      <c r="CY13" s="354"/>
      <c r="CZ13" s="354"/>
      <c r="DA13" s="354"/>
      <c r="DB13" s="354"/>
      <c r="DC13" s="354"/>
      <c r="DD13" s="354"/>
      <c r="DE13" s="354"/>
      <c r="DF13" s="354"/>
      <c r="DG13" s="354"/>
      <c r="DH13" s="354"/>
      <c r="DI13" s="354"/>
      <c r="DJ13" s="354"/>
      <c r="DK13" s="354"/>
      <c r="DL13" s="354"/>
      <c r="DM13" s="354"/>
      <c r="DN13" s="354"/>
      <c r="DO13" s="354"/>
      <c r="DP13" s="354"/>
      <c r="DQ13" s="354"/>
      <c r="DR13" s="354"/>
      <c r="DS13" s="354"/>
      <c r="DT13" s="354"/>
    </row>
    <row r="14" spans="1:124" s="355" customFormat="1" ht="20.100000000000001" customHeight="1">
      <c r="A14" s="93"/>
      <c r="B14" s="104" t="s">
        <v>58</v>
      </c>
      <c r="C14" s="105">
        <v>5057.8481520000005</v>
      </c>
      <c r="D14" s="177">
        <v>4417.3115130000006</v>
      </c>
      <c r="E14" s="178">
        <v>4373.9502569999995</v>
      </c>
      <c r="F14" s="179">
        <v>14.712719414198814</v>
      </c>
      <c r="G14" s="180">
        <v>12.168373442038474</v>
      </c>
      <c r="H14" s="181">
        <v>12.398093831362932</v>
      </c>
      <c r="I14" s="179">
        <v>34.448514283952491</v>
      </c>
      <c r="J14" s="180">
        <v>27.065349163369611</v>
      </c>
      <c r="K14" s="181">
        <v>28.289557671915084</v>
      </c>
      <c r="L14" s="179">
        <v>5.0683132489581304</v>
      </c>
      <c r="M14" s="180">
        <v>3.2934127595904505</v>
      </c>
      <c r="N14" s="181">
        <v>3.5073659046415626</v>
      </c>
      <c r="O14" s="353"/>
      <c r="P14" s="353"/>
      <c r="Q14" s="353"/>
      <c r="R14" s="353"/>
      <c r="S14" s="353"/>
      <c r="T14" s="353"/>
      <c r="U14" s="353"/>
      <c r="V14" s="353"/>
      <c r="W14" s="353"/>
      <c r="X14" s="353"/>
      <c r="Y14" s="353"/>
      <c r="Z14" s="353"/>
      <c r="AA14" s="353"/>
      <c r="AB14" s="353"/>
      <c r="AC14" s="353"/>
      <c r="AD14" s="353"/>
      <c r="AE14" s="353"/>
      <c r="AF14" s="353"/>
      <c r="AG14" s="353"/>
      <c r="AH14" s="353"/>
      <c r="AI14" s="353"/>
      <c r="AJ14" s="353"/>
      <c r="AK14" s="353"/>
      <c r="AL14" s="353"/>
      <c r="AM14" s="353"/>
      <c r="AN14" s="353"/>
      <c r="AO14" s="353"/>
      <c r="AP14" s="353"/>
      <c r="AQ14" s="353"/>
      <c r="AR14" s="353"/>
      <c r="AS14" s="353"/>
      <c r="AT14" s="353"/>
      <c r="AU14" s="353"/>
      <c r="AV14" s="353"/>
      <c r="AW14" s="353"/>
      <c r="AX14" s="353"/>
      <c r="AY14" s="353"/>
      <c r="AZ14" s="353"/>
      <c r="BA14" s="353"/>
      <c r="BB14" s="353"/>
      <c r="BC14" s="353"/>
      <c r="BD14" s="353"/>
      <c r="BE14" s="353"/>
      <c r="BF14" s="353"/>
      <c r="BG14" s="353"/>
      <c r="BH14" s="353"/>
      <c r="BI14" s="353"/>
      <c r="BJ14" s="353"/>
      <c r="BK14" s="353"/>
      <c r="BL14" s="353"/>
      <c r="BM14" s="353"/>
      <c r="BN14" s="353"/>
      <c r="BO14" s="353"/>
      <c r="BP14" s="353"/>
      <c r="BQ14" s="353"/>
      <c r="BR14" s="353"/>
      <c r="BS14" s="353"/>
      <c r="BT14" s="353"/>
      <c r="BU14" s="353"/>
      <c r="BV14" s="353"/>
      <c r="BW14" s="353"/>
      <c r="BX14" s="353"/>
      <c r="BY14" s="353"/>
      <c r="BZ14" s="353"/>
      <c r="CA14" s="353"/>
      <c r="CB14" s="353"/>
      <c r="CC14" s="353"/>
      <c r="CD14" s="353"/>
      <c r="CE14" s="353"/>
      <c r="CF14" s="353"/>
      <c r="CG14" s="353"/>
      <c r="CH14" s="353"/>
      <c r="CI14" s="353"/>
      <c r="CJ14" s="353"/>
      <c r="CK14" s="353"/>
      <c r="CL14" s="353"/>
      <c r="CM14" s="353"/>
      <c r="CN14" s="353"/>
      <c r="CO14" s="353"/>
      <c r="CP14" s="353"/>
      <c r="CQ14" s="353"/>
      <c r="CR14" s="353"/>
      <c r="CS14" s="353"/>
      <c r="CT14" s="353"/>
      <c r="CU14" s="353"/>
      <c r="CV14" s="353"/>
      <c r="CW14" s="353"/>
      <c r="CX14" s="353"/>
      <c r="CY14" s="354"/>
      <c r="CZ14" s="354"/>
      <c r="DA14" s="354"/>
      <c r="DB14" s="354"/>
      <c r="DC14" s="354"/>
      <c r="DD14" s="354"/>
      <c r="DE14" s="354"/>
      <c r="DF14" s="354"/>
      <c r="DG14" s="354"/>
      <c r="DH14" s="354"/>
      <c r="DI14" s="354"/>
      <c r="DJ14" s="354"/>
      <c r="DK14" s="354"/>
      <c r="DL14" s="354"/>
      <c r="DM14" s="354"/>
      <c r="DN14" s="354"/>
      <c r="DO14" s="354"/>
      <c r="DP14" s="354"/>
      <c r="DQ14" s="354"/>
      <c r="DR14" s="354"/>
      <c r="DS14" s="354"/>
      <c r="DT14" s="354"/>
    </row>
    <row r="15" spans="1:124" s="355" customFormat="1" ht="20.100000000000001" customHeight="1">
      <c r="A15" s="93"/>
      <c r="B15" s="104" t="s">
        <v>227</v>
      </c>
      <c r="C15" s="105">
        <v>0</v>
      </c>
      <c r="D15" s="177">
        <v>0</v>
      </c>
      <c r="E15" s="178">
        <v>0</v>
      </c>
      <c r="F15" s="179" t="s">
        <v>298</v>
      </c>
      <c r="G15" s="180" t="s">
        <v>298</v>
      </c>
      <c r="H15" s="181" t="s">
        <v>298</v>
      </c>
      <c r="I15" s="179" t="s">
        <v>299</v>
      </c>
      <c r="J15" s="180" t="s">
        <v>299</v>
      </c>
      <c r="K15" s="181" t="s">
        <v>299</v>
      </c>
      <c r="L15" s="179" t="s">
        <v>299</v>
      </c>
      <c r="M15" s="180" t="s">
        <v>299</v>
      </c>
      <c r="N15" s="181" t="s">
        <v>299</v>
      </c>
      <c r="O15" s="353"/>
      <c r="P15" s="353"/>
      <c r="Q15" s="353"/>
      <c r="R15" s="353"/>
      <c r="S15" s="353"/>
      <c r="T15" s="353"/>
      <c r="U15" s="353"/>
      <c r="V15" s="353"/>
      <c r="W15" s="353"/>
      <c r="X15" s="353"/>
      <c r="Y15" s="353"/>
      <c r="Z15" s="353"/>
      <c r="AA15" s="353"/>
      <c r="AB15" s="353"/>
      <c r="AC15" s="353"/>
      <c r="AD15" s="353"/>
      <c r="AE15" s="353"/>
      <c r="AF15" s="353"/>
      <c r="AG15" s="353"/>
      <c r="AH15" s="353"/>
      <c r="AI15" s="353"/>
      <c r="AJ15" s="353"/>
      <c r="AK15" s="353"/>
      <c r="AL15" s="353"/>
      <c r="AM15" s="353"/>
      <c r="AN15" s="353"/>
      <c r="AO15" s="353"/>
      <c r="AP15" s="353"/>
      <c r="AQ15" s="353"/>
      <c r="AR15" s="353"/>
      <c r="AS15" s="353"/>
      <c r="AT15" s="353"/>
      <c r="AU15" s="353"/>
      <c r="AV15" s="353"/>
      <c r="AW15" s="353"/>
      <c r="AX15" s="353"/>
      <c r="AY15" s="353"/>
      <c r="AZ15" s="353"/>
      <c r="BA15" s="353"/>
      <c r="BB15" s="353"/>
      <c r="BC15" s="353"/>
      <c r="BD15" s="353"/>
      <c r="BE15" s="353"/>
      <c r="BF15" s="353"/>
      <c r="BG15" s="353"/>
      <c r="BH15" s="353"/>
      <c r="BI15" s="353"/>
      <c r="BJ15" s="353"/>
      <c r="BK15" s="353"/>
      <c r="BL15" s="353"/>
      <c r="BM15" s="353"/>
      <c r="BN15" s="353"/>
      <c r="BO15" s="353"/>
      <c r="BP15" s="353"/>
      <c r="BQ15" s="353"/>
      <c r="BR15" s="353"/>
      <c r="BS15" s="353"/>
      <c r="BT15" s="353"/>
      <c r="BU15" s="353"/>
      <c r="BV15" s="353"/>
      <c r="BW15" s="353"/>
      <c r="BX15" s="353"/>
      <c r="BY15" s="353"/>
      <c r="BZ15" s="353"/>
      <c r="CA15" s="353"/>
      <c r="CB15" s="353"/>
      <c r="CC15" s="353"/>
      <c r="CD15" s="353"/>
      <c r="CE15" s="353"/>
      <c r="CF15" s="353"/>
      <c r="CG15" s="353"/>
      <c r="CH15" s="353"/>
      <c r="CI15" s="353"/>
      <c r="CJ15" s="353"/>
      <c r="CK15" s="353"/>
      <c r="CL15" s="353"/>
      <c r="CM15" s="353"/>
      <c r="CN15" s="353"/>
      <c r="CO15" s="353"/>
      <c r="CP15" s="353"/>
      <c r="CQ15" s="353"/>
      <c r="CR15" s="353"/>
      <c r="CS15" s="353"/>
      <c r="CT15" s="353"/>
      <c r="CU15" s="353"/>
      <c r="CV15" s="353"/>
      <c r="CW15" s="353"/>
      <c r="CX15" s="353"/>
      <c r="CY15" s="354"/>
      <c r="CZ15" s="354"/>
      <c r="DA15" s="354"/>
      <c r="DB15" s="354"/>
      <c r="DC15" s="354"/>
      <c r="DD15" s="354"/>
      <c r="DE15" s="354"/>
      <c r="DF15" s="354"/>
      <c r="DG15" s="354"/>
      <c r="DH15" s="354"/>
      <c r="DI15" s="354"/>
      <c r="DJ15" s="354"/>
      <c r="DK15" s="354"/>
      <c r="DL15" s="354"/>
      <c r="DM15" s="354"/>
      <c r="DN15" s="354"/>
      <c r="DO15" s="354"/>
      <c r="DP15" s="354"/>
      <c r="DQ15" s="354"/>
      <c r="DR15" s="354"/>
      <c r="DS15" s="354"/>
      <c r="DT15" s="354"/>
    </row>
    <row r="16" spans="1:124" s="355" customFormat="1" ht="20.100000000000001" customHeight="1">
      <c r="A16" s="93"/>
      <c r="B16" s="104" t="s">
        <v>37</v>
      </c>
      <c r="C16" s="105">
        <v>4208.7309710899999</v>
      </c>
      <c r="D16" s="177">
        <v>3652.9630017999998</v>
      </c>
      <c r="E16" s="178">
        <v>3553.6573974399998</v>
      </c>
      <c r="F16" s="179">
        <v>3.7060159832360209</v>
      </c>
      <c r="G16" s="180">
        <v>3.380233043399449</v>
      </c>
      <c r="H16" s="181">
        <v>4.8834505297279458</v>
      </c>
      <c r="I16" s="179">
        <v>47.261277889453105</v>
      </c>
      <c r="J16" s="180">
        <v>42.812096333976761</v>
      </c>
      <c r="K16" s="181">
        <v>37.565015736531485</v>
      </c>
      <c r="L16" s="179">
        <v>1.7515105124647237</v>
      </c>
      <c r="M16" s="180">
        <v>1.4471486268530869</v>
      </c>
      <c r="N16" s="181">
        <v>1.8344689599780331</v>
      </c>
      <c r="O16" s="353"/>
      <c r="P16" s="353"/>
      <c r="Q16" s="353"/>
      <c r="R16" s="353"/>
      <c r="S16" s="353"/>
      <c r="T16" s="353"/>
      <c r="U16" s="353"/>
      <c r="V16" s="353"/>
      <c r="W16" s="353"/>
      <c r="X16" s="353"/>
      <c r="Y16" s="353"/>
      <c r="Z16" s="353"/>
      <c r="AA16" s="353"/>
      <c r="AB16" s="353"/>
      <c r="AC16" s="353"/>
      <c r="AD16" s="353"/>
      <c r="AE16" s="353"/>
      <c r="AF16" s="353"/>
      <c r="AG16" s="353"/>
      <c r="AH16" s="353"/>
      <c r="AI16" s="353"/>
      <c r="AJ16" s="353"/>
      <c r="AK16" s="353"/>
      <c r="AL16" s="353"/>
      <c r="AM16" s="353"/>
      <c r="AN16" s="353"/>
      <c r="AO16" s="353"/>
      <c r="AP16" s="353"/>
      <c r="AQ16" s="353"/>
      <c r="AR16" s="353"/>
      <c r="AS16" s="353"/>
      <c r="AT16" s="353"/>
      <c r="AU16" s="353"/>
      <c r="AV16" s="353"/>
      <c r="AW16" s="353"/>
      <c r="AX16" s="353"/>
      <c r="AY16" s="353"/>
      <c r="AZ16" s="353"/>
      <c r="BA16" s="353"/>
      <c r="BB16" s="353"/>
      <c r="BC16" s="353"/>
      <c r="BD16" s="353"/>
      <c r="BE16" s="353"/>
      <c r="BF16" s="353"/>
      <c r="BG16" s="353"/>
      <c r="BH16" s="353"/>
      <c r="BI16" s="353"/>
      <c r="BJ16" s="353"/>
      <c r="BK16" s="353"/>
      <c r="BL16" s="353"/>
      <c r="BM16" s="353"/>
      <c r="BN16" s="353"/>
      <c r="BO16" s="353"/>
      <c r="BP16" s="353"/>
      <c r="BQ16" s="353"/>
      <c r="BR16" s="353"/>
      <c r="BS16" s="353"/>
      <c r="BT16" s="353"/>
      <c r="BU16" s="353"/>
      <c r="BV16" s="353"/>
      <c r="BW16" s="353"/>
      <c r="BX16" s="353"/>
      <c r="BY16" s="353"/>
      <c r="BZ16" s="353"/>
      <c r="CA16" s="353"/>
      <c r="CB16" s="353"/>
      <c r="CC16" s="353"/>
      <c r="CD16" s="353"/>
      <c r="CE16" s="353"/>
      <c r="CF16" s="353"/>
      <c r="CG16" s="353"/>
      <c r="CH16" s="353"/>
      <c r="CI16" s="353"/>
      <c r="CJ16" s="353"/>
      <c r="CK16" s="353"/>
      <c r="CL16" s="353"/>
      <c r="CM16" s="353"/>
      <c r="CN16" s="353"/>
      <c r="CO16" s="353"/>
      <c r="CP16" s="353"/>
      <c r="CQ16" s="353"/>
      <c r="CR16" s="353"/>
      <c r="CS16" s="353"/>
      <c r="CT16" s="353"/>
      <c r="CU16" s="353"/>
      <c r="CV16" s="353"/>
      <c r="CW16" s="353"/>
      <c r="CX16" s="353"/>
      <c r="CY16" s="354"/>
      <c r="CZ16" s="354"/>
      <c r="DA16" s="354"/>
      <c r="DB16" s="354"/>
      <c r="DC16" s="354"/>
      <c r="DD16" s="354"/>
      <c r="DE16" s="354"/>
      <c r="DF16" s="354"/>
      <c r="DG16" s="354"/>
      <c r="DH16" s="354"/>
      <c r="DI16" s="354"/>
      <c r="DJ16" s="354"/>
      <c r="DK16" s="354"/>
      <c r="DL16" s="354"/>
      <c r="DM16" s="354"/>
      <c r="DN16" s="354"/>
      <c r="DO16" s="354"/>
      <c r="DP16" s="354"/>
      <c r="DQ16" s="354"/>
      <c r="DR16" s="354"/>
      <c r="DS16" s="354"/>
      <c r="DT16" s="354"/>
    </row>
    <row r="17" spans="1:124" s="355" customFormat="1" ht="20.100000000000001" customHeight="1">
      <c r="A17" s="93"/>
      <c r="B17" s="104" t="s">
        <v>35</v>
      </c>
      <c r="C17" s="105">
        <v>575.14954403000002</v>
      </c>
      <c r="D17" s="177">
        <v>613.34603650000008</v>
      </c>
      <c r="E17" s="178">
        <v>605.48500152999998</v>
      </c>
      <c r="F17" s="179">
        <v>6.0981066044573904</v>
      </c>
      <c r="G17" s="180">
        <v>3.0927988673812843</v>
      </c>
      <c r="H17" s="181">
        <v>3.3009281005302857</v>
      </c>
      <c r="I17" s="179">
        <v>24.229913912813295</v>
      </c>
      <c r="J17" s="180">
        <v>49.394295389974019</v>
      </c>
      <c r="K17" s="181">
        <v>35.454728729842117</v>
      </c>
      <c r="L17" s="179">
        <v>1.4775659805716075</v>
      </c>
      <c r="M17" s="180">
        <v>1.5276662083720824</v>
      </c>
      <c r="N17" s="181">
        <v>1.1703351036101428</v>
      </c>
      <c r="O17" s="353"/>
      <c r="P17" s="353"/>
      <c r="Q17" s="353"/>
      <c r="R17" s="353"/>
      <c r="S17" s="353"/>
      <c r="T17" s="353"/>
      <c r="U17" s="353"/>
      <c r="V17" s="353"/>
      <c r="W17" s="353"/>
      <c r="X17" s="353"/>
      <c r="Y17" s="353"/>
      <c r="Z17" s="353"/>
      <c r="AA17" s="353"/>
      <c r="AB17" s="353"/>
      <c r="AC17" s="353"/>
      <c r="AD17" s="353"/>
      <c r="AE17" s="353"/>
      <c r="AF17" s="353"/>
      <c r="AG17" s="353"/>
      <c r="AH17" s="353"/>
      <c r="AI17" s="353"/>
      <c r="AJ17" s="353"/>
      <c r="AK17" s="353"/>
      <c r="AL17" s="353"/>
      <c r="AM17" s="353"/>
      <c r="AN17" s="353"/>
      <c r="AO17" s="353"/>
      <c r="AP17" s="353"/>
      <c r="AQ17" s="353"/>
      <c r="AR17" s="353"/>
      <c r="AS17" s="353"/>
      <c r="AT17" s="353"/>
      <c r="AU17" s="353"/>
      <c r="AV17" s="353"/>
      <c r="AW17" s="353"/>
      <c r="AX17" s="353"/>
      <c r="AY17" s="353"/>
      <c r="AZ17" s="353"/>
      <c r="BA17" s="353"/>
      <c r="BB17" s="353"/>
      <c r="BC17" s="353"/>
      <c r="BD17" s="353"/>
      <c r="BE17" s="353"/>
      <c r="BF17" s="353"/>
      <c r="BG17" s="353"/>
      <c r="BH17" s="353"/>
      <c r="BI17" s="353"/>
      <c r="BJ17" s="353"/>
      <c r="BK17" s="353"/>
      <c r="BL17" s="353"/>
      <c r="BM17" s="353"/>
      <c r="BN17" s="353"/>
      <c r="BO17" s="353"/>
      <c r="BP17" s="353"/>
      <c r="BQ17" s="353"/>
      <c r="BR17" s="353"/>
      <c r="BS17" s="353"/>
      <c r="BT17" s="353"/>
      <c r="BU17" s="353"/>
      <c r="BV17" s="353"/>
      <c r="BW17" s="353"/>
      <c r="BX17" s="353"/>
      <c r="BY17" s="353"/>
      <c r="BZ17" s="353"/>
      <c r="CA17" s="353"/>
      <c r="CB17" s="353"/>
      <c r="CC17" s="353"/>
      <c r="CD17" s="353"/>
      <c r="CE17" s="353"/>
      <c r="CF17" s="353"/>
      <c r="CG17" s="353"/>
      <c r="CH17" s="353"/>
      <c r="CI17" s="353"/>
      <c r="CJ17" s="353"/>
      <c r="CK17" s="353"/>
      <c r="CL17" s="353"/>
      <c r="CM17" s="353"/>
      <c r="CN17" s="353"/>
      <c r="CO17" s="353"/>
      <c r="CP17" s="353"/>
      <c r="CQ17" s="353"/>
      <c r="CR17" s="353"/>
      <c r="CS17" s="353"/>
      <c r="CT17" s="353"/>
      <c r="CU17" s="353"/>
      <c r="CV17" s="353"/>
      <c r="CW17" s="353"/>
      <c r="CX17" s="353"/>
      <c r="CY17" s="354"/>
      <c r="CZ17" s="354"/>
      <c r="DA17" s="354"/>
      <c r="DB17" s="354"/>
      <c r="DC17" s="354"/>
      <c r="DD17" s="354"/>
      <c r="DE17" s="354"/>
      <c r="DF17" s="354"/>
      <c r="DG17" s="354"/>
      <c r="DH17" s="354"/>
      <c r="DI17" s="354"/>
      <c r="DJ17" s="354"/>
      <c r="DK17" s="354"/>
      <c r="DL17" s="354"/>
      <c r="DM17" s="354"/>
      <c r="DN17" s="354"/>
      <c r="DO17" s="354"/>
      <c r="DP17" s="354"/>
      <c r="DQ17" s="354"/>
      <c r="DR17" s="354"/>
      <c r="DS17" s="354"/>
      <c r="DT17" s="354"/>
    </row>
    <row r="18" spans="1:124" s="355" customFormat="1" ht="20.100000000000001" customHeight="1">
      <c r="A18" s="93"/>
      <c r="B18" s="104" t="s">
        <v>32</v>
      </c>
      <c r="C18" s="105">
        <v>13599.735885000002</v>
      </c>
      <c r="D18" s="177">
        <v>14309.785674999999</v>
      </c>
      <c r="E18" s="178">
        <v>14419.828471000001</v>
      </c>
      <c r="F18" s="179">
        <v>5.5502477576240068</v>
      </c>
      <c r="G18" s="180">
        <v>4.2135515072974705</v>
      </c>
      <c r="H18" s="181">
        <v>4.4802341602000872</v>
      </c>
      <c r="I18" s="179">
        <v>41.638687819208627</v>
      </c>
      <c r="J18" s="180">
        <v>46.960062986297416</v>
      </c>
      <c r="K18" s="181">
        <v>44.965142139092329</v>
      </c>
      <c r="L18" s="179">
        <v>2.3110503369896875</v>
      </c>
      <c r="M18" s="180">
        <v>1.9786864417869767</v>
      </c>
      <c r="N18" s="181">
        <v>2.0145436582981389</v>
      </c>
      <c r="O18" s="353"/>
      <c r="P18" s="353"/>
      <c r="Q18" s="353"/>
      <c r="R18" s="353"/>
      <c r="S18" s="353"/>
      <c r="T18" s="353"/>
      <c r="U18" s="353"/>
      <c r="V18" s="353"/>
      <c r="W18" s="353"/>
      <c r="X18" s="353"/>
      <c r="Y18" s="353"/>
      <c r="Z18" s="353"/>
      <c r="AA18" s="353"/>
      <c r="AB18" s="353"/>
      <c r="AC18" s="353"/>
      <c r="AD18" s="353"/>
      <c r="AE18" s="353"/>
      <c r="AF18" s="353"/>
      <c r="AG18" s="353"/>
      <c r="AH18" s="353"/>
      <c r="AI18" s="353"/>
      <c r="AJ18" s="353"/>
      <c r="AK18" s="353"/>
      <c r="AL18" s="353"/>
      <c r="AM18" s="353"/>
      <c r="AN18" s="353"/>
      <c r="AO18" s="353"/>
      <c r="AP18" s="353"/>
      <c r="AQ18" s="353"/>
      <c r="AR18" s="353"/>
      <c r="AS18" s="353"/>
      <c r="AT18" s="353"/>
      <c r="AU18" s="353"/>
      <c r="AV18" s="353"/>
      <c r="AW18" s="353"/>
      <c r="AX18" s="353"/>
      <c r="AY18" s="353"/>
      <c r="AZ18" s="353"/>
      <c r="BA18" s="353"/>
      <c r="BB18" s="353"/>
      <c r="BC18" s="353"/>
      <c r="BD18" s="353"/>
      <c r="BE18" s="353"/>
      <c r="BF18" s="353"/>
      <c r="BG18" s="353"/>
      <c r="BH18" s="353"/>
      <c r="BI18" s="353"/>
      <c r="BJ18" s="353"/>
      <c r="BK18" s="353"/>
      <c r="BL18" s="353"/>
      <c r="BM18" s="353"/>
      <c r="BN18" s="353"/>
      <c r="BO18" s="353"/>
      <c r="BP18" s="353"/>
      <c r="BQ18" s="353"/>
      <c r="BR18" s="353"/>
      <c r="BS18" s="353"/>
      <c r="BT18" s="353"/>
      <c r="BU18" s="353"/>
      <c r="BV18" s="353"/>
      <c r="BW18" s="353"/>
      <c r="BX18" s="353"/>
      <c r="BY18" s="353"/>
      <c r="BZ18" s="353"/>
      <c r="CA18" s="353"/>
      <c r="CB18" s="353"/>
      <c r="CC18" s="353"/>
      <c r="CD18" s="353"/>
      <c r="CE18" s="353"/>
      <c r="CF18" s="353"/>
      <c r="CG18" s="353"/>
      <c r="CH18" s="353"/>
      <c r="CI18" s="353"/>
      <c r="CJ18" s="353"/>
      <c r="CK18" s="353"/>
      <c r="CL18" s="353"/>
      <c r="CM18" s="353"/>
      <c r="CN18" s="353"/>
      <c r="CO18" s="353"/>
      <c r="CP18" s="353"/>
      <c r="CQ18" s="353"/>
      <c r="CR18" s="353"/>
      <c r="CS18" s="353"/>
      <c r="CT18" s="353"/>
      <c r="CU18" s="353"/>
      <c r="CV18" s="353"/>
      <c r="CW18" s="353"/>
      <c r="CX18" s="353"/>
      <c r="CY18" s="354"/>
      <c r="CZ18" s="354"/>
      <c r="DA18" s="354"/>
      <c r="DB18" s="354"/>
      <c r="DC18" s="354"/>
      <c r="DD18" s="354"/>
      <c r="DE18" s="354"/>
      <c r="DF18" s="354"/>
      <c r="DG18" s="354"/>
      <c r="DH18" s="354"/>
      <c r="DI18" s="354"/>
      <c r="DJ18" s="354"/>
      <c r="DK18" s="354"/>
      <c r="DL18" s="354"/>
      <c r="DM18" s="354"/>
      <c r="DN18" s="354"/>
      <c r="DO18" s="354"/>
      <c r="DP18" s="354"/>
      <c r="DQ18" s="354"/>
      <c r="DR18" s="354"/>
      <c r="DS18" s="354"/>
      <c r="DT18" s="354"/>
    </row>
    <row r="19" spans="1:124" s="355" customFormat="1" ht="20.100000000000001" customHeight="1">
      <c r="A19" s="93"/>
      <c r="B19" s="104" t="s">
        <v>65</v>
      </c>
      <c r="C19" s="105">
        <v>7.0207377399999995</v>
      </c>
      <c r="D19" s="177">
        <v>0</v>
      </c>
      <c r="E19" s="178">
        <v>0</v>
      </c>
      <c r="F19" s="179">
        <v>66.612685634942977</v>
      </c>
      <c r="G19" s="180" t="s">
        <v>298</v>
      </c>
      <c r="H19" s="181" t="s">
        <v>298</v>
      </c>
      <c r="I19" s="179">
        <v>97.335765223747558</v>
      </c>
      <c r="J19" s="180" t="s">
        <v>299</v>
      </c>
      <c r="K19" s="181" t="s">
        <v>299</v>
      </c>
      <c r="L19" s="179">
        <v>64.837967298861116</v>
      </c>
      <c r="M19" s="180" t="s">
        <v>299</v>
      </c>
      <c r="N19" s="181" t="s">
        <v>299</v>
      </c>
      <c r="O19" s="353"/>
      <c r="P19" s="353"/>
      <c r="Q19" s="353"/>
      <c r="R19" s="353"/>
      <c r="S19" s="353"/>
      <c r="T19" s="353"/>
      <c r="U19" s="353"/>
      <c r="V19" s="353"/>
      <c r="W19" s="353"/>
      <c r="X19" s="353"/>
      <c r="Y19" s="353"/>
      <c r="Z19" s="353"/>
      <c r="AA19" s="353"/>
      <c r="AB19" s="353"/>
      <c r="AC19" s="353"/>
      <c r="AD19" s="353"/>
      <c r="AE19" s="353"/>
      <c r="AF19" s="353"/>
      <c r="AG19" s="353"/>
      <c r="AH19" s="353"/>
      <c r="AI19" s="353"/>
      <c r="AJ19" s="353"/>
      <c r="AK19" s="353"/>
      <c r="AL19" s="353"/>
      <c r="AM19" s="353"/>
      <c r="AN19" s="353"/>
      <c r="AO19" s="353"/>
      <c r="AP19" s="353"/>
      <c r="AQ19" s="353"/>
      <c r="AR19" s="353"/>
      <c r="AS19" s="353"/>
      <c r="AT19" s="353"/>
      <c r="AU19" s="353"/>
      <c r="AV19" s="353"/>
      <c r="AW19" s="353"/>
      <c r="AX19" s="353"/>
      <c r="AY19" s="353"/>
      <c r="AZ19" s="353"/>
      <c r="BA19" s="353"/>
      <c r="BB19" s="353"/>
      <c r="BC19" s="353"/>
      <c r="BD19" s="353"/>
      <c r="BE19" s="353"/>
      <c r="BF19" s="353"/>
      <c r="BG19" s="353"/>
      <c r="BH19" s="353"/>
      <c r="BI19" s="353"/>
      <c r="BJ19" s="353"/>
      <c r="BK19" s="353"/>
      <c r="BL19" s="353"/>
      <c r="BM19" s="353"/>
      <c r="BN19" s="353"/>
      <c r="BO19" s="353"/>
      <c r="BP19" s="353"/>
      <c r="BQ19" s="353"/>
      <c r="BR19" s="353"/>
      <c r="BS19" s="353"/>
      <c r="BT19" s="353"/>
      <c r="BU19" s="353"/>
      <c r="BV19" s="353"/>
      <c r="BW19" s="353"/>
      <c r="BX19" s="353"/>
      <c r="BY19" s="353"/>
      <c r="BZ19" s="353"/>
      <c r="CA19" s="353"/>
      <c r="CB19" s="353"/>
      <c r="CC19" s="353"/>
      <c r="CD19" s="353"/>
      <c r="CE19" s="353"/>
      <c r="CF19" s="353"/>
      <c r="CG19" s="353"/>
      <c r="CH19" s="353"/>
      <c r="CI19" s="353"/>
      <c r="CJ19" s="353"/>
      <c r="CK19" s="353"/>
      <c r="CL19" s="353"/>
      <c r="CM19" s="353"/>
      <c r="CN19" s="353"/>
      <c r="CO19" s="353"/>
      <c r="CP19" s="353"/>
      <c r="CQ19" s="353"/>
      <c r="CR19" s="353"/>
      <c r="CS19" s="353"/>
      <c r="CT19" s="353"/>
      <c r="CU19" s="353"/>
      <c r="CV19" s="353"/>
      <c r="CW19" s="353"/>
      <c r="CX19" s="353"/>
      <c r="CY19" s="354"/>
      <c r="CZ19" s="354"/>
      <c r="DA19" s="354"/>
      <c r="DB19" s="354"/>
      <c r="DC19" s="354"/>
      <c r="DD19" s="354"/>
      <c r="DE19" s="354"/>
      <c r="DF19" s="354"/>
      <c r="DG19" s="354"/>
      <c r="DH19" s="354"/>
      <c r="DI19" s="354"/>
      <c r="DJ19" s="354"/>
      <c r="DK19" s="354"/>
      <c r="DL19" s="354"/>
      <c r="DM19" s="354"/>
      <c r="DN19" s="354"/>
      <c r="DO19" s="354"/>
      <c r="DP19" s="354"/>
      <c r="DQ19" s="354"/>
      <c r="DR19" s="354"/>
      <c r="DS19" s="354"/>
      <c r="DT19" s="354"/>
    </row>
    <row r="20" spans="1:124" s="355" customFormat="1" ht="20.100000000000001" customHeight="1">
      <c r="A20" s="93"/>
      <c r="B20" s="104" t="s">
        <v>44</v>
      </c>
      <c r="C20" s="105">
        <v>15946.995286040001</v>
      </c>
      <c r="D20" s="177">
        <v>17230.552382139998</v>
      </c>
      <c r="E20" s="178">
        <v>17310.663983679999</v>
      </c>
      <c r="F20" s="179">
        <v>1.3988878492068331</v>
      </c>
      <c r="G20" s="180">
        <v>1.3078084968046328</v>
      </c>
      <c r="H20" s="181">
        <v>1.3313555485062691</v>
      </c>
      <c r="I20" s="179">
        <v>74.428379874616951</v>
      </c>
      <c r="J20" s="180">
        <v>78.607662368876035</v>
      </c>
      <c r="K20" s="181">
        <v>77.791166822151155</v>
      </c>
      <c r="L20" s="179">
        <v>1.0411695624275206</v>
      </c>
      <c r="M20" s="180">
        <v>1.0280376875996589</v>
      </c>
      <c r="N20" s="181">
        <v>1.0356770157344772</v>
      </c>
      <c r="O20" s="353"/>
      <c r="P20" s="353"/>
      <c r="Q20" s="353"/>
      <c r="R20" s="353"/>
      <c r="S20" s="353"/>
      <c r="T20" s="353"/>
      <c r="U20" s="353"/>
      <c r="V20" s="353"/>
      <c r="W20" s="353"/>
      <c r="X20" s="353"/>
      <c r="Y20" s="353"/>
      <c r="Z20" s="353"/>
      <c r="AA20" s="353"/>
      <c r="AB20" s="353"/>
      <c r="AC20" s="353"/>
      <c r="AD20" s="353"/>
      <c r="AE20" s="353"/>
      <c r="AF20" s="353"/>
      <c r="AG20" s="353"/>
      <c r="AH20" s="353"/>
      <c r="AI20" s="353"/>
      <c r="AJ20" s="353"/>
      <c r="AK20" s="353"/>
      <c r="AL20" s="353"/>
      <c r="AM20" s="353"/>
      <c r="AN20" s="353"/>
      <c r="AO20" s="353"/>
      <c r="AP20" s="353"/>
      <c r="AQ20" s="353"/>
      <c r="AR20" s="353"/>
      <c r="AS20" s="353"/>
      <c r="AT20" s="353"/>
      <c r="AU20" s="353"/>
      <c r="AV20" s="353"/>
      <c r="AW20" s="353"/>
      <c r="AX20" s="353"/>
      <c r="AY20" s="353"/>
      <c r="AZ20" s="353"/>
      <c r="BA20" s="353"/>
      <c r="BB20" s="353"/>
      <c r="BC20" s="353"/>
      <c r="BD20" s="353"/>
      <c r="BE20" s="353"/>
      <c r="BF20" s="353"/>
      <c r="BG20" s="353"/>
      <c r="BH20" s="353"/>
      <c r="BI20" s="353"/>
      <c r="BJ20" s="353"/>
      <c r="BK20" s="353"/>
      <c r="BL20" s="353"/>
      <c r="BM20" s="353"/>
      <c r="BN20" s="353"/>
      <c r="BO20" s="353"/>
      <c r="BP20" s="353"/>
      <c r="BQ20" s="353"/>
      <c r="BR20" s="353"/>
      <c r="BS20" s="353"/>
      <c r="BT20" s="353"/>
      <c r="BU20" s="353"/>
      <c r="BV20" s="353"/>
      <c r="BW20" s="353"/>
      <c r="BX20" s="353"/>
      <c r="BY20" s="353"/>
      <c r="BZ20" s="353"/>
      <c r="CA20" s="353"/>
      <c r="CB20" s="353"/>
      <c r="CC20" s="353"/>
      <c r="CD20" s="353"/>
      <c r="CE20" s="353"/>
      <c r="CF20" s="353"/>
      <c r="CG20" s="353"/>
      <c r="CH20" s="353"/>
      <c r="CI20" s="353"/>
      <c r="CJ20" s="353"/>
      <c r="CK20" s="353"/>
      <c r="CL20" s="353"/>
      <c r="CM20" s="353"/>
      <c r="CN20" s="353"/>
      <c r="CO20" s="353"/>
      <c r="CP20" s="353"/>
      <c r="CQ20" s="353"/>
      <c r="CR20" s="353"/>
      <c r="CS20" s="353"/>
      <c r="CT20" s="353"/>
      <c r="CU20" s="353"/>
      <c r="CV20" s="353"/>
      <c r="CW20" s="353"/>
      <c r="CX20" s="353"/>
      <c r="CY20" s="354"/>
      <c r="CZ20" s="354"/>
      <c r="DA20" s="354"/>
      <c r="DB20" s="354"/>
      <c r="DC20" s="354"/>
      <c r="DD20" s="354"/>
      <c r="DE20" s="354"/>
      <c r="DF20" s="354"/>
      <c r="DG20" s="354"/>
      <c r="DH20" s="354"/>
      <c r="DI20" s="354"/>
      <c r="DJ20" s="354"/>
      <c r="DK20" s="354"/>
      <c r="DL20" s="354"/>
      <c r="DM20" s="354"/>
      <c r="DN20" s="354"/>
      <c r="DO20" s="354"/>
      <c r="DP20" s="354"/>
      <c r="DQ20" s="354"/>
      <c r="DR20" s="354"/>
      <c r="DS20" s="354"/>
      <c r="DT20" s="354"/>
    </row>
    <row r="21" spans="1:124" s="355" customFormat="1" ht="20.100000000000001" customHeight="1">
      <c r="A21" s="93"/>
      <c r="B21" s="104" t="s">
        <v>62</v>
      </c>
      <c r="C21" s="105">
        <v>0</v>
      </c>
      <c r="D21" s="177">
        <v>0</v>
      </c>
      <c r="E21" s="178">
        <v>0</v>
      </c>
      <c r="F21" s="179" t="s">
        <v>298</v>
      </c>
      <c r="G21" s="180" t="s">
        <v>298</v>
      </c>
      <c r="H21" s="181" t="s">
        <v>298</v>
      </c>
      <c r="I21" s="179" t="s">
        <v>299</v>
      </c>
      <c r="J21" s="180" t="s">
        <v>299</v>
      </c>
      <c r="K21" s="181" t="s">
        <v>299</v>
      </c>
      <c r="L21" s="179" t="s">
        <v>299</v>
      </c>
      <c r="M21" s="180" t="s">
        <v>299</v>
      </c>
      <c r="N21" s="181" t="s">
        <v>299</v>
      </c>
      <c r="O21" s="353"/>
      <c r="P21" s="353"/>
      <c r="Q21" s="353"/>
      <c r="R21" s="353"/>
      <c r="S21" s="353"/>
      <c r="T21" s="353"/>
      <c r="U21" s="353"/>
      <c r="V21" s="353"/>
      <c r="W21" s="353"/>
      <c r="X21" s="353"/>
      <c r="Y21" s="353"/>
      <c r="Z21" s="353"/>
      <c r="AA21" s="353"/>
      <c r="AB21" s="353"/>
      <c r="AC21" s="353"/>
      <c r="AD21" s="353"/>
      <c r="AE21" s="353"/>
      <c r="AF21" s="353"/>
      <c r="AG21" s="353"/>
      <c r="AH21" s="353"/>
      <c r="AI21" s="353"/>
      <c r="AJ21" s="353"/>
      <c r="AK21" s="353"/>
      <c r="AL21" s="353"/>
      <c r="AM21" s="353"/>
      <c r="AN21" s="353"/>
      <c r="AO21" s="353"/>
      <c r="AP21" s="353"/>
      <c r="AQ21" s="353"/>
      <c r="AR21" s="353"/>
      <c r="AS21" s="353"/>
      <c r="AT21" s="353"/>
      <c r="AU21" s="353"/>
      <c r="AV21" s="353"/>
      <c r="AW21" s="353"/>
      <c r="AX21" s="353"/>
      <c r="AY21" s="353"/>
      <c r="AZ21" s="353"/>
      <c r="BA21" s="353"/>
      <c r="BB21" s="353"/>
      <c r="BC21" s="353"/>
      <c r="BD21" s="353"/>
      <c r="BE21" s="353"/>
      <c r="BF21" s="353"/>
      <c r="BG21" s="353"/>
      <c r="BH21" s="353"/>
      <c r="BI21" s="353"/>
      <c r="BJ21" s="353"/>
      <c r="BK21" s="353"/>
      <c r="BL21" s="353"/>
      <c r="BM21" s="353"/>
      <c r="BN21" s="353"/>
      <c r="BO21" s="353"/>
      <c r="BP21" s="353"/>
      <c r="BQ21" s="353"/>
      <c r="BR21" s="353"/>
      <c r="BS21" s="353"/>
      <c r="BT21" s="353"/>
      <c r="BU21" s="353"/>
      <c r="BV21" s="353"/>
      <c r="BW21" s="353"/>
      <c r="BX21" s="353"/>
      <c r="BY21" s="353"/>
      <c r="BZ21" s="353"/>
      <c r="CA21" s="353"/>
      <c r="CB21" s="353"/>
      <c r="CC21" s="353"/>
      <c r="CD21" s="353"/>
      <c r="CE21" s="353"/>
      <c r="CF21" s="353"/>
      <c r="CG21" s="353"/>
      <c r="CH21" s="353"/>
      <c r="CI21" s="353"/>
      <c r="CJ21" s="353"/>
      <c r="CK21" s="353"/>
      <c r="CL21" s="353"/>
      <c r="CM21" s="353"/>
      <c r="CN21" s="353"/>
      <c r="CO21" s="353"/>
      <c r="CP21" s="353"/>
      <c r="CQ21" s="353"/>
      <c r="CR21" s="353"/>
      <c r="CS21" s="353"/>
      <c r="CT21" s="353"/>
      <c r="CU21" s="353"/>
      <c r="CV21" s="353"/>
      <c r="CW21" s="353"/>
      <c r="CX21" s="353"/>
      <c r="CY21" s="354"/>
      <c r="CZ21" s="354"/>
      <c r="DA21" s="354"/>
      <c r="DB21" s="354"/>
      <c r="DC21" s="354"/>
      <c r="DD21" s="354"/>
      <c r="DE21" s="354"/>
      <c r="DF21" s="354"/>
      <c r="DG21" s="354"/>
      <c r="DH21" s="354"/>
      <c r="DI21" s="354"/>
      <c r="DJ21" s="354"/>
      <c r="DK21" s="354"/>
      <c r="DL21" s="354"/>
      <c r="DM21" s="354"/>
      <c r="DN21" s="354"/>
      <c r="DO21" s="354"/>
      <c r="DP21" s="354"/>
      <c r="DQ21" s="354"/>
      <c r="DR21" s="354"/>
      <c r="DS21" s="354"/>
      <c r="DT21" s="354"/>
    </row>
    <row r="22" spans="1:124" s="355" customFormat="1" ht="20.100000000000001" customHeight="1">
      <c r="A22" s="93"/>
      <c r="B22" s="104" t="s">
        <v>61</v>
      </c>
      <c r="C22" s="105">
        <v>61.029828000000002</v>
      </c>
      <c r="D22" s="177">
        <v>55.146836999999998</v>
      </c>
      <c r="E22" s="178">
        <v>54.175026000000003</v>
      </c>
      <c r="F22" s="179">
        <v>0</v>
      </c>
      <c r="G22" s="180">
        <v>0</v>
      </c>
      <c r="H22" s="181">
        <v>0</v>
      </c>
      <c r="I22" s="179" t="s">
        <v>299</v>
      </c>
      <c r="J22" s="180" t="s">
        <v>299</v>
      </c>
      <c r="K22" s="181" t="s">
        <v>299</v>
      </c>
      <c r="L22" s="179">
        <v>0.13149799471825482</v>
      </c>
      <c r="M22" s="180">
        <v>0.13192234397776975</v>
      </c>
      <c r="N22" s="181">
        <v>0.13946463080608396</v>
      </c>
      <c r="O22" s="353"/>
      <c r="P22" s="353"/>
      <c r="Q22" s="353"/>
      <c r="R22" s="353"/>
      <c r="S22" s="353"/>
      <c r="T22" s="353"/>
      <c r="U22" s="353"/>
      <c r="V22" s="353"/>
      <c r="W22" s="353"/>
      <c r="X22" s="353"/>
      <c r="Y22" s="353"/>
      <c r="Z22" s="353"/>
      <c r="AA22" s="353"/>
      <c r="AB22" s="353"/>
      <c r="AC22" s="353"/>
      <c r="AD22" s="353"/>
      <c r="AE22" s="353"/>
      <c r="AF22" s="353"/>
      <c r="AG22" s="353"/>
      <c r="AH22" s="353"/>
      <c r="AI22" s="353"/>
      <c r="AJ22" s="353"/>
      <c r="AK22" s="353"/>
      <c r="AL22" s="353"/>
      <c r="AM22" s="353"/>
      <c r="AN22" s="353"/>
      <c r="AO22" s="353"/>
      <c r="AP22" s="353"/>
      <c r="AQ22" s="353"/>
      <c r="AR22" s="353"/>
      <c r="AS22" s="353"/>
      <c r="AT22" s="353"/>
      <c r="AU22" s="353"/>
      <c r="AV22" s="353"/>
      <c r="AW22" s="353"/>
      <c r="AX22" s="353"/>
      <c r="AY22" s="353"/>
      <c r="AZ22" s="353"/>
      <c r="BA22" s="353"/>
      <c r="BB22" s="353"/>
      <c r="BC22" s="353"/>
      <c r="BD22" s="353"/>
      <c r="BE22" s="353"/>
      <c r="BF22" s="353"/>
      <c r="BG22" s="353"/>
      <c r="BH22" s="353"/>
      <c r="BI22" s="353"/>
      <c r="BJ22" s="353"/>
      <c r="BK22" s="353"/>
      <c r="BL22" s="353"/>
      <c r="BM22" s="353"/>
      <c r="BN22" s="353"/>
      <c r="BO22" s="353"/>
      <c r="BP22" s="353"/>
      <c r="BQ22" s="353"/>
      <c r="BR22" s="353"/>
      <c r="BS22" s="353"/>
      <c r="BT22" s="353"/>
      <c r="BU22" s="353"/>
      <c r="BV22" s="353"/>
      <c r="BW22" s="353"/>
      <c r="BX22" s="353"/>
      <c r="BY22" s="353"/>
      <c r="BZ22" s="353"/>
      <c r="CA22" s="353"/>
      <c r="CB22" s="353"/>
      <c r="CC22" s="353"/>
      <c r="CD22" s="353"/>
      <c r="CE22" s="353"/>
      <c r="CF22" s="353"/>
      <c r="CG22" s="353"/>
      <c r="CH22" s="353"/>
      <c r="CI22" s="353"/>
      <c r="CJ22" s="353"/>
      <c r="CK22" s="353"/>
      <c r="CL22" s="353"/>
      <c r="CM22" s="353"/>
      <c r="CN22" s="353"/>
      <c r="CO22" s="353"/>
      <c r="CP22" s="353"/>
      <c r="CQ22" s="353"/>
      <c r="CR22" s="353"/>
      <c r="CS22" s="353"/>
      <c r="CT22" s="353"/>
      <c r="CU22" s="353"/>
      <c r="CV22" s="353"/>
      <c r="CW22" s="353"/>
      <c r="CX22" s="353"/>
      <c r="CY22" s="354"/>
      <c r="CZ22" s="354"/>
      <c r="DA22" s="354"/>
      <c r="DB22" s="354"/>
      <c r="DC22" s="354"/>
      <c r="DD22" s="354"/>
      <c r="DE22" s="354"/>
      <c r="DF22" s="354"/>
      <c r="DG22" s="354"/>
      <c r="DH22" s="354"/>
      <c r="DI22" s="354"/>
      <c r="DJ22" s="354"/>
      <c r="DK22" s="354"/>
      <c r="DL22" s="354"/>
      <c r="DM22" s="354"/>
      <c r="DN22" s="354"/>
      <c r="DO22" s="354"/>
      <c r="DP22" s="354"/>
      <c r="DQ22" s="354"/>
      <c r="DR22" s="354"/>
      <c r="DS22" s="354"/>
      <c r="DT22" s="354"/>
    </row>
    <row r="23" spans="1:124" s="355" customFormat="1" ht="20.100000000000001" customHeight="1">
      <c r="A23" s="93"/>
      <c r="B23" s="104" t="s">
        <v>67</v>
      </c>
      <c r="C23" s="105">
        <v>438.74964199999999</v>
      </c>
      <c r="D23" s="177">
        <v>432.46832500000005</v>
      </c>
      <c r="E23" s="178">
        <v>431.94001700000001</v>
      </c>
      <c r="F23" s="179">
        <v>75.690876347199392</v>
      </c>
      <c r="G23" s="180">
        <v>66.274955975099445</v>
      </c>
      <c r="H23" s="181">
        <v>66.300501164262343</v>
      </c>
      <c r="I23" s="179">
        <v>97.101558302645103</v>
      </c>
      <c r="J23" s="180">
        <v>98.781702942289158</v>
      </c>
      <c r="K23" s="181">
        <v>98.770012665340857</v>
      </c>
      <c r="L23" s="179">
        <v>73.497020426058839</v>
      </c>
      <c r="M23" s="180">
        <v>65.46753013645565</v>
      </c>
      <c r="N23" s="181">
        <v>65.485013397126394</v>
      </c>
      <c r="O23" s="353"/>
      <c r="P23" s="353"/>
      <c r="Q23" s="353"/>
      <c r="R23" s="353"/>
      <c r="S23" s="353"/>
      <c r="T23" s="353"/>
      <c r="U23" s="353"/>
      <c r="V23" s="353"/>
      <c r="W23" s="353"/>
      <c r="X23" s="353"/>
      <c r="Y23" s="353"/>
      <c r="Z23" s="353"/>
      <c r="AA23" s="353"/>
      <c r="AB23" s="353"/>
      <c r="AC23" s="353"/>
      <c r="AD23" s="353"/>
      <c r="AE23" s="353"/>
      <c r="AF23" s="353"/>
      <c r="AG23" s="353"/>
      <c r="AH23" s="353"/>
      <c r="AI23" s="353"/>
      <c r="AJ23" s="353"/>
      <c r="AK23" s="353"/>
      <c r="AL23" s="353"/>
      <c r="AM23" s="353"/>
      <c r="AN23" s="353"/>
      <c r="AO23" s="353"/>
      <c r="AP23" s="353"/>
      <c r="AQ23" s="353"/>
      <c r="AR23" s="353"/>
      <c r="AS23" s="353"/>
      <c r="AT23" s="353"/>
      <c r="AU23" s="353"/>
      <c r="AV23" s="353"/>
      <c r="AW23" s="353"/>
      <c r="AX23" s="353"/>
      <c r="AY23" s="353"/>
      <c r="AZ23" s="353"/>
      <c r="BA23" s="353"/>
      <c r="BB23" s="353"/>
      <c r="BC23" s="353"/>
      <c r="BD23" s="353"/>
      <c r="BE23" s="353"/>
      <c r="BF23" s="353"/>
      <c r="BG23" s="353"/>
      <c r="BH23" s="353"/>
      <c r="BI23" s="353"/>
      <c r="BJ23" s="353"/>
      <c r="BK23" s="353"/>
      <c r="BL23" s="353"/>
      <c r="BM23" s="353"/>
      <c r="BN23" s="353"/>
      <c r="BO23" s="353"/>
      <c r="BP23" s="353"/>
      <c r="BQ23" s="353"/>
      <c r="BR23" s="353"/>
      <c r="BS23" s="353"/>
      <c r="BT23" s="353"/>
      <c r="BU23" s="353"/>
      <c r="BV23" s="353"/>
      <c r="BW23" s="353"/>
      <c r="BX23" s="353"/>
      <c r="BY23" s="353"/>
      <c r="BZ23" s="353"/>
      <c r="CA23" s="353"/>
      <c r="CB23" s="353"/>
      <c r="CC23" s="353"/>
      <c r="CD23" s="353"/>
      <c r="CE23" s="353"/>
      <c r="CF23" s="353"/>
      <c r="CG23" s="353"/>
      <c r="CH23" s="353"/>
      <c r="CI23" s="353"/>
      <c r="CJ23" s="353"/>
      <c r="CK23" s="353"/>
      <c r="CL23" s="353"/>
      <c r="CM23" s="353"/>
      <c r="CN23" s="353"/>
      <c r="CO23" s="353"/>
      <c r="CP23" s="353"/>
      <c r="CQ23" s="353"/>
      <c r="CR23" s="353"/>
      <c r="CS23" s="353"/>
      <c r="CT23" s="353"/>
      <c r="CU23" s="353"/>
      <c r="CV23" s="353"/>
      <c r="CW23" s="353"/>
      <c r="CX23" s="353"/>
      <c r="CY23" s="354"/>
      <c r="CZ23" s="354"/>
      <c r="DA23" s="354"/>
      <c r="DB23" s="354"/>
      <c r="DC23" s="354"/>
      <c r="DD23" s="354"/>
      <c r="DE23" s="354"/>
      <c r="DF23" s="354"/>
      <c r="DG23" s="354"/>
      <c r="DH23" s="354"/>
      <c r="DI23" s="354"/>
      <c r="DJ23" s="354"/>
      <c r="DK23" s="354"/>
      <c r="DL23" s="354"/>
      <c r="DM23" s="354"/>
      <c r="DN23" s="354"/>
      <c r="DO23" s="354"/>
      <c r="DP23" s="354"/>
      <c r="DQ23" s="354"/>
      <c r="DR23" s="354"/>
      <c r="DS23" s="354"/>
      <c r="DT23" s="354"/>
    </row>
    <row r="24" spans="1:124" s="355" customFormat="1" ht="20.100000000000001" customHeight="1">
      <c r="A24" s="93"/>
      <c r="B24" s="104" t="s">
        <v>226</v>
      </c>
      <c r="C24" s="105">
        <v>4440.5984057600008</v>
      </c>
      <c r="D24" s="177">
        <v>4480.4409812700005</v>
      </c>
      <c r="E24" s="178">
        <v>4561.6394825300004</v>
      </c>
      <c r="F24" s="179">
        <v>1.5453377522495286</v>
      </c>
      <c r="G24" s="180">
        <v>4.000928345432377</v>
      </c>
      <c r="H24" s="181">
        <v>5.5331164037981395</v>
      </c>
      <c r="I24" s="179">
        <v>163.1512780592256</v>
      </c>
      <c r="J24" s="180">
        <v>94.151522606853206</v>
      </c>
      <c r="K24" s="181">
        <v>71.84382618134471</v>
      </c>
      <c r="L24" s="179">
        <v>2.5212382931268151</v>
      </c>
      <c r="M24" s="180">
        <v>3.7669349556337628</v>
      </c>
      <c r="N24" s="181">
        <v>3.9752025315562065</v>
      </c>
      <c r="O24" s="353"/>
      <c r="P24" s="353"/>
      <c r="Q24" s="353"/>
      <c r="R24" s="353"/>
      <c r="S24" s="353"/>
      <c r="T24" s="353"/>
      <c r="U24" s="353"/>
      <c r="V24" s="353"/>
      <c r="W24" s="353"/>
      <c r="X24" s="353"/>
      <c r="Y24" s="353"/>
      <c r="Z24" s="353"/>
      <c r="AA24" s="353"/>
      <c r="AB24" s="353"/>
      <c r="AC24" s="353"/>
      <c r="AD24" s="353"/>
      <c r="AE24" s="353"/>
      <c r="AF24" s="353"/>
      <c r="AG24" s="353"/>
      <c r="AH24" s="353"/>
      <c r="AI24" s="353"/>
      <c r="AJ24" s="353"/>
      <c r="AK24" s="353"/>
      <c r="AL24" s="353"/>
      <c r="AM24" s="353"/>
      <c r="AN24" s="353"/>
      <c r="AO24" s="353"/>
      <c r="AP24" s="353"/>
      <c r="AQ24" s="353"/>
      <c r="AR24" s="353"/>
      <c r="AS24" s="353"/>
      <c r="AT24" s="353"/>
      <c r="AU24" s="353"/>
      <c r="AV24" s="353"/>
      <c r="AW24" s="353"/>
      <c r="AX24" s="353"/>
      <c r="AY24" s="353"/>
      <c r="AZ24" s="353"/>
      <c r="BA24" s="353"/>
      <c r="BB24" s="353"/>
      <c r="BC24" s="353"/>
      <c r="BD24" s="353"/>
      <c r="BE24" s="353"/>
      <c r="BF24" s="353"/>
      <c r="BG24" s="353"/>
      <c r="BH24" s="353"/>
      <c r="BI24" s="353"/>
      <c r="BJ24" s="353"/>
      <c r="BK24" s="353"/>
      <c r="BL24" s="353"/>
      <c r="BM24" s="353"/>
      <c r="BN24" s="353"/>
      <c r="BO24" s="353"/>
      <c r="BP24" s="353"/>
      <c r="BQ24" s="353"/>
      <c r="BR24" s="353"/>
      <c r="BS24" s="353"/>
      <c r="BT24" s="353"/>
      <c r="BU24" s="353"/>
      <c r="BV24" s="353"/>
      <c r="BW24" s="353"/>
      <c r="BX24" s="353"/>
      <c r="BY24" s="353"/>
      <c r="BZ24" s="353"/>
      <c r="CA24" s="353"/>
      <c r="CB24" s="353"/>
      <c r="CC24" s="353"/>
      <c r="CD24" s="353"/>
      <c r="CE24" s="353"/>
      <c r="CF24" s="353"/>
      <c r="CG24" s="353"/>
      <c r="CH24" s="353"/>
      <c r="CI24" s="353"/>
      <c r="CJ24" s="353"/>
      <c r="CK24" s="353"/>
      <c r="CL24" s="353"/>
      <c r="CM24" s="353"/>
      <c r="CN24" s="353"/>
      <c r="CO24" s="353"/>
      <c r="CP24" s="353"/>
      <c r="CQ24" s="353"/>
      <c r="CR24" s="353"/>
      <c r="CS24" s="353"/>
      <c r="CT24" s="353"/>
      <c r="CU24" s="353"/>
      <c r="CV24" s="353"/>
      <c r="CW24" s="353"/>
      <c r="CX24" s="353"/>
      <c r="CY24" s="354"/>
      <c r="CZ24" s="354"/>
      <c r="DA24" s="354"/>
      <c r="DB24" s="354"/>
      <c r="DC24" s="354"/>
      <c r="DD24" s="354"/>
      <c r="DE24" s="354"/>
      <c r="DF24" s="354"/>
      <c r="DG24" s="354"/>
      <c r="DH24" s="354"/>
      <c r="DI24" s="354"/>
      <c r="DJ24" s="354"/>
      <c r="DK24" s="354"/>
      <c r="DL24" s="354"/>
      <c r="DM24" s="354"/>
      <c r="DN24" s="354"/>
      <c r="DO24" s="354"/>
      <c r="DP24" s="354"/>
      <c r="DQ24" s="354"/>
      <c r="DR24" s="354"/>
      <c r="DS24" s="354"/>
      <c r="DT24" s="354"/>
    </row>
    <row r="25" spans="1:124" s="355" customFormat="1" ht="20.100000000000001" customHeight="1">
      <c r="A25" s="93"/>
      <c r="B25" s="104" t="s">
        <v>34</v>
      </c>
      <c r="C25" s="105">
        <v>18691.614140999998</v>
      </c>
      <c r="D25" s="177">
        <v>17139.723932000001</v>
      </c>
      <c r="E25" s="178">
        <v>17102.597419999998</v>
      </c>
      <c r="F25" s="179">
        <v>6.2803247335663057</v>
      </c>
      <c r="G25" s="180">
        <v>9.181712624098056</v>
      </c>
      <c r="H25" s="181">
        <v>9.5813416568160097</v>
      </c>
      <c r="I25" s="179">
        <v>48.611954820120886</v>
      </c>
      <c r="J25" s="180">
        <v>39.989066963718365</v>
      </c>
      <c r="K25" s="181">
        <v>37.820145627908708</v>
      </c>
      <c r="L25" s="179">
        <v>3.0529886220381299</v>
      </c>
      <c r="M25" s="180">
        <v>3.671681209666755</v>
      </c>
      <c r="N25" s="181">
        <v>3.6236773677152958</v>
      </c>
      <c r="O25" s="353"/>
      <c r="P25" s="353"/>
      <c r="Q25" s="353"/>
      <c r="R25" s="353"/>
      <c r="S25" s="353"/>
      <c r="T25" s="353"/>
      <c r="U25" s="353"/>
      <c r="V25" s="353"/>
      <c r="W25" s="353"/>
      <c r="X25" s="353"/>
      <c r="Y25" s="353"/>
      <c r="Z25" s="353"/>
      <c r="AA25" s="353"/>
      <c r="AB25" s="353"/>
      <c r="AC25" s="353"/>
      <c r="AD25" s="353"/>
      <c r="AE25" s="353"/>
      <c r="AF25" s="353"/>
      <c r="AG25" s="353"/>
      <c r="AH25" s="353"/>
      <c r="AI25" s="353"/>
      <c r="AJ25" s="353"/>
      <c r="AK25" s="353"/>
      <c r="AL25" s="353"/>
      <c r="AM25" s="353"/>
      <c r="AN25" s="353"/>
      <c r="AO25" s="353"/>
      <c r="AP25" s="353"/>
      <c r="AQ25" s="353"/>
      <c r="AR25" s="353"/>
      <c r="AS25" s="353"/>
      <c r="AT25" s="353"/>
      <c r="AU25" s="353"/>
      <c r="AV25" s="353"/>
      <c r="AW25" s="353"/>
      <c r="AX25" s="353"/>
      <c r="AY25" s="353"/>
      <c r="AZ25" s="353"/>
      <c r="BA25" s="353"/>
      <c r="BB25" s="353"/>
      <c r="BC25" s="353"/>
      <c r="BD25" s="353"/>
      <c r="BE25" s="353"/>
      <c r="BF25" s="353"/>
      <c r="BG25" s="353"/>
      <c r="BH25" s="353"/>
      <c r="BI25" s="353"/>
      <c r="BJ25" s="353"/>
      <c r="BK25" s="353"/>
      <c r="BL25" s="353"/>
      <c r="BM25" s="353"/>
      <c r="BN25" s="353"/>
      <c r="BO25" s="353"/>
      <c r="BP25" s="353"/>
      <c r="BQ25" s="353"/>
      <c r="BR25" s="353"/>
      <c r="BS25" s="353"/>
      <c r="BT25" s="353"/>
      <c r="BU25" s="353"/>
      <c r="BV25" s="353"/>
      <c r="BW25" s="353"/>
      <c r="BX25" s="353"/>
      <c r="BY25" s="353"/>
      <c r="BZ25" s="353"/>
      <c r="CA25" s="353"/>
      <c r="CB25" s="353"/>
      <c r="CC25" s="353"/>
      <c r="CD25" s="353"/>
      <c r="CE25" s="353"/>
      <c r="CF25" s="353"/>
      <c r="CG25" s="353"/>
      <c r="CH25" s="353"/>
      <c r="CI25" s="353"/>
      <c r="CJ25" s="353"/>
      <c r="CK25" s="353"/>
      <c r="CL25" s="353"/>
      <c r="CM25" s="353"/>
      <c r="CN25" s="353"/>
      <c r="CO25" s="353"/>
      <c r="CP25" s="353"/>
      <c r="CQ25" s="353"/>
      <c r="CR25" s="353"/>
      <c r="CS25" s="353"/>
      <c r="CT25" s="353"/>
      <c r="CU25" s="353"/>
      <c r="CV25" s="353"/>
      <c r="CW25" s="353"/>
      <c r="CX25" s="353"/>
      <c r="CY25" s="354"/>
      <c r="CZ25" s="354"/>
      <c r="DA25" s="354"/>
      <c r="DB25" s="354"/>
      <c r="DC25" s="354"/>
      <c r="DD25" s="354"/>
      <c r="DE25" s="354"/>
      <c r="DF25" s="354"/>
      <c r="DG25" s="354"/>
      <c r="DH25" s="354"/>
      <c r="DI25" s="354"/>
      <c r="DJ25" s="354"/>
      <c r="DK25" s="354"/>
      <c r="DL25" s="354"/>
      <c r="DM25" s="354"/>
      <c r="DN25" s="354"/>
      <c r="DO25" s="354"/>
      <c r="DP25" s="354"/>
      <c r="DQ25" s="354"/>
      <c r="DR25" s="354"/>
      <c r="DS25" s="354"/>
      <c r="DT25" s="354"/>
    </row>
    <row r="26" spans="1:124" s="355" customFormat="1" ht="20.100000000000001" customHeight="1">
      <c r="A26" s="93"/>
      <c r="B26" s="104" t="s">
        <v>46</v>
      </c>
      <c r="C26" s="105">
        <v>0</v>
      </c>
      <c r="D26" s="177">
        <v>0</v>
      </c>
      <c r="E26" s="178">
        <v>0</v>
      </c>
      <c r="F26" s="179" t="s">
        <v>298</v>
      </c>
      <c r="G26" s="180" t="s">
        <v>298</v>
      </c>
      <c r="H26" s="181" t="s">
        <v>298</v>
      </c>
      <c r="I26" s="179" t="s">
        <v>299</v>
      </c>
      <c r="J26" s="180" t="s">
        <v>299</v>
      </c>
      <c r="K26" s="181" t="s">
        <v>299</v>
      </c>
      <c r="L26" s="179" t="s">
        <v>299</v>
      </c>
      <c r="M26" s="180" t="s">
        <v>299</v>
      </c>
      <c r="N26" s="181" t="s">
        <v>299</v>
      </c>
      <c r="O26" s="353"/>
      <c r="P26" s="353"/>
      <c r="Q26" s="353"/>
      <c r="R26" s="353"/>
      <c r="S26" s="353"/>
      <c r="T26" s="353"/>
      <c r="U26" s="353"/>
      <c r="V26" s="353"/>
      <c r="W26" s="353"/>
      <c r="X26" s="353"/>
      <c r="Y26" s="353"/>
      <c r="Z26" s="353"/>
      <c r="AA26" s="353"/>
      <c r="AB26" s="353"/>
      <c r="AC26" s="353"/>
      <c r="AD26" s="353"/>
      <c r="AE26" s="353"/>
      <c r="AF26" s="353"/>
      <c r="AG26" s="353"/>
      <c r="AH26" s="353"/>
      <c r="AI26" s="353"/>
      <c r="AJ26" s="353"/>
      <c r="AK26" s="353"/>
      <c r="AL26" s="353"/>
      <c r="AM26" s="353"/>
      <c r="AN26" s="353"/>
      <c r="AO26" s="353"/>
      <c r="AP26" s="353"/>
      <c r="AQ26" s="353"/>
      <c r="AR26" s="353"/>
      <c r="AS26" s="353"/>
      <c r="AT26" s="353"/>
      <c r="AU26" s="353"/>
      <c r="AV26" s="353"/>
      <c r="AW26" s="353"/>
      <c r="AX26" s="353"/>
      <c r="AY26" s="353"/>
      <c r="AZ26" s="353"/>
      <c r="BA26" s="353"/>
      <c r="BB26" s="353"/>
      <c r="BC26" s="353"/>
      <c r="BD26" s="353"/>
      <c r="BE26" s="353"/>
      <c r="BF26" s="353"/>
      <c r="BG26" s="353"/>
      <c r="BH26" s="353"/>
      <c r="BI26" s="353"/>
      <c r="BJ26" s="353"/>
      <c r="BK26" s="353"/>
      <c r="BL26" s="353"/>
      <c r="BM26" s="353"/>
      <c r="BN26" s="353"/>
      <c r="BO26" s="353"/>
      <c r="BP26" s="353"/>
      <c r="BQ26" s="353"/>
      <c r="BR26" s="353"/>
      <c r="BS26" s="353"/>
      <c r="BT26" s="353"/>
      <c r="BU26" s="353"/>
      <c r="BV26" s="353"/>
      <c r="BW26" s="353"/>
      <c r="BX26" s="353"/>
      <c r="BY26" s="353"/>
      <c r="BZ26" s="353"/>
      <c r="CA26" s="353"/>
      <c r="CB26" s="353"/>
      <c r="CC26" s="353"/>
      <c r="CD26" s="353"/>
      <c r="CE26" s="353"/>
      <c r="CF26" s="353"/>
      <c r="CG26" s="353"/>
      <c r="CH26" s="353"/>
      <c r="CI26" s="353"/>
      <c r="CJ26" s="353"/>
      <c r="CK26" s="353"/>
      <c r="CL26" s="353"/>
      <c r="CM26" s="353"/>
      <c r="CN26" s="353"/>
      <c r="CO26" s="353"/>
      <c r="CP26" s="353"/>
      <c r="CQ26" s="353"/>
      <c r="CR26" s="353"/>
      <c r="CS26" s="353"/>
      <c r="CT26" s="353"/>
      <c r="CU26" s="353"/>
      <c r="CV26" s="353"/>
      <c r="CW26" s="353"/>
      <c r="CX26" s="353"/>
      <c r="CY26" s="354"/>
      <c r="CZ26" s="354"/>
      <c r="DA26" s="354"/>
      <c r="DB26" s="354"/>
      <c r="DC26" s="354"/>
      <c r="DD26" s="354"/>
      <c r="DE26" s="354"/>
      <c r="DF26" s="354"/>
      <c r="DG26" s="354"/>
      <c r="DH26" s="354"/>
      <c r="DI26" s="354"/>
      <c r="DJ26" s="354"/>
      <c r="DK26" s="354"/>
      <c r="DL26" s="354"/>
      <c r="DM26" s="354"/>
      <c r="DN26" s="354"/>
      <c r="DO26" s="354"/>
      <c r="DP26" s="354"/>
      <c r="DQ26" s="354"/>
      <c r="DR26" s="354"/>
      <c r="DS26" s="354"/>
      <c r="DT26" s="354"/>
    </row>
    <row r="27" spans="1:124" s="355" customFormat="1" ht="20.100000000000001" customHeight="1">
      <c r="A27" s="93"/>
      <c r="B27" s="104" t="s">
        <v>36</v>
      </c>
      <c r="C27" s="105">
        <v>0</v>
      </c>
      <c r="D27" s="177">
        <v>0</v>
      </c>
      <c r="E27" s="178">
        <v>0</v>
      </c>
      <c r="F27" s="179" t="s">
        <v>298</v>
      </c>
      <c r="G27" s="180" t="s">
        <v>298</v>
      </c>
      <c r="H27" s="181" t="s">
        <v>298</v>
      </c>
      <c r="I27" s="179" t="s">
        <v>299</v>
      </c>
      <c r="J27" s="180" t="s">
        <v>299</v>
      </c>
      <c r="K27" s="181" t="s">
        <v>299</v>
      </c>
      <c r="L27" s="179" t="s">
        <v>299</v>
      </c>
      <c r="M27" s="180" t="s">
        <v>299</v>
      </c>
      <c r="N27" s="181" t="s">
        <v>299</v>
      </c>
      <c r="O27" s="353"/>
      <c r="P27" s="353"/>
      <c r="Q27" s="353"/>
      <c r="R27" s="353"/>
      <c r="S27" s="353"/>
      <c r="T27" s="353"/>
      <c r="U27" s="353"/>
      <c r="V27" s="353"/>
      <c r="W27" s="353"/>
      <c r="X27" s="353"/>
      <c r="Y27" s="353"/>
      <c r="Z27" s="353"/>
      <c r="AA27" s="353"/>
      <c r="AB27" s="353"/>
      <c r="AC27" s="353"/>
      <c r="AD27" s="353"/>
      <c r="AE27" s="353"/>
      <c r="AF27" s="353"/>
      <c r="AG27" s="353"/>
      <c r="AH27" s="353"/>
      <c r="AI27" s="353"/>
      <c r="AJ27" s="353"/>
      <c r="AK27" s="353"/>
      <c r="AL27" s="353"/>
      <c r="AM27" s="353"/>
      <c r="AN27" s="353"/>
      <c r="AO27" s="353"/>
      <c r="AP27" s="353"/>
      <c r="AQ27" s="353"/>
      <c r="AR27" s="353"/>
      <c r="AS27" s="353"/>
      <c r="AT27" s="353"/>
      <c r="AU27" s="353"/>
      <c r="AV27" s="353"/>
      <c r="AW27" s="353"/>
      <c r="AX27" s="353"/>
      <c r="AY27" s="353"/>
      <c r="AZ27" s="353"/>
      <c r="BA27" s="353"/>
      <c r="BB27" s="353"/>
      <c r="BC27" s="353"/>
      <c r="BD27" s="353"/>
      <c r="BE27" s="353"/>
      <c r="BF27" s="353"/>
      <c r="BG27" s="353"/>
      <c r="BH27" s="353"/>
      <c r="BI27" s="353"/>
      <c r="BJ27" s="353"/>
      <c r="BK27" s="353"/>
      <c r="BL27" s="353"/>
      <c r="BM27" s="353"/>
      <c r="BN27" s="353"/>
      <c r="BO27" s="353"/>
      <c r="BP27" s="353"/>
      <c r="BQ27" s="353"/>
      <c r="BR27" s="353"/>
      <c r="BS27" s="353"/>
      <c r="BT27" s="353"/>
      <c r="BU27" s="353"/>
      <c r="BV27" s="353"/>
      <c r="BW27" s="353"/>
      <c r="BX27" s="353"/>
      <c r="BY27" s="353"/>
      <c r="BZ27" s="353"/>
      <c r="CA27" s="353"/>
      <c r="CB27" s="353"/>
      <c r="CC27" s="353"/>
      <c r="CD27" s="353"/>
      <c r="CE27" s="353"/>
      <c r="CF27" s="353"/>
      <c r="CG27" s="353"/>
      <c r="CH27" s="353"/>
      <c r="CI27" s="353"/>
      <c r="CJ27" s="353"/>
      <c r="CK27" s="353"/>
      <c r="CL27" s="353"/>
      <c r="CM27" s="353"/>
      <c r="CN27" s="353"/>
      <c r="CO27" s="353"/>
      <c r="CP27" s="353"/>
      <c r="CQ27" s="353"/>
      <c r="CR27" s="353"/>
      <c r="CS27" s="353"/>
      <c r="CT27" s="353"/>
      <c r="CU27" s="353"/>
      <c r="CV27" s="353"/>
      <c r="CW27" s="353"/>
      <c r="CX27" s="353"/>
      <c r="CY27" s="354"/>
      <c r="CZ27" s="354"/>
      <c r="DA27" s="354"/>
      <c r="DB27" s="354"/>
      <c r="DC27" s="354"/>
      <c r="DD27" s="354"/>
      <c r="DE27" s="354"/>
      <c r="DF27" s="354"/>
      <c r="DG27" s="354"/>
      <c r="DH27" s="354"/>
      <c r="DI27" s="354"/>
      <c r="DJ27" s="354"/>
      <c r="DK27" s="354"/>
      <c r="DL27" s="354"/>
      <c r="DM27" s="354"/>
      <c r="DN27" s="354"/>
      <c r="DO27" s="354"/>
      <c r="DP27" s="354"/>
      <c r="DQ27" s="354"/>
      <c r="DR27" s="354"/>
      <c r="DS27" s="354"/>
      <c r="DT27" s="354"/>
    </row>
    <row r="28" spans="1:124" s="355" customFormat="1" ht="20.100000000000001" customHeight="1">
      <c r="A28" s="93"/>
      <c r="B28" s="104" t="s">
        <v>69</v>
      </c>
      <c r="C28" s="105">
        <v>58.366391</v>
      </c>
      <c r="D28" s="177">
        <v>39.062637000000002</v>
      </c>
      <c r="E28" s="178">
        <v>40.432741</v>
      </c>
      <c r="F28" s="179">
        <v>2.2072137370974332</v>
      </c>
      <c r="G28" s="180">
        <v>0</v>
      </c>
      <c r="H28" s="181">
        <v>0</v>
      </c>
      <c r="I28" s="179">
        <v>38.29318520714974</v>
      </c>
      <c r="J28" s="180" t="s">
        <v>299</v>
      </c>
      <c r="K28" s="181" t="s">
        <v>299</v>
      </c>
      <c r="L28" s="179">
        <v>0.84521244426437114</v>
      </c>
      <c r="M28" s="180">
        <v>0.41588078142292328</v>
      </c>
      <c r="N28" s="181">
        <v>0.55799086191064806</v>
      </c>
      <c r="O28" s="353"/>
      <c r="P28" s="353"/>
      <c r="Q28" s="353"/>
      <c r="R28" s="353"/>
      <c r="S28" s="353"/>
      <c r="T28" s="353"/>
      <c r="U28" s="353"/>
      <c r="V28" s="353"/>
      <c r="W28" s="353"/>
      <c r="X28" s="353"/>
      <c r="Y28" s="353"/>
      <c r="Z28" s="353"/>
      <c r="AA28" s="353"/>
      <c r="AB28" s="353"/>
      <c r="AC28" s="353"/>
      <c r="AD28" s="353"/>
      <c r="AE28" s="353"/>
      <c r="AF28" s="353"/>
      <c r="AG28" s="353"/>
      <c r="AH28" s="353"/>
      <c r="AI28" s="353"/>
      <c r="AJ28" s="353"/>
      <c r="AK28" s="353"/>
      <c r="AL28" s="353"/>
      <c r="AM28" s="353"/>
      <c r="AN28" s="353"/>
      <c r="AO28" s="353"/>
      <c r="AP28" s="353"/>
      <c r="AQ28" s="353"/>
      <c r="AR28" s="353"/>
      <c r="AS28" s="353"/>
      <c r="AT28" s="353"/>
      <c r="AU28" s="353"/>
      <c r="AV28" s="353"/>
      <c r="AW28" s="353"/>
      <c r="AX28" s="353"/>
      <c r="AY28" s="353"/>
      <c r="AZ28" s="353"/>
      <c r="BA28" s="353"/>
      <c r="BB28" s="353"/>
      <c r="BC28" s="353"/>
      <c r="BD28" s="353"/>
      <c r="BE28" s="353"/>
      <c r="BF28" s="353"/>
      <c r="BG28" s="353"/>
      <c r="BH28" s="353"/>
      <c r="BI28" s="353"/>
      <c r="BJ28" s="353"/>
      <c r="BK28" s="353"/>
      <c r="BL28" s="353"/>
      <c r="BM28" s="353"/>
      <c r="BN28" s="353"/>
      <c r="BO28" s="353"/>
      <c r="BP28" s="353"/>
      <c r="BQ28" s="353"/>
      <c r="BR28" s="353"/>
      <c r="BS28" s="353"/>
      <c r="BT28" s="353"/>
      <c r="BU28" s="353"/>
      <c r="BV28" s="353"/>
      <c r="BW28" s="353"/>
      <c r="BX28" s="353"/>
      <c r="BY28" s="353"/>
      <c r="BZ28" s="353"/>
      <c r="CA28" s="353"/>
      <c r="CB28" s="353"/>
      <c r="CC28" s="353"/>
      <c r="CD28" s="353"/>
      <c r="CE28" s="353"/>
      <c r="CF28" s="353"/>
      <c r="CG28" s="353"/>
      <c r="CH28" s="353"/>
      <c r="CI28" s="353"/>
      <c r="CJ28" s="353"/>
      <c r="CK28" s="353"/>
      <c r="CL28" s="353"/>
      <c r="CM28" s="353"/>
      <c r="CN28" s="353"/>
      <c r="CO28" s="353"/>
      <c r="CP28" s="353"/>
      <c r="CQ28" s="353"/>
      <c r="CR28" s="353"/>
      <c r="CS28" s="353"/>
      <c r="CT28" s="353"/>
      <c r="CU28" s="353"/>
      <c r="CV28" s="353"/>
      <c r="CW28" s="353"/>
      <c r="CX28" s="353"/>
      <c r="CY28" s="354"/>
      <c r="CZ28" s="354"/>
      <c r="DA28" s="354"/>
      <c r="DB28" s="354"/>
      <c r="DC28" s="354"/>
      <c r="DD28" s="354"/>
      <c r="DE28" s="354"/>
      <c r="DF28" s="354"/>
      <c r="DG28" s="354"/>
      <c r="DH28" s="354"/>
      <c r="DI28" s="354"/>
      <c r="DJ28" s="354"/>
      <c r="DK28" s="354"/>
      <c r="DL28" s="354"/>
      <c r="DM28" s="354"/>
      <c r="DN28" s="354"/>
      <c r="DO28" s="354"/>
      <c r="DP28" s="354"/>
      <c r="DQ28" s="354"/>
      <c r="DR28" s="354"/>
      <c r="DS28" s="354"/>
      <c r="DT28" s="354"/>
    </row>
    <row r="29" spans="1:124" s="355" customFormat="1" ht="20.100000000000001" customHeight="1">
      <c r="A29" s="93"/>
      <c r="B29" s="104" t="s">
        <v>40</v>
      </c>
      <c r="C29" s="105">
        <v>0</v>
      </c>
      <c r="D29" s="177">
        <v>0</v>
      </c>
      <c r="E29" s="178">
        <v>0</v>
      </c>
      <c r="F29" s="179" t="s">
        <v>298</v>
      </c>
      <c r="G29" s="180" t="s">
        <v>298</v>
      </c>
      <c r="H29" s="181" t="s">
        <v>298</v>
      </c>
      <c r="I29" s="179" t="s">
        <v>299</v>
      </c>
      <c r="J29" s="180" t="s">
        <v>299</v>
      </c>
      <c r="K29" s="181" t="s">
        <v>299</v>
      </c>
      <c r="L29" s="179" t="s">
        <v>299</v>
      </c>
      <c r="M29" s="180" t="s">
        <v>299</v>
      </c>
      <c r="N29" s="181" t="s">
        <v>299</v>
      </c>
      <c r="O29" s="353"/>
      <c r="P29" s="353"/>
      <c r="Q29" s="353"/>
      <c r="R29" s="353"/>
      <c r="S29" s="353"/>
      <c r="T29" s="353"/>
      <c r="U29" s="353"/>
      <c r="V29" s="353"/>
      <c r="W29" s="353"/>
      <c r="X29" s="353"/>
      <c r="Y29" s="353"/>
      <c r="Z29" s="353"/>
      <c r="AA29" s="353"/>
      <c r="AB29" s="353"/>
      <c r="AC29" s="353"/>
      <c r="AD29" s="353"/>
      <c r="AE29" s="353"/>
      <c r="AF29" s="353"/>
      <c r="AG29" s="353"/>
      <c r="AH29" s="353"/>
      <c r="AI29" s="353"/>
      <c r="AJ29" s="353"/>
      <c r="AK29" s="353"/>
      <c r="AL29" s="353"/>
      <c r="AM29" s="353"/>
      <c r="AN29" s="353"/>
      <c r="AO29" s="353"/>
      <c r="AP29" s="353"/>
      <c r="AQ29" s="353"/>
      <c r="AR29" s="353"/>
      <c r="AS29" s="353"/>
      <c r="AT29" s="353"/>
      <c r="AU29" s="353"/>
      <c r="AV29" s="353"/>
      <c r="AW29" s="353"/>
      <c r="AX29" s="353"/>
      <c r="AY29" s="353"/>
      <c r="AZ29" s="353"/>
      <c r="BA29" s="353"/>
      <c r="BB29" s="353"/>
      <c r="BC29" s="353"/>
      <c r="BD29" s="353"/>
      <c r="BE29" s="353"/>
      <c r="BF29" s="353"/>
      <c r="BG29" s="353"/>
      <c r="BH29" s="353"/>
      <c r="BI29" s="353"/>
      <c r="BJ29" s="353"/>
      <c r="BK29" s="353"/>
      <c r="BL29" s="353"/>
      <c r="BM29" s="353"/>
      <c r="BN29" s="353"/>
      <c r="BO29" s="353"/>
      <c r="BP29" s="353"/>
      <c r="BQ29" s="353"/>
      <c r="BR29" s="353"/>
      <c r="BS29" s="353"/>
      <c r="BT29" s="353"/>
      <c r="BU29" s="353"/>
      <c r="BV29" s="353"/>
      <c r="BW29" s="353"/>
      <c r="BX29" s="353"/>
      <c r="BY29" s="353"/>
      <c r="BZ29" s="353"/>
      <c r="CA29" s="353"/>
      <c r="CB29" s="353"/>
      <c r="CC29" s="353"/>
      <c r="CD29" s="353"/>
      <c r="CE29" s="353"/>
      <c r="CF29" s="353"/>
      <c r="CG29" s="353"/>
      <c r="CH29" s="353"/>
      <c r="CI29" s="353"/>
      <c r="CJ29" s="353"/>
      <c r="CK29" s="353"/>
      <c r="CL29" s="353"/>
      <c r="CM29" s="353"/>
      <c r="CN29" s="353"/>
      <c r="CO29" s="353"/>
      <c r="CP29" s="353"/>
      <c r="CQ29" s="353"/>
      <c r="CR29" s="353"/>
      <c r="CS29" s="353"/>
      <c r="CT29" s="353"/>
      <c r="CU29" s="353"/>
      <c r="CV29" s="353"/>
      <c r="CW29" s="353"/>
      <c r="CX29" s="353"/>
      <c r="CY29" s="354"/>
      <c r="CZ29" s="354"/>
      <c r="DA29" s="354"/>
      <c r="DB29" s="354"/>
      <c r="DC29" s="354"/>
      <c r="DD29" s="354"/>
      <c r="DE29" s="354"/>
      <c r="DF29" s="354"/>
      <c r="DG29" s="354"/>
      <c r="DH29" s="354"/>
      <c r="DI29" s="354"/>
      <c r="DJ29" s="354"/>
      <c r="DK29" s="354"/>
      <c r="DL29" s="354"/>
      <c r="DM29" s="354"/>
      <c r="DN29" s="354"/>
      <c r="DO29" s="354"/>
      <c r="DP29" s="354"/>
      <c r="DQ29" s="354"/>
      <c r="DR29" s="354"/>
      <c r="DS29" s="354"/>
      <c r="DT29" s="354"/>
    </row>
    <row r="30" spans="1:124" s="355" customFormat="1" ht="20.100000000000001" customHeight="1">
      <c r="A30" s="93"/>
      <c r="B30" s="104" t="s">
        <v>73</v>
      </c>
      <c r="C30" s="105">
        <v>11052.311536000001</v>
      </c>
      <c r="D30" s="177">
        <v>10554.59792</v>
      </c>
      <c r="E30" s="178">
        <v>10585.917448</v>
      </c>
      <c r="F30" s="179">
        <v>0.86412855527021393</v>
      </c>
      <c r="G30" s="180">
        <v>0.80415017837079295</v>
      </c>
      <c r="H30" s="181">
        <v>0.79393051582769147</v>
      </c>
      <c r="I30" s="179">
        <v>390.75430406702475</v>
      </c>
      <c r="J30" s="180">
        <v>475.6701557816595</v>
      </c>
      <c r="K30" s="181">
        <v>496.94808707386392</v>
      </c>
      <c r="L30" s="179">
        <v>3.37661952239056</v>
      </c>
      <c r="M30" s="180">
        <v>3.8251024061748442</v>
      </c>
      <c r="N30" s="181">
        <v>3.9454225111013734</v>
      </c>
      <c r="O30" s="353"/>
      <c r="P30" s="353"/>
      <c r="Q30" s="353"/>
      <c r="R30" s="353"/>
      <c r="S30" s="353"/>
      <c r="T30" s="353"/>
      <c r="U30" s="353"/>
      <c r="V30" s="353"/>
      <c r="W30" s="353"/>
      <c r="X30" s="353"/>
      <c r="Y30" s="353"/>
      <c r="Z30" s="353"/>
      <c r="AA30" s="353"/>
      <c r="AB30" s="353"/>
      <c r="AC30" s="353"/>
      <c r="AD30" s="353"/>
      <c r="AE30" s="353"/>
      <c r="AF30" s="353"/>
      <c r="AG30" s="353"/>
      <c r="AH30" s="353"/>
      <c r="AI30" s="353"/>
      <c r="AJ30" s="353"/>
      <c r="AK30" s="353"/>
      <c r="AL30" s="353"/>
      <c r="AM30" s="353"/>
      <c r="AN30" s="353"/>
      <c r="AO30" s="353"/>
      <c r="AP30" s="353"/>
      <c r="AQ30" s="353"/>
      <c r="AR30" s="353"/>
      <c r="AS30" s="353"/>
      <c r="AT30" s="353"/>
      <c r="AU30" s="353"/>
      <c r="AV30" s="353"/>
      <c r="AW30" s="353"/>
      <c r="AX30" s="353"/>
      <c r="AY30" s="353"/>
      <c r="AZ30" s="353"/>
      <c r="BA30" s="353"/>
      <c r="BB30" s="353"/>
      <c r="BC30" s="353"/>
      <c r="BD30" s="353"/>
      <c r="BE30" s="353"/>
      <c r="BF30" s="353"/>
      <c r="BG30" s="353"/>
      <c r="BH30" s="353"/>
      <c r="BI30" s="353"/>
      <c r="BJ30" s="353"/>
      <c r="BK30" s="353"/>
      <c r="BL30" s="353"/>
      <c r="BM30" s="353"/>
      <c r="BN30" s="353"/>
      <c r="BO30" s="353"/>
      <c r="BP30" s="353"/>
      <c r="BQ30" s="353"/>
      <c r="BR30" s="353"/>
      <c r="BS30" s="353"/>
      <c r="BT30" s="353"/>
      <c r="BU30" s="353"/>
      <c r="BV30" s="353"/>
      <c r="BW30" s="353"/>
      <c r="BX30" s="353"/>
      <c r="BY30" s="353"/>
      <c r="BZ30" s="353"/>
      <c r="CA30" s="353"/>
      <c r="CB30" s="353"/>
      <c r="CC30" s="353"/>
      <c r="CD30" s="353"/>
      <c r="CE30" s="353"/>
      <c r="CF30" s="353"/>
      <c r="CG30" s="353"/>
      <c r="CH30" s="353"/>
      <c r="CI30" s="353"/>
      <c r="CJ30" s="353"/>
      <c r="CK30" s="353"/>
      <c r="CL30" s="353"/>
      <c r="CM30" s="353"/>
      <c r="CN30" s="353"/>
      <c r="CO30" s="353"/>
      <c r="CP30" s="353"/>
      <c r="CQ30" s="353"/>
      <c r="CR30" s="353"/>
      <c r="CS30" s="353"/>
      <c r="CT30" s="353"/>
      <c r="CU30" s="353"/>
      <c r="CV30" s="353"/>
      <c r="CW30" s="353"/>
      <c r="CX30" s="353"/>
      <c r="CY30" s="354"/>
      <c r="CZ30" s="354"/>
      <c r="DA30" s="354"/>
      <c r="DB30" s="354"/>
      <c r="DC30" s="354"/>
      <c r="DD30" s="354"/>
      <c r="DE30" s="354"/>
      <c r="DF30" s="354"/>
      <c r="DG30" s="354"/>
      <c r="DH30" s="354"/>
      <c r="DI30" s="354"/>
      <c r="DJ30" s="354"/>
      <c r="DK30" s="354"/>
      <c r="DL30" s="354"/>
      <c r="DM30" s="354"/>
      <c r="DN30" s="354"/>
      <c r="DO30" s="354"/>
      <c r="DP30" s="354"/>
      <c r="DQ30" s="354"/>
      <c r="DR30" s="354"/>
      <c r="DS30" s="354"/>
      <c r="DT30" s="354"/>
    </row>
    <row r="31" spans="1:124" s="355" customFormat="1" ht="20.100000000000001" customHeight="1">
      <c r="A31" s="93"/>
      <c r="B31" s="104" t="s">
        <v>31</v>
      </c>
      <c r="C31" s="105">
        <v>0</v>
      </c>
      <c r="D31" s="177">
        <v>0</v>
      </c>
      <c r="E31" s="178">
        <v>0</v>
      </c>
      <c r="F31" s="179" t="s">
        <v>298</v>
      </c>
      <c r="G31" s="180" t="s">
        <v>298</v>
      </c>
      <c r="H31" s="181" t="s">
        <v>298</v>
      </c>
      <c r="I31" s="179" t="s">
        <v>299</v>
      </c>
      <c r="J31" s="180" t="s">
        <v>299</v>
      </c>
      <c r="K31" s="181" t="s">
        <v>299</v>
      </c>
      <c r="L31" s="179" t="s">
        <v>299</v>
      </c>
      <c r="M31" s="180" t="s">
        <v>299</v>
      </c>
      <c r="N31" s="181" t="s">
        <v>299</v>
      </c>
      <c r="O31" s="353"/>
      <c r="P31" s="353"/>
      <c r="Q31" s="353"/>
      <c r="R31" s="353"/>
      <c r="S31" s="353"/>
      <c r="T31" s="353"/>
      <c r="U31" s="353"/>
      <c r="V31" s="353"/>
      <c r="W31" s="353"/>
      <c r="X31" s="353"/>
      <c r="Y31" s="353"/>
      <c r="Z31" s="353"/>
      <c r="AA31" s="353"/>
      <c r="AB31" s="353"/>
      <c r="AC31" s="353"/>
      <c r="AD31" s="353"/>
      <c r="AE31" s="353"/>
      <c r="AF31" s="353"/>
      <c r="AG31" s="353"/>
      <c r="AH31" s="353"/>
      <c r="AI31" s="353"/>
      <c r="AJ31" s="353"/>
      <c r="AK31" s="353"/>
      <c r="AL31" s="353"/>
      <c r="AM31" s="353"/>
      <c r="AN31" s="353"/>
      <c r="AO31" s="353"/>
      <c r="AP31" s="353"/>
      <c r="AQ31" s="353"/>
      <c r="AR31" s="353"/>
      <c r="AS31" s="353"/>
      <c r="AT31" s="353"/>
      <c r="AU31" s="353"/>
      <c r="AV31" s="353"/>
      <c r="AW31" s="353"/>
      <c r="AX31" s="353"/>
      <c r="AY31" s="353"/>
      <c r="AZ31" s="353"/>
      <c r="BA31" s="353"/>
      <c r="BB31" s="353"/>
      <c r="BC31" s="353"/>
      <c r="BD31" s="353"/>
      <c r="BE31" s="353"/>
      <c r="BF31" s="353"/>
      <c r="BG31" s="353"/>
      <c r="BH31" s="353"/>
      <c r="BI31" s="353"/>
      <c r="BJ31" s="353"/>
      <c r="BK31" s="353"/>
      <c r="BL31" s="353"/>
      <c r="BM31" s="353"/>
      <c r="BN31" s="353"/>
      <c r="BO31" s="353"/>
      <c r="BP31" s="353"/>
      <c r="BQ31" s="353"/>
      <c r="BR31" s="353"/>
      <c r="BS31" s="353"/>
      <c r="BT31" s="353"/>
      <c r="BU31" s="353"/>
      <c r="BV31" s="353"/>
      <c r="BW31" s="353"/>
      <c r="BX31" s="353"/>
      <c r="BY31" s="353"/>
      <c r="BZ31" s="353"/>
      <c r="CA31" s="353"/>
      <c r="CB31" s="353"/>
      <c r="CC31" s="353"/>
      <c r="CD31" s="353"/>
      <c r="CE31" s="353"/>
      <c r="CF31" s="353"/>
      <c r="CG31" s="353"/>
      <c r="CH31" s="353"/>
      <c r="CI31" s="353"/>
      <c r="CJ31" s="353"/>
      <c r="CK31" s="353"/>
      <c r="CL31" s="353"/>
      <c r="CM31" s="353"/>
      <c r="CN31" s="353"/>
      <c r="CO31" s="353"/>
      <c r="CP31" s="353"/>
      <c r="CQ31" s="353"/>
      <c r="CR31" s="353"/>
      <c r="CS31" s="353"/>
      <c r="CT31" s="353"/>
      <c r="CU31" s="353"/>
      <c r="CV31" s="353"/>
      <c r="CW31" s="353"/>
      <c r="CX31" s="353"/>
      <c r="CY31" s="354"/>
      <c r="CZ31" s="354"/>
      <c r="DA31" s="354"/>
      <c r="DB31" s="354"/>
      <c r="DC31" s="354"/>
      <c r="DD31" s="354"/>
      <c r="DE31" s="354"/>
      <c r="DF31" s="354"/>
      <c r="DG31" s="354"/>
      <c r="DH31" s="354"/>
      <c r="DI31" s="354"/>
      <c r="DJ31" s="354"/>
      <c r="DK31" s="354"/>
      <c r="DL31" s="354"/>
      <c r="DM31" s="354"/>
      <c r="DN31" s="354"/>
      <c r="DO31" s="354"/>
      <c r="DP31" s="354"/>
      <c r="DQ31" s="354"/>
      <c r="DR31" s="354"/>
      <c r="DS31" s="354"/>
      <c r="DT31" s="354"/>
    </row>
    <row r="32" spans="1:124" s="355" customFormat="1" ht="20.100000000000001" customHeight="1">
      <c r="A32" s="93"/>
      <c r="B32" s="104" t="s">
        <v>45</v>
      </c>
      <c r="C32" s="105">
        <v>17.526602</v>
      </c>
      <c r="D32" s="177">
        <v>15.109477999999999</v>
      </c>
      <c r="E32" s="178">
        <v>12.82785</v>
      </c>
      <c r="F32" s="179">
        <v>19.785945958035676</v>
      </c>
      <c r="G32" s="180">
        <v>22.836599649570953</v>
      </c>
      <c r="H32" s="181">
        <v>26.898435825177252</v>
      </c>
      <c r="I32" s="179">
        <v>30.358117125420002</v>
      </c>
      <c r="J32" s="180">
        <v>35.770358479416409</v>
      </c>
      <c r="K32" s="181">
        <v>38.273480498862341</v>
      </c>
      <c r="L32" s="179">
        <v>6.0066406483127759</v>
      </c>
      <c r="M32" s="180">
        <v>8.16873355916068</v>
      </c>
      <c r="N32" s="181">
        <v>10.294967590048216</v>
      </c>
      <c r="O32" s="353"/>
      <c r="P32" s="353"/>
      <c r="Q32" s="353"/>
      <c r="R32" s="353"/>
      <c r="S32" s="353"/>
      <c r="T32" s="353"/>
      <c r="U32" s="353"/>
      <c r="V32" s="353"/>
      <c r="W32" s="353"/>
      <c r="X32" s="353"/>
      <c r="Y32" s="353"/>
      <c r="Z32" s="353"/>
      <c r="AA32" s="353"/>
      <c r="AB32" s="353"/>
      <c r="AC32" s="353"/>
      <c r="AD32" s="353"/>
      <c r="AE32" s="353"/>
      <c r="AF32" s="353"/>
      <c r="AG32" s="353"/>
      <c r="AH32" s="353"/>
      <c r="AI32" s="353"/>
      <c r="AJ32" s="353"/>
      <c r="AK32" s="353"/>
      <c r="AL32" s="353"/>
      <c r="AM32" s="353"/>
      <c r="AN32" s="353"/>
      <c r="AO32" s="353"/>
      <c r="AP32" s="353"/>
      <c r="AQ32" s="353"/>
      <c r="AR32" s="353"/>
      <c r="AS32" s="353"/>
      <c r="AT32" s="353"/>
      <c r="AU32" s="353"/>
      <c r="AV32" s="353"/>
      <c r="AW32" s="353"/>
      <c r="AX32" s="353"/>
      <c r="AY32" s="353"/>
      <c r="AZ32" s="353"/>
      <c r="BA32" s="353"/>
      <c r="BB32" s="353"/>
      <c r="BC32" s="353"/>
      <c r="BD32" s="353"/>
      <c r="BE32" s="353"/>
      <c r="BF32" s="353"/>
      <c r="BG32" s="353"/>
      <c r="BH32" s="353"/>
      <c r="BI32" s="353"/>
      <c r="BJ32" s="353"/>
      <c r="BK32" s="353"/>
      <c r="BL32" s="353"/>
      <c r="BM32" s="353"/>
      <c r="BN32" s="353"/>
      <c r="BO32" s="353"/>
      <c r="BP32" s="353"/>
      <c r="BQ32" s="353"/>
      <c r="BR32" s="353"/>
      <c r="BS32" s="353"/>
      <c r="BT32" s="353"/>
      <c r="BU32" s="353"/>
      <c r="BV32" s="353"/>
      <c r="BW32" s="353"/>
      <c r="BX32" s="353"/>
      <c r="BY32" s="353"/>
      <c r="BZ32" s="353"/>
      <c r="CA32" s="353"/>
      <c r="CB32" s="353"/>
      <c r="CC32" s="353"/>
      <c r="CD32" s="353"/>
      <c r="CE32" s="353"/>
      <c r="CF32" s="353"/>
      <c r="CG32" s="353"/>
      <c r="CH32" s="353"/>
      <c r="CI32" s="353"/>
      <c r="CJ32" s="353"/>
      <c r="CK32" s="353"/>
      <c r="CL32" s="353"/>
      <c r="CM32" s="353"/>
      <c r="CN32" s="353"/>
      <c r="CO32" s="353"/>
      <c r="CP32" s="353"/>
      <c r="CQ32" s="353"/>
      <c r="CR32" s="353"/>
      <c r="CS32" s="353"/>
      <c r="CT32" s="353"/>
      <c r="CU32" s="353"/>
      <c r="CV32" s="353"/>
      <c r="CW32" s="353"/>
      <c r="CX32" s="353"/>
      <c r="CY32" s="354"/>
      <c r="CZ32" s="354"/>
      <c r="DA32" s="354"/>
      <c r="DB32" s="354"/>
      <c r="DC32" s="354"/>
      <c r="DD32" s="354"/>
      <c r="DE32" s="354"/>
      <c r="DF32" s="354"/>
      <c r="DG32" s="354"/>
      <c r="DH32" s="354"/>
      <c r="DI32" s="354"/>
      <c r="DJ32" s="354"/>
      <c r="DK32" s="354"/>
      <c r="DL32" s="354"/>
      <c r="DM32" s="354"/>
      <c r="DN32" s="354"/>
      <c r="DO32" s="354"/>
      <c r="DP32" s="354"/>
      <c r="DQ32" s="354"/>
      <c r="DR32" s="354"/>
      <c r="DS32" s="354"/>
      <c r="DT32" s="354"/>
    </row>
    <row r="33" spans="1:124" s="355" customFormat="1" ht="20.100000000000001" customHeight="1">
      <c r="A33" s="93"/>
      <c r="B33" s="104" t="s">
        <v>51</v>
      </c>
      <c r="C33" s="105">
        <v>0</v>
      </c>
      <c r="D33" s="177">
        <v>0</v>
      </c>
      <c r="E33" s="178">
        <v>0</v>
      </c>
      <c r="F33" s="179" t="s">
        <v>298</v>
      </c>
      <c r="G33" s="180" t="s">
        <v>298</v>
      </c>
      <c r="H33" s="181" t="s">
        <v>298</v>
      </c>
      <c r="I33" s="179" t="s">
        <v>299</v>
      </c>
      <c r="J33" s="180" t="s">
        <v>299</v>
      </c>
      <c r="K33" s="181" t="s">
        <v>299</v>
      </c>
      <c r="L33" s="179" t="s">
        <v>299</v>
      </c>
      <c r="M33" s="180" t="s">
        <v>299</v>
      </c>
      <c r="N33" s="181" t="s">
        <v>299</v>
      </c>
      <c r="O33" s="353"/>
      <c r="P33" s="353"/>
      <c r="Q33" s="353"/>
      <c r="R33" s="353"/>
      <c r="S33" s="353"/>
      <c r="T33" s="353"/>
      <c r="U33" s="353"/>
      <c r="V33" s="353"/>
      <c r="W33" s="353"/>
      <c r="X33" s="353"/>
      <c r="Y33" s="353"/>
      <c r="Z33" s="353"/>
      <c r="AA33" s="353"/>
      <c r="AB33" s="353"/>
      <c r="AC33" s="353"/>
      <c r="AD33" s="353"/>
      <c r="AE33" s="353"/>
      <c r="AF33" s="353"/>
      <c r="AG33" s="353"/>
      <c r="AH33" s="353"/>
      <c r="AI33" s="353"/>
      <c r="AJ33" s="353"/>
      <c r="AK33" s="353"/>
      <c r="AL33" s="353"/>
      <c r="AM33" s="353"/>
      <c r="AN33" s="353"/>
      <c r="AO33" s="353"/>
      <c r="AP33" s="353"/>
      <c r="AQ33" s="353"/>
      <c r="AR33" s="353"/>
      <c r="AS33" s="353"/>
      <c r="AT33" s="353"/>
      <c r="AU33" s="353"/>
      <c r="AV33" s="353"/>
      <c r="AW33" s="353"/>
      <c r="AX33" s="353"/>
      <c r="AY33" s="353"/>
      <c r="AZ33" s="353"/>
      <c r="BA33" s="353"/>
      <c r="BB33" s="353"/>
      <c r="BC33" s="353"/>
      <c r="BD33" s="353"/>
      <c r="BE33" s="353"/>
      <c r="BF33" s="353"/>
      <c r="BG33" s="353"/>
      <c r="BH33" s="353"/>
      <c r="BI33" s="353"/>
      <c r="BJ33" s="353"/>
      <c r="BK33" s="353"/>
      <c r="BL33" s="353"/>
      <c r="BM33" s="353"/>
      <c r="BN33" s="353"/>
      <c r="BO33" s="353"/>
      <c r="BP33" s="353"/>
      <c r="BQ33" s="353"/>
      <c r="BR33" s="353"/>
      <c r="BS33" s="353"/>
      <c r="BT33" s="353"/>
      <c r="BU33" s="353"/>
      <c r="BV33" s="353"/>
      <c r="BW33" s="353"/>
      <c r="BX33" s="353"/>
      <c r="BY33" s="353"/>
      <c r="BZ33" s="353"/>
      <c r="CA33" s="353"/>
      <c r="CB33" s="353"/>
      <c r="CC33" s="353"/>
      <c r="CD33" s="353"/>
      <c r="CE33" s="353"/>
      <c r="CF33" s="353"/>
      <c r="CG33" s="353"/>
      <c r="CH33" s="353"/>
      <c r="CI33" s="353"/>
      <c r="CJ33" s="353"/>
      <c r="CK33" s="353"/>
      <c r="CL33" s="353"/>
      <c r="CM33" s="353"/>
      <c r="CN33" s="353"/>
      <c r="CO33" s="353"/>
      <c r="CP33" s="353"/>
      <c r="CQ33" s="353"/>
      <c r="CR33" s="353"/>
      <c r="CS33" s="353"/>
      <c r="CT33" s="353"/>
      <c r="CU33" s="353"/>
      <c r="CV33" s="353"/>
      <c r="CW33" s="353"/>
      <c r="CX33" s="353"/>
      <c r="CY33" s="354"/>
      <c r="CZ33" s="354"/>
      <c r="DA33" s="354"/>
      <c r="DB33" s="354"/>
      <c r="DC33" s="354"/>
      <c r="DD33" s="354"/>
      <c r="DE33" s="354"/>
      <c r="DF33" s="354"/>
      <c r="DG33" s="354"/>
      <c r="DH33" s="354"/>
      <c r="DI33" s="354"/>
      <c r="DJ33" s="354"/>
      <c r="DK33" s="354"/>
      <c r="DL33" s="354"/>
      <c r="DM33" s="354"/>
      <c r="DN33" s="354"/>
      <c r="DO33" s="354"/>
      <c r="DP33" s="354"/>
      <c r="DQ33" s="354"/>
      <c r="DR33" s="354"/>
      <c r="DS33" s="354"/>
      <c r="DT33" s="354"/>
    </row>
    <row r="34" spans="1:124" s="355" customFormat="1" ht="20.100000000000001" customHeight="1">
      <c r="A34" s="93"/>
      <c r="B34" s="104" t="s">
        <v>48</v>
      </c>
      <c r="C34" s="105">
        <v>0</v>
      </c>
      <c r="D34" s="177">
        <v>0</v>
      </c>
      <c r="E34" s="178">
        <v>0</v>
      </c>
      <c r="F34" s="179" t="s">
        <v>298</v>
      </c>
      <c r="G34" s="180" t="s">
        <v>298</v>
      </c>
      <c r="H34" s="181" t="s">
        <v>298</v>
      </c>
      <c r="I34" s="179" t="s">
        <v>299</v>
      </c>
      <c r="J34" s="180" t="s">
        <v>299</v>
      </c>
      <c r="K34" s="181" t="s">
        <v>299</v>
      </c>
      <c r="L34" s="179" t="s">
        <v>299</v>
      </c>
      <c r="M34" s="180" t="s">
        <v>299</v>
      </c>
      <c r="N34" s="181" t="s">
        <v>299</v>
      </c>
      <c r="O34" s="353"/>
      <c r="P34" s="353"/>
      <c r="Q34" s="353"/>
      <c r="R34" s="353"/>
      <c r="S34" s="353"/>
      <c r="T34" s="353"/>
      <c r="U34" s="353"/>
      <c r="V34" s="353"/>
      <c r="W34" s="353"/>
      <c r="X34" s="353"/>
      <c r="Y34" s="353"/>
      <c r="Z34" s="353"/>
      <c r="AA34" s="353"/>
      <c r="AB34" s="353"/>
      <c r="AC34" s="353"/>
      <c r="AD34" s="353"/>
      <c r="AE34" s="353"/>
      <c r="AF34" s="353"/>
      <c r="AG34" s="353"/>
      <c r="AH34" s="353"/>
      <c r="AI34" s="353"/>
      <c r="AJ34" s="353"/>
      <c r="AK34" s="353"/>
      <c r="AL34" s="353"/>
      <c r="AM34" s="353"/>
      <c r="AN34" s="353"/>
      <c r="AO34" s="353"/>
      <c r="AP34" s="353"/>
      <c r="AQ34" s="353"/>
      <c r="AR34" s="353"/>
      <c r="AS34" s="353"/>
      <c r="AT34" s="353"/>
      <c r="AU34" s="353"/>
      <c r="AV34" s="353"/>
      <c r="AW34" s="353"/>
      <c r="AX34" s="353"/>
      <c r="AY34" s="353"/>
      <c r="AZ34" s="353"/>
      <c r="BA34" s="353"/>
      <c r="BB34" s="353"/>
      <c r="BC34" s="353"/>
      <c r="BD34" s="353"/>
      <c r="BE34" s="353"/>
      <c r="BF34" s="353"/>
      <c r="BG34" s="353"/>
      <c r="BH34" s="353"/>
      <c r="BI34" s="353"/>
      <c r="BJ34" s="353"/>
      <c r="BK34" s="353"/>
      <c r="BL34" s="353"/>
      <c r="BM34" s="353"/>
      <c r="BN34" s="353"/>
      <c r="BO34" s="353"/>
      <c r="BP34" s="353"/>
      <c r="BQ34" s="353"/>
      <c r="BR34" s="353"/>
      <c r="BS34" s="353"/>
      <c r="BT34" s="353"/>
      <c r="BU34" s="353"/>
      <c r="BV34" s="353"/>
      <c r="BW34" s="353"/>
      <c r="BX34" s="353"/>
      <c r="BY34" s="353"/>
      <c r="BZ34" s="353"/>
      <c r="CA34" s="353"/>
      <c r="CB34" s="353"/>
      <c r="CC34" s="353"/>
      <c r="CD34" s="353"/>
      <c r="CE34" s="353"/>
      <c r="CF34" s="353"/>
      <c r="CG34" s="353"/>
      <c r="CH34" s="353"/>
      <c r="CI34" s="353"/>
      <c r="CJ34" s="353"/>
      <c r="CK34" s="353"/>
      <c r="CL34" s="353"/>
      <c r="CM34" s="353"/>
      <c r="CN34" s="353"/>
      <c r="CO34" s="353"/>
      <c r="CP34" s="353"/>
      <c r="CQ34" s="353"/>
      <c r="CR34" s="353"/>
      <c r="CS34" s="353"/>
      <c r="CT34" s="353"/>
      <c r="CU34" s="353"/>
      <c r="CV34" s="353"/>
      <c r="CW34" s="353"/>
      <c r="CX34" s="353"/>
      <c r="CY34" s="354"/>
      <c r="CZ34" s="354"/>
      <c r="DA34" s="354"/>
      <c r="DB34" s="354"/>
      <c r="DC34" s="354"/>
      <c r="DD34" s="354"/>
      <c r="DE34" s="354"/>
      <c r="DF34" s="354"/>
      <c r="DG34" s="354"/>
      <c r="DH34" s="354"/>
      <c r="DI34" s="354"/>
      <c r="DJ34" s="354"/>
      <c r="DK34" s="354"/>
      <c r="DL34" s="354"/>
      <c r="DM34" s="354"/>
      <c r="DN34" s="354"/>
      <c r="DO34" s="354"/>
      <c r="DP34" s="354"/>
      <c r="DQ34" s="354"/>
      <c r="DR34" s="354"/>
      <c r="DS34" s="354"/>
      <c r="DT34" s="354"/>
    </row>
    <row r="35" spans="1:124" s="355" customFormat="1" ht="20.100000000000001" customHeight="1">
      <c r="A35" s="93"/>
      <c r="B35" s="104" t="s">
        <v>39</v>
      </c>
      <c r="C35" s="105">
        <v>0</v>
      </c>
      <c r="D35" s="177">
        <v>0</v>
      </c>
      <c r="E35" s="178">
        <v>0</v>
      </c>
      <c r="F35" s="179" t="s">
        <v>298</v>
      </c>
      <c r="G35" s="180" t="s">
        <v>298</v>
      </c>
      <c r="H35" s="181" t="s">
        <v>298</v>
      </c>
      <c r="I35" s="179" t="s">
        <v>299</v>
      </c>
      <c r="J35" s="180" t="s">
        <v>299</v>
      </c>
      <c r="K35" s="181" t="s">
        <v>299</v>
      </c>
      <c r="L35" s="179" t="s">
        <v>299</v>
      </c>
      <c r="M35" s="180" t="s">
        <v>299</v>
      </c>
      <c r="N35" s="181" t="s">
        <v>299</v>
      </c>
      <c r="O35" s="353"/>
      <c r="P35" s="353"/>
      <c r="Q35" s="353"/>
      <c r="R35" s="353"/>
      <c r="S35" s="353"/>
      <c r="T35" s="353"/>
      <c r="U35" s="353"/>
      <c r="V35" s="353"/>
      <c r="W35" s="353"/>
      <c r="X35" s="353"/>
      <c r="Y35" s="353"/>
      <c r="Z35" s="353"/>
      <c r="AA35" s="353"/>
      <c r="AB35" s="353"/>
      <c r="AC35" s="353"/>
      <c r="AD35" s="353"/>
      <c r="AE35" s="353"/>
      <c r="AF35" s="353"/>
      <c r="AG35" s="353"/>
      <c r="AH35" s="353"/>
      <c r="AI35" s="353"/>
      <c r="AJ35" s="353"/>
      <c r="AK35" s="353"/>
      <c r="AL35" s="353"/>
      <c r="AM35" s="353"/>
      <c r="AN35" s="353"/>
      <c r="AO35" s="353"/>
      <c r="AP35" s="353"/>
      <c r="AQ35" s="353"/>
      <c r="AR35" s="353"/>
      <c r="AS35" s="353"/>
      <c r="AT35" s="353"/>
      <c r="AU35" s="353"/>
      <c r="AV35" s="353"/>
      <c r="AW35" s="353"/>
      <c r="AX35" s="353"/>
      <c r="AY35" s="353"/>
      <c r="AZ35" s="353"/>
      <c r="BA35" s="353"/>
      <c r="BB35" s="353"/>
      <c r="BC35" s="353"/>
      <c r="BD35" s="353"/>
      <c r="BE35" s="353"/>
      <c r="BF35" s="353"/>
      <c r="BG35" s="353"/>
      <c r="BH35" s="353"/>
      <c r="BI35" s="353"/>
      <c r="BJ35" s="353"/>
      <c r="BK35" s="353"/>
      <c r="BL35" s="353"/>
      <c r="BM35" s="353"/>
      <c r="BN35" s="353"/>
      <c r="BO35" s="353"/>
      <c r="BP35" s="353"/>
      <c r="BQ35" s="353"/>
      <c r="BR35" s="353"/>
      <c r="BS35" s="353"/>
      <c r="BT35" s="353"/>
      <c r="BU35" s="353"/>
      <c r="BV35" s="353"/>
      <c r="BW35" s="353"/>
      <c r="BX35" s="353"/>
      <c r="BY35" s="353"/>
      <c r="BZ35" s="353"/>
      <c r="CA35" s="353"/>
      <c r="CB35" s="353"/>
      <c r="CC35" s="353"/>
      <c r="CD35" s="353"/>
      <c r="CE35" s="353"/>
      <c r="CF35" s="353"/>
      <c r="CG35" s="353"/>
      <c r="CH35" s="353"/>
      <c r="CI35" s="353"/>
      <c r="CJ35" s="353"/>
      <c r="CK35" s="353"/>
      <c r="CL35" s="353"/>
      <c r="CM35" s="353"/>
      <c r="CN35" s="353"/>
      <c r="CO35" s="353"/>
      <c r="CP35" s="353"/>
      <c r="CQ35" s="353"/>
      <c r="CR35" s="353"/>
      <c r="CS35" s="353"/>
      <c r="CT35" s="353"/>
      <c r="CU35" s="353"/>
      <c r="CV35" s="353"/>
      <c r="CW35" s="353"/>
      <c r="CX35" s="353"/>
      <c r="CY35" s="354"/>
      <c r="CZ35" s="354"/>
      <c r="DA35" s="354"/>
      <c r="DB35" s="354"/>
      <c r="DC35" s="354"/>
      <c r="DD35" s="354"/>
      <c r="DE35" s="354"/>
      <c r="DF35" s="354"/>
      <c r="DG35" s="354"/>
      <c r="DH35" s="354"/>
      <c r="DI35" s="354"/>
      <c r="DJ35" s="354"/>
      <c r="DK35" s="354"/>
      <c r="DL35" s="354"/>
      <c r="DM35" s="354"/>
      <c r="DN35" s="354"/>
      <c r="DO35" s="354"/>
      <c r="DP35" s="354"/>
      <c r="DQ35" s="354"/>
      <c r="DR35" s="354"/>
      <c r="DS35" s="354"/>
      <c r="DT35" s="354"/>
    </row>
    <row r="36" spans="1:124" s="355" customFormat="1" ht="20.100000000000001" customHeight="1">
      <c r="A36" s="93"/>
      <c r="B36" s="104" t="s">
        <v>297</v>
      </c>
      <c r="C36" s="105">
        <v>66.428863759999999</v>
      </c>
      <c r="D36" s="177">
        <v>126.38929883</v>
      </c>
      <c r="E36" s="178">
        <v>156.01743400000001</v>
      </c>
      <c r="F36" s="179">
        <v>46.268051747871716</v>
      </c>
      <c r="G36" s="180">
        <v>22.700400758287838</v>
      </c>
      <c r="H36" s="181">
        <v>18.15499990853586</v>
      </c>
      <c r="I36" s="179">
        <v>25.417902618192063</v>
      </c>
      <c r="J36" s="180">
        <v>52.009351327835915</v>
      </c>
      <c r="K36" s="181">
        <v>52.681226614048768</v>
      </c>
      <c r="L36" s="179">
        <v>11.760368336608742</v>
      </c>
      <c r="M36" s="180">
        <v>11.80633118320465</v>
      </c>
      <c r="N36" s="181">
        <v>9.5642766435961235</v>
      </c>
      <c r="O36" s="353"/>
      <c r="P36" s="353"/>
      <c r="Q36" s="353"/>
      <c r="R36" s="353"/>
      <c r="S36" s="353"/>
      <c r="T36" s="353"/>
      <c r="U36" s="353"/>
      <c r="V36" s="353"/>
      <c r="W36" s="353"/>
      <c r="X36" s="353"/>
      <c r="Y36" s="353"/>
      <c r="Z36" s="353"/>
      <c r="AA36" s="353"/>
      <c r="AB36" s="353"/>
      <c r="AC36" s="353"/>
      <c r="AD36" s="353"/>
      <c r="AE36" s="353"/>
      <c r="AF36" s="353"/>
      <c r="AG36" s="353"/>
      <c r="AH36" s="353"/>
      <c r="AI36" s="353"/>
      <c r="AJ36" s="353"/>
      <c r="AK36" s="353"/>
      <c r="AL36" s="353"/>
      <c r="AM36" s="353"/>
      <c r="AN36" s="353"/>
      <c r="AO36" s="353"/>
      <c r="AP36" s="353"/>
      <c r="AQ36" s="353"/>
      <c r="AR36" s="353"/>
      <c r="AS36" s="353"/>
      <c r="AT36" s="353"/>
      <c r="AU36" s="353"/>
      <c r="AV36" s="353"/>
      <c r="AW36" s="353"/>
      <c r="AX36" s="353"/>
      <c r="AY36" s="353"/>
      <c r="AZ36" s="353"/>
      <c r="BA36" s="353"/>
      <c r="BB36" s="353"/>
      <c r="BC36" s="353"/>
      <c r="BD36" s="353"/>
      <c r="BE36" s="353"/>
      <c r="BF36" s="353"/>
      <c r="BG36" s="353"/>
      <c r="BH36" s="353"/>
      <c r="BI36" s="353"/>
      <c r="BJ36" s="353"/>
      <c r="BK36" s="353"/>
      <c r="BL36" s="353"/>
      <c r="BM36" s="353"/>
      <c r="BN36" s="353"/>
      <c r="BO36" s="353"/>
      <c r="BP36" s="353"/>
      <c r="BQ36" s="353"/>
      <c r="BR36" s="353"/>
      <c r="BS36" s="353"/>
      <c r="BT36" s="353"/>
      <c r="BU36" s="353"/>
      <c r="BV36" s="353"/>
      <c r="BW36" s="353"/>
      <c r="BX36" s="353"/>
      <c r="BY36" s="353"/>
      <c r="BZ36" s="353"/>
      <c r="CA36" s="353"/>
      <c r="CB36" s="353"/>
      <c r="CC36" s="353"/>
      <c r="CD36" s="353"/>
      <c r="CE36" s="353"/>
      <c r="CF36" s="353"/>
      <c r="CG36" s="353"/>
      <c r="CH36" s="353"/>
      <c r="CI36" s="353"/>
      <c r="CJ36" s="353"/>
      <c r="CK36" s="353"/>
      <c r="CL36" s="353"/>
      <c r="CM36" s="353"/>
      <c r="CN36" s="353"/>
      <c r="CO36" s="353"/>
      <c r="CP36" s="353"/>
      <c r="CQ36" s="353"/>
      <c r="CR36" s="353"/>
      <c r="CS36" s="353"/>
      <c r="CT36" s="353"/>
      <c r="CU36" s="353"/>
      <c r="CV36" s="353"/>
      <c r="CW36" s="353"/>
      <c r="CX36" s="353"/>
      <c r="CY36" s="354"/>
      <c r="CZ36" s="354"/>
      <c r="DA36" s="354"/>
      <c r="DB36" s="354"/>
      <c r="DC36" s="354"/>
      <c r="DD36" s="354"/>
      <c r="DE36" s="354"/>
      <c r="DF36" s="354"/>
      <c r="DG36" s="354"/>
      <c r="DH36" s="354"/>
      <c r="DI36" s="354"/>
      <c r="DJ36" s="354"/>
      <c r="DK36" s="354"/>
      <c r="DL36" s="354"/>
      <c r="DM36" s="354"/>
      <c r="DN36" s="354"/>
      <c r="DO36" s="354"/>
      <c r="DP36" s="354"/>
      <c r="DQ36" s="354"/>
      <c r="DR36" s="354"/>
      <c r="DS36" s="354"/>
      <c r="DT36" s="354"/>
    </row>
    <row r="37" spans="1:124" s="355" customFormat="1" ht="20.100000000000001" customHeight="1">
      <c r="A37" s="93"/>
      <c r="B37" s="104" t="s">
        <v>66</v>
      </c>
      <c r="C37" s="105">
        <v>0</v>
      </c>
      <c r="D37" s="177">
        <v>0</v>
      </c>
      <c r="E37" s="178">
        <v>0</v>
      </c>
      <c r="F37" s="179" t="s">
        <v>298</v>
      </c>
      <c r="G37" s="180" t="s">
        <v>298</v>
      </c>
      <c r="H37" s="181" t="s">
        <v>298</v>
      </c>
      <c r="I37" s="179" t="s">
        <v>299</v>
      </c>
      <c r="J37" s="180" t="s">
        <v>299</v>
      </c>
      <c r="K37" s="181" t="s">
        <v>299</v>
      </c>
      <c r="L37" s="179" t="s">
        <v>299</v>
      </c>
      <c r="M37" s="180" t="s">
        <v>299</v>
      </c>
      <c r="N37" s="181" t="s">
        <v>299</v>
      </c>
      <c r="O37" s="353"/>
      <c r="P37" s="353"/>
      <c r="Q37" s="353"/>
      <c r="R37" s="353"/>
      <c r="S37" s="353"/>
      <c r="T37" s="353"/>
      <c r="U37" s="353"/>
      <c r="V37" s="353"/>
      <c r="W37" s="353"/>
      <c r="X37" s="353"/>
      <c r="Y37" s="353"/>
      <c r="Z37" s="353"/>
      <c r="AA37" s="353"/>
      <c r="AB37" s="353"/>
      <c r="AC37" s="353"/>
      <c r="AD37" s="353"/>
      <c r="AE37" s="353"/>
      <c r="AF37" s="353"/>
      <c r="AG37" s="353"/>
      <c r="AH37" s="353"/>
      <c r="AI37" s="353"/>
      <c r="AJ37" s="353"/>
      <c r="AK37" s="353"/>
      <c r="AL37" s="353"/>
      <c r="AM37" s="353"/>
      <c r="AN37" s="353"/>
      <c r="AO37" s="353"/>
      <c r="AP37" s="353"/>
      <c r="AQ37" s="353"/>
      <c r="AR37" s="353"/>
      <c r="AS37" s="353"/>
      <c r="AT37" s="353"/>
      <c r="AU37" s="353"/>
      <c r="AV37" s="353"/>
      <c r="AW37" s="353"/>
      <c r="AX37" s="353"/>
      <c r="AY37" s="353"/>
      <c r="AZ37" s="353"/>
      <c r="BA37" s="353"/>
      <c r="BB37" s="353"/>
      <c r="BC37" s="353"/>
      <c r="BD37" s="353"/>
      <c r="BE37" s="353"/>
      <c r="BF37" s="353"/>
      <c r="BG37" s="353"/>
      <c r="BH37" s="353"/>
      <c r="BI37" s="353"/>
      <c r="BJ37" s="353"/>
      <c r="BK37" s="353"/>
      <c r="BL37" s="353"/>
      <c r="BM37" s="353"/>
      <c r="BN37" s="353"/>
      <c r="BO37" s="353"/>
      <c r="BP37" s="353"/>
      <c r="BQ37" s="353"/>
      <c r="BR37" s="353"/>
      <c r="BS37" s="353"/>
      <c r="BT37" s="353"/>
      <c r="BU37" s="353"/>
      <c r="BV37" s="353"/>
      <c r="BW37" s="353"/>
      <c r="BX37" s="353"/>
      <c r="BY37" s="353"/>
      <c r="BZ37" s="353"/>
      <c r="CA37" s="353"/>
      <c r="CB37" s="353"/>
      <c r="CC37" s="353"/>
      <c r="CD37" s="353"/>
      <c r="CE37" s="353"/>
      <c r="CF37" s="353"/>
      <c r="CG37" s="353"/>
      <c r="CH37" s="353"/>
      <c r="CI37" s="353"/>
      <c r="CJ37" s="353"/>
      <c r="CK37" s="353"/>
      <c r="CL37" s="353"/>
      <c r="CM37" s="353"/>
      <c r="CN37" s="353"/>
      <c r="CO37" s="353"/>
      <c r="CP37" s="353"/>
      <c r="CQ37" s="353"/>
      <c r="CR37" s="353"/>
      <c r="CS37" s="353"/>
      <c r="CT37" s="353"/>
      <c r="CU37" s="353"/>
      <c r="CV37" s="353"/>
      <c r="CW37" s="353"/>
      <c r="CX37" s="353"/>
      <c r="CY37" s="354"/>
      <c r="CZ37" s="354"/>
      <c r="DA37" s="354"/>
      <c r="DB37" s="354"/>
      <c r="DC37" s="354"/>
      <c r="DD37" s="354"/>
      <c r="DE37" s="354"/>
      <c r="DF37" s="354"/>
      <c r="DG37" s="354"/>
      <c r="DH37" s="354"/>
      <c r="DI37" s="354"/>
      <c r="DJ37" s="354"/>
      <c r="DK37" s="354"/>
      <c r="DL37" s="354"/>
      <c r="DM37" s="354"/>
      <c r="DN37" s="354"/>
      <c r="DO37" s="354"/>
      <c r="DP37" s="354"/>
      <c r="DQ37" s="354"/>
      <c r="DR37" s="354"/>
      <c r="DS37" s="354"/>
      <c r="DT37" s="354"/>
    </row>
    <row r="38" spans="1:124" s="355" customFormat="1" ht="20.100000000000001" customHeight="1">
      <c r="A38" s="93"/>
      <c r="B38" s="104" t="s">
        <v>52</v>
      </c>
      <c r="C38" s="105">
        <v>0</v>
      </c>
      <c r="D38" s="177">
        <v>0</v>
      </c>
      <c r="E38" s="178">
        <v>0</v>
      </c>
      <c r="F38" s="179" t="s">
        <v>298</v>
      </c>
      <c r="G38" s="180" t="s">
        <v>298</v>
      </c>
      <c r="H38" s="181" t="s">
        <v>298</v>
      </c>
      <c r="I38" s="179" t="s">
        <v>299</v>
      </c>
      <c r="J38" s="180" t="s">
        <v>299</v>
      </c>
      <c r="K38" s="181" t="s">
        <v>299</v>
      </c>
      <c r="L38" s="179" t="s">
        <v>299</v>
      </c>
      <c r="M38" s="180" t="s">
        <v>299</v>
      </c>
      <c r="N38" s="181" t="s">
        <v>299</v>
      </c>
      <c r="O38" s="353"/>
      <c r="P38" s="353"/>
      <c r="Q38" s="353"/>
      <c r="R38" s="353"/>
      <c r="S38" s="353"/>
      <c r="T38" s="353"/>
      <c r="U38" s="353"/>
      <c r="V38" s="353"/>
      <c r="W38" s="353"/>
      <c r="X38" s="353"/>
      <c r="Y38" s="353"/>
      <c r="Z38" s="353"/>
      <c r="AA38" s="353"/>
      <c r="AB38" s="353"/>
      <c r="AC38" s="353"/>
      <c r="AD38" s="353"/>
      <c r="AE38" s="353"/>
      <c r="AF38" s="353"/>
      <c r="AG38" s="353"/>
      <c r="AH38" s="353"/>
      <c r="AI38" s="353"/>
      <c r="AJ38" s="353"/>
      <c r="AK38" s="353"/>
      <c r="AL38" s="353"/>
      <c r="AM38" s="353"/>
      <c r="AN38" s="353"/>
      <c r="AO38" s="353"/>
      <c r="AP38" s="353"/>
      <c r="AQ38" s="353"/>
      <c r="AR38" s="353"/>
      <c r="AS38" s="353"/>
      <c r="AT38" s="353"/>
      <c r="AU38" s="353"/>
      <c r="AV38" s="353"/>
      <c r="AW38" s="353"/>
      <c r="AX38" s="353"/>
      <c r="AY38" s="353"/>
      <c r="AZ38" s="353"/>
      <c r="BA38" s="353"/>
      <c r="BB38" s="353"/>
      <c r="BC38" s="353"/>
      <c r="BD38" s="353"/>
      <c r="BE38" s="353"/>
      <c r="BF38" s="353"/>
      <c r="BG38" s="353"/>
      <c r="BH38" s="353"/>
      <c r="BI38" s="353"/>
      <c r="BJ38" s="353"/>
      <c r="BK38" s="353"/>
      <c r="BL38" s="353"/>
      <c r="BM38" s="353"/>
      <c r="BN38" s="353"/>
      <c r="BO38" s="353"/>
      <c r="BP38" s="353"/>
      <c r="BQ38" s="353"/>
      <c r="BR38" s="353"/>
      <c r="BS38" s="353"/>
      <c r="BT38" s="353"/>
      <c r="BU38" s="353"/>
      <c r="BV38" s="353"/>
      <c r="BW38" s="353"/>
      <c r="BX38" s="353"/>
      <c r="BY38" s="353"/>
      <c r="BZ38" s="353"/>
      <c r="CA38" s="353"/>
      <c r="CB38" s="353"/>
      <c r="CC38" s="353"/>
      <c r="CD38" s="353"/>
      <c r="CE38" s="353"/>
      <c r="CF38" s="353"/>
      <c r="CG38" s="353"/>
      <c r="CH38" s="353"/>
      <c r="CI38" s="353"/>
      <c r="CJ38" s="353"/>
      <c r="CK38" s="353"/>
      <c r="CL38" s="353"/>
      <c r="CM38" s="353"/>
      <c r="CN38" s="353"/>
      <c r="CO38" s="353"/>
      <c r="CP38" s="353"/>
      <c r="CQ38" s="353"/>
      <c r="CR38" s="353"/>
      <c r="CS38" s="353"/>
      <c r="CT38" s="353"/>
      <c r="CU38" s="353"/>
      <c r="CV38" s="353"/>
      <c r="CW38" s="353"/>
      <c r="CX38" s="353"/>
      <c r="CY38" s="354"/>
      <c r="CZ38" s="354"/>
      <c r="DA38" s="354"/>
      <c r="DB38" s="354"/>
      <c r="DC38" s="354"/>
      <c r="DD38" s="354"/>
      <c r="DE38" s="354"/>
      <c r="DF38" s="354"/>
      <c r="DG38" s="354"/>
      <c r="DH38" s="354"/>
      <c r="DI38" s="354"/>
      <c r="DJ38" s="354"/>
      <c r="DK38" s="354"/>
      <c r="DL38" s="354"/>
      <c r="DM38" s="354"/>
      <c r="DN38" s="354"/>
      <c r="DO38" s="354"/>
      <c r="DP38" s="354"/>
      <c r="DQ38" s="354"/>
      <c r="DR38" s="354"/>
      <c r="DS38" s="354"/>
      <c r="DT38" s="354"/>
    </row>
    <row r="39" spans="1:124" s="355" customFormat="1" ht="20.100000000000001" customHeight="1">
      <c r="A39" s="93"/>
      <c r="B39" s="104" t="s">
        <v>42</v>
      </c>
      <c r="C39" s="105">
        <v>0</v>
      </c>
      <c r="D39" s="177">
        <v>0</v>
      </c>
      <c r="E39" s="178">
        <v>0</v>
      </c>
      <c r="F39" s="179" t="s">
        <v>298</v>
      </c>
      <c r="G39" s="180" t="s">
        <v>298</v>
      </c>
      <c r="H39" s="181" t="s">
        <v>298</v>
      </c>
      <c r="I39" s="179" t="s">
        <v>299</v>
      </c>
      <c r="J39" s="180" t="s">
        <v>299</v>
      </c>
      <c r="K39" s="181" t="s">
        <v>299</v>
      </c>
      <c r="L39" s="179" t="s">
        <v>299</v>
      </c>
      <c r="M39" s="180" t="s">
        <v>299</v>
      </c>
      <c r="N39" s="181" t="s">
        <v>299</v>
      </c>
      <c r="O39" s="353"/>
      <c r="P39" s="353"/>
      <c r="Q39" s="353"/>
      <c r="R39" s="353"/>
      <c r="S39" s="353"/>
      <c r="T39" s="353"/>
      <c r="U39" s="353"/>
      <c r="V39" s="353"/>
      <c r="W39" s="353"/>
      <c r="X39" s="353"/>
      <c r="Y39" s="353"/>
      <c r="Z39" s="353"/>
      <c r="AA39" s="353"/>
      <c r="AB39" s="353"/>
      <c r="AC39" s="353"/>
      <c r="AD39" s="353"/>
      <c r="AE39" s="353"/>
      <c r="AF39" s="353"/>
      <c r="AG39" s="353"/>
      <c r="AH39" s="353"/>
      <c r="AI39" s="353"/>
      <c r="AJ39" s="353"/>
      <c r="AK39" s="353"/>
      <c r="AL39" s="353"/>
      <c r="AM39" s="353"/>
      <c r="AN39" s="353"/>
      <c r="AO39" s="353"/>
      <c r="AP39" s="353"/>
      <c r="AQ39" s="353"/>
      <c r="AR39" s="353"/>
      <c r="AS39" s="353"/>
      <c r="AT39" s="353"/>
      <c r="AU39" s="353"/>
      <c r="AV39" s="353"/>
      <c r="AW39" s="353"/>
      <c r="AX39" s="353"/>
      <c r="AY39" s="353"/>
      <c r="AZ39" s="353"/>
      <c r="BA39" s="353"/>
      <c r="BB39" s="353"/>
      <c r="BC39" s="353"/>
      <c r="BD39" s="353"/>
      <c r="BE39" s="353"/>
      <c r="BF39" s="353"/>
      <c r="BG39" s="353"/>
      <c r="BH39" s="353"/>
      <c r="BI39" s="353"/>
      <c r="BJ39" s="353"/>
      <c r="BK39" s="353"/>
      <c r="BL39" s="353"/>
      <c r="BM39" s="353"/>
      <c r="BN39" s="353"/>
      <c r="BO39" s="353"/>
      <c r="BP39" s="353"/>
      <c r="BQ39" s="353"/>
      <c r="BR39" s="353"/>
      <c r="BS39" s="353"/>
      <c r="BT39" s="353"/>
      <c r="BU39" s="353"/>
      <c r="BV39" s="353"/>
      <c r="BW39" s="353"/>
      <c r="BX39" s="353"/>
      <c r="BY39" s="353"/>
      <c r="BZ39" s="353"/>
      <c r="CA39" s="353"/>
      <c r="CB39" s="353"/>
      <c r="CC39" s="353"/>
      <c r="CD39" s="353"/>
      <c r="CE39" s="353"/>
      <c r="CF39" s="353"/>
      <c r="CG39" s="353"/>
      <c r="CH39" s="353"/>
      <c r="CI39" s="353"/>
      <c r="CJ39" s="353"/>
      <c r="CK39" s="353"/>
      <c r="CL39" s="353"/>
      <c r="CM39" s="353"/>
      <c r="CN39" s="353"/>
      <c r="CO39" s="353"/>
      <c r="CP39" s="353"/>
      <c r="CQ39" s="353"/>
      <c r="CR39" s="353"/>
      <c r="CS39" s="353"/>
      <c r="CT39" s="353"/>
      <c r="CU39" s="353"/>
      <c r="CV39" s="353"/>
      <c r="CW39" s="353"/>
      <c r="CX39" s="353"/>
      <c r="CY39" s="354"/>
      <c r="CZ39" s="354"/>
      <c r="DA39" s="354"/>
      <c r="DB39" s="354"/>
      <c r="DC39" s="354"/>
      <c r="DD39" s="354"/>
      <c r="DE39" s="354"/>
      <c r="DF39" s="354"/>
      <c r="DG39" s="354"/>
      <c r="DH39" s="354"/>
      <c r="DI39" s="354"/>
      <c r="DJ39" s="354"/>
      <c r="DK39" s="354"/>
      <c r="DL39" s="354"/>
      <c r="DM39" s="354"/>
      <c r="DN39" s="354"/>
      <c r="DO39" s="354"/>
      <c r="DP39" s="354"/>
      <c r="DQ39" s="354"/>
      <c r="DR39" s="354"/>
      <c r="DS39" s="354"/>
      <c r="DT39" s="354"/>
    </row>
    <row r="40" spans="1:124" s="355" customFormat="1" ht="20.100000000000001" customHeight="1">
      <c r="A40" s="93"/>
      <c r="B40" s="104" t="s">
        <v>49</v>
      </c>
      <c r="C40" s="105">
        <v>0</v>
      </c>
      <c r="D40" s="177">
        <v>0</v>
      </c>
      <c r="E40" s="178">
        <v>0</v>
      </c>
      <c r="F40" s="179" t="s">
        <v>298</v>
      </c>
      <c r="G40" s="180" t="s">
        <v>298</v>
      </c>
      <c r="H40" s="181" t="s">
        <v>298</v>
      </c>
      <c r="I40" s="179" t="s">
        <v>299</v>
      </c>
      <c r="J40" s="180" t="s">
        <v>299</v>
      </c>
      <c r="K40" s="181" t="s">
        <v>299</v>
      </c>
      <c r="L40" s="179" t="s">
        <v>299</v>
      </c>
      <c r="M40" s="180" t="s">
        <v>299</v>
      </c>
      <c r="N40" s="181" t="s">
        <v>299</v>
      </c>
      <c r="O40" s="353"/>
      <c r="P40" s="353"/>
      <c r="Q40" s="353"/>
      <c r="R40" s="353"/>
      <c r="S40" s="353"/>
      <c r="T40" s="353"/>
      <c r="U40" s="353"/>
      <c r="V40" s="353"/>
      <c r="W40" s="353"/>
      <c r="X40" s="353"/>
      <c r="Y40" s="353"/>
      <c r="Z40" s="353"/>
      <c r="AA40" s="353"/>
      <c r="AB40" s="353"/>
      <c r="AC40" s="353"/>
      <c r="AD40" s="353"/>
      <c r="AE40" s="353"/>
      <c r="AF40" s="353"/>
      <c r="AG40" s="353"/>
      <c r="AH40" s="353"/>
      <c r="AI40" s="353"/>
      <c r="AJ40" s="353"/>
      <c r="AK40" s="353"/>
      <c r="AL40" s="353"/>
      <c r="AM40" s="353"/>
      <c r="AN40" s="353"/>
      <c r="AO40" s="353"/>
      <c r="AP40" s="353"/>
      <c r="AQ40" s="353"/>
      <c r="AR40" s="353"/>
      <c r="AS40" s="353"/>
      <c r="AT40" s="353"/>
      <c r="AU40" s="353"/>
      <c r="AV40" s="353"/>
      <c r="AW40" s="353"/>
      <c r="AX40" s="353"/>
      <c r="AY40" s="353"/>
      <c r="AZ40" s="353"/>
      <c r="BA40" s="353"/>
      <c r="BB40" s="353"/>
      <c r="BC40" s="353"/>
      <c r="BD40" s="353"/>
      <c r="BE40" s="353"/>
      <c r="BF40" s="353"/>
      <c r="BG40" s="353"/>
      <c r="BH40" s="353"/>
      <c r="BI40" s="353"/>
      <c r="BJ40" s="353"/>
      <c r="BK40" s="353"/>
      <c r="BL40" s="353"/>
      <c r="BM40" s="353"/>
      <c r="BN40" s="353"/>
      <c r="BO40" s="353"/>
      <c r="BP40" s="353"/>
      <c r="BQ40" s="353"/>
      <c r="BR40" s="353"/>
      <c r="BS40" s="353"/>
      <c r="BT40" s="353"/>
      <c r="BU40" s="353"/>
      <c r="BV40" s="353"/>
      <c r="BW40" s="353"/>
      <c r="BX40" s="353"/>
      <c r="BY40" s="353"/>
      <c r="BZ40" s="353"/>
      <c r="CA40" s="353"/>
      <c r="CB40" s="353"/>
      <c r="CC40" s="353"/>
      <c r="CD40" s="353"/>
      <c r="CE40" s="353"/>
      <c r="CF40" s="353"/>
      <c r="CG40" s="353"/>
      <c r="CH40" s="353"/>
      <c r="CI40" s="353"/>
      <c r="CJ40" s="353"/>
      <c r="CK40" s="353"/>
      <c r="CL40" s="353"/>
      <c r="CM40" s="353"/>
      <c r="CN40" s="353"/>
      <c r="CO40" s="353"/>
      <c r="CP40" s="353"/>
      <c r="CQ40" s="353"/>
      <c r="CR40" s="353"/>
      <c r="CS40" s="353"/>
      <c r="CT40" s="353"/>
      <c r="CU40" s="353"/>
      <c r="CV40" s="353"/>
      <c r="CW40" s="353"/>
      <c r="CX40" s="353"/>
      <c r="CY40" s="354"/>
      <c r="CZ40" s="354"/>
      <c r="DA40" s="354"/>
      <c r="DB40" s="354"/>
      <c r="DC40" s="354"/>
      <c r="DD40" s="354"/>
      <c r="DE40" s="354"/>
      <c r="DF40" s="354"/>
      <c r="DG40" s="354"/>
      <c r="DH40" s="354"/>
      <c r="DI40" s="354"/>
      <c r="DJ40" s="354"/>
      <c r="DK40" s="354"/>
      <c r="DL40" s="354"/>
      <c r="DM40" s="354"/>
      <c r="DN40" s="354"/>
      <c r="DO40" s="354"/>
      <c r="DP40" s="354"/>
      <c r="DQ40" s="354"/>
      <c r="DR40" s="354"/>
      <c r="DS40" s="354"/>
      <c r="DT40" s="354"/>
    </row>
    <row r="41" spans="1:124" s="355" customFormat="1" ht="20.100000000000001" customHeight="1">
      <c r="A41" s="93"/>
      <c r="B41" s="104" t="s">
        <v>59</v>
      </c>
      <c r="C41" s="105">
        <v>265.37974133</v>
      </c>
      <c r="D41" s="177">
        <v>213.43295303000002</v>
      </c>
      <c r="E41" s="178">
        <v>210.04214579999999</v>
      </c>
      <c r="F41" s="179">
        <v>4.339866680206927</v>
      </c>
      <c r="G41" s="180">
        <v>1.4418773841204533</v>
      </c>
      <c r="H41" s="181">
        <v>1.6214797639912515</v>
      </c>
      <c r="I41" s="179">
        <v>47.522603373712727</v>
      </c>
      <c r="J41" s="180">
        <v>50.112147705242471</v>
      </c>
      <c r="K41" s="181">
        <v>45.996976050399859</v>
      </c>
      <c r="L41" s="179">
        <v>2.0624176293826522</v>
      </c>
      <c r="M41" s="180">
        <v>0.72255572445892791</v>
      </c>
      <c r="N41" s="181">
        <v>0.74583165870513601</v>
      </c>
      <c r="O41" s="353"/>
      <c r="P41" s="353"/>
      <c r="Q41" s="353"/>
      <c r="R41" s="353"/>
      <c r="S41" s="353"/>
      <c r="T41" s="353"/>
      <c r="U41" s="353"/>
      <c r="V41" s="353"/>
      <c r="W41" s="353"/>
      <c r="X41" s="353"/>
      <c r="Y41" s="353"/>
      <c r="Z41" s="353"/>
      <c r="AA41" s="353"/>
      <c r="AB41" s="353"/>
      <c r="AC41" s="353"/>
      <c r="AD41" s="353"/>
      <c r="AE41" s="353"/>
      <c r="AF41" s="353"/>
      <c r="AG41" s="353"/>
      <c r="AH41" s="353"/>
      <c r="AI41" s="353"/>
      <c r="AJ41" s="353"/>
      <c r="AK41" s="353"/>
      <c r="AL41" s="353"/>
      <c r="AM41" s="353"/>
      <c r="AN41" s="353"/>
      <c r="AO41" s="353"/>
      <c r="AP41" s="353"/>
      <c r="AQ41" s="353"/>
      <c r="AR41" s="353"/>
      <c r="AS41" s="353"/>
      <c r="AT41" s="353"/>
      <c r="AU41" s="353"/>
      <c r="AV41" s="353"/>
      <c r="AW41" s="353"/>
      <c r="AX41" s="353"/>
      <c r="AY41" s="353"/>
      <c r="AZ41" s="353"/>
      <c r="BA41" s="353"/>
      <c r="BB41" s="353"/>
      <c r="BC41" s="353"/>
      <c r="BD41" s="353"/>
      <c r="BE41" s="353"/>
      <c r="BF41" s="353"/>
      <c r="BG41" s="353"/>
      <c r="BH41" s="353"/>
      <c r="BI41" s="353"/>
      <c r="BJ41" s="353"/>
      <c r="BK41" s="353"/>
      <c r="BL41" s="353"/>
      <c r="BM41" s="353"/>
      <c r="BN41" s="353"/>
      <c r="BO41" s="353"/>
      <c r="BP41" s="353"/>
      <c r="BQ41" s="353"/>
      <c r="BR41" s="353"/>
      <c r="BS41" s="353"/>
      <c r="BT41" s="353"/>
      <c r="BU41" s="353"/>
      <c r="BV41" s="353"/>
      <c r="BW41" s="353"/>
      <c r="BX41" s="353"/>
      <c r="BY41" s="353"/>
      <c r="BZ41" s="353"/>
      <c r="CA41" s="353"/>
      <c r="CB41" s="353"/>
      <c r="CC41" s="353"/>
      <c r="CD41" s="353"/>
      <c r="CE41" s="353"/>
      <c r="CF41" s="353"/>
      <c r="CG41" s="353"/>
      <c r="CH41" s="353"/>
      <c r="CI41" s="353"/>
      <c r="CJ41" s="353"/>
      <c r="CK41" s="353"/>
      <c r="CL41" s="353"/>
      <c r="CM41" s="353"/>
      <c r="CN41" s="353"/>
      <c r="CO41" s="353"/>
      <c r="CP41" s="353"/>
      <c r="CQ41" s="353"/>
      <c r="CR41" s="353"/>
      <c r="CS41" s="353"/>
      <c r="CT41" s="353"/>
      <c r="CU41" s="353"/>
      <c r="CV41" s="353"/>
      <c r="CW41" s="353"/>
      <c r="CX41" s="353"/>
      <c r="CY41" s="354"/>
      <c r="CZ41" s="354"/>
      <c r="DA41" s="354"/>
      <c r="DB41" s="354"/>
      <c r="DC41" s="354"/>
      <c r="DD41" s="354"/>
      <c r="DE41" s="354"/>
      <c r="DF41" s="354"/>
      <c r="DG41" s="354"/>
      <c r="DH41" s="354"/>
      <c r="DI41" s="354"/>
      <c r="DJ41" s="354"/>
      <c r="DK41" s="354"/>
      <c r="DL41" s="354"/>
      <c r="DM41" s="354"/>
      <c r="DN41" s="354"/>
      <c r="DO41" s="354"/>
      <c r="DP41" s="354"/>
      <c r="DQ41" s="354"/>
      <c r="DR41" s="354"/>
      <c r="DS41" s="354"/>
      <c r="DT41" s="354"/>
    </row>
    <row r="42" spans="1:124" s="355" customFormat="1" ht="20.100000000000001" customHeight="1">
      <c r="A42" s="93"/>
      <c r="B42" s="104" t="s">
        <v>64</v>
      </c>
      <c r="C42" s="105">
        <v>0</v>
      </c>
      <c r="D42" s="177">
        <v>0</v>
      </c>
      <c r="E42" s="178">
        <v>0</v>
      </c>
      <c r="F42" s="179" t="s">
        <v>298</v>
      </c>
      <c r="G42" s="180" t="s">
        <v>298</v>
      </c>
      <c r="H42" s="181" t="s">
        <v>298</v>
      </c>
      <c r="I42" s="179" t="s">
        <v>299</v>
      </c>
      <c r="J42" s="180" t="s">
        <v>299</v>
      </c>
      <c r="K42" s="181" t="s">
        <v>299</v>
      </c>
      <c r="L42" s="179" t="s">
        <v>299</v>
      </c>
      <c r="M42" s="180" t="s">
        <v>299</v>
      </c>
      <c r="N42" s="181" t="s">
        <v>299</v>
      </c>
      <c r="O42" s="353"/>
      <c r="P42" s="353"/>
      <c r="Q42" s="353"/>
      <c r="R42" s="353"/>
      <c r="S42" s="353"/>
      <c r="T42" s="353"/>
      <c r="U42" s="353"/>
      <c r="V42" s="353"/>
      <c r="W42" s="353"/>
      <c r="X42" s="353"/>
      <c r="Y42" s="353"/>
      <c r="Z42" s="353"/>
      <c r="AA42" s="353"/>
      <c r="AB42" s="353"/>
      <c r="AC42" s="353"/>
      <c r="AD42" s="353"/>
      <c r="AE42" s="353"/>
      <c r="AF42" s="353"/>
      <c r="AG42" s="353"/>
      <c r="AH42" s="353"/>
      <c r="AI42" s="353"/>
      <c r="AJ42" s="353"/>
      <c r="AK42" s="353"/>
      <c r="AL42" s="353"/>
      <c r="AM42" s="353"/>
      <c r="AN42" s="353"/>
      <c r="AO42" s="353"/>
      <c r="AP42" s="353"/>
      <c r="AQ42" s="353"/>
      <c r="AR42" s="353"/>
      <c r="AS42" s="353"/>
      <c r="AT42" s="353"/>
      <c r="AU42" s="353"/>
      <c r="AV42" s="353"/>
      <c r="AW42" s="353"/>
      <c r="AX42" s="353"/>
      <c r="AY42" s="353"/>
      <c r="AZ42" s="353"/>
      <c r="BA42" s="353"/>
      <c r="BB42" s="353"/>
      <c r="BC42" s="353"/>
      <c r="BD42" s="353"/>
      <c r="BE42" s="353"/>
      <c r="BF42" s="353"/>
      <c r="BG42" s="353"/>
      <c r="BH42" s="353"/>
      <c r="BI42" s="353"/>
      <c r="BJ42" s="353"/>
      <c r="BK42" s="353"/>
      <c r="BL42" s="353"/>
      <c r="BM42" s="353"/>
      <c r="BN42" s="353"/>
      <c r="BO42" s="353"/>
      <c r="BP42" s="353"/>
      <c r="BQ42" s="353"/>
      <c r="BR42" s="353"/>
      <c r="BS42" s="353"/>
      <c r="BT42" s="353"/>
      <c r="BU42" s="353"/>
      <c r="BV42" s="353"/>
      <c r="BW42" s="353"/>
      <c r="BX42" s="353"/>
      <c r="BY42" s="353"/>
      <c r="BZ42" s="353"/>
      <c r="CA42" s="353"/>
      <c r="CB42" s="353"/>
      <c r="CC42" s="353"/>
      <c r="CD42" s="353"/>
      <c r="CE42" s="353"/>
      <c r="CF42" s="353"/>
      <c r="CG42" s="353"/>
      <c r="CH42" s="353"/>
      <c r="CI42" s="353"/>
      <c r="CJ42" s="353"/>
      <c r="CK42" s="353"/>
      <c r="CL42" s="353"/>
      <c r="CM42" s="353"/>
      <c r="CN42" s="353"/>
      <c r="CO42" s="353"/>
      <c r="CP42" s="353"/>
      <c r="CQ42" s="353"/>
      <c r="CR42" s="353"/>
      <c r="CS42" s="353"/>
      <c r="CT42" s="353"/>
      <c r="CU42" s="353"/>
      <c r="CV42" s="353"/>
      <c r="CW42" s="353"/>
      <c r="CX42" s="353"/>
      <c r="CY42" s="354"/>
      <c r="CZ42" s="354"/>
      <c r="DA42" s="354"/>
      <c r="DB42" s="354"/>
      <c r="DC42" s="354"/>
      <c r="DD42" s="354"/>
      <c r="DE42" s="354"/>
      <c r="DF42" s="354"/>
      <c r="DG42" s="354"/>
      <c r="DH42" s="354"/>
      <c r="DI42" s="354"/>
      <c r="DJ42" s="354"/>
      <c r="DK42" s="354"/>
      <c r="DL42" s="354"/>
      <c r="DM42" s="354"/>
      <c r="DN42" s="354"/>
      <c r="DO42" s="354"/>
      <c r="DP42" s="354"/>
      <c r="DQ42" s="354"/>
      <c r="DR42" s="354"/>
      <c r="DS42" s="354"/>
      <c r="DT42" s="354"/>
    </row>
    <row r="43" spans="1:124" s="355" customFormat="1" ht="20.100000000000001" customHeight="1">
      <c r="A43" s="93"/>
      <c r="B43" s="104" t="s">
        <v>57</v>
      </c>
      <c r="C43" s="105">
        <v>0</v>
      </c>
      <c r="D43" s="177">
        <v>0</v>
      </c>
      <c r="E43" s="178">
        <v>0</v>
      </c>
      <c r="F43" s="179" t="s">
        <v>298</v>
      </c>
      <c r="G43" s="180" t="s">
        <v>298</v>
      </c>
      <c r="H43" s="181" t="s">
        <v>298</v>
      </c>
      <c r="I43" s="179" t="s">
        <v>299</v>
      </c>
      <c r="J43" s="180" t="s">
        <v>299</v>
      </c>
      <c r="K43" s="181" t="s">
        <v>299</v>
      </c>
      <c r="L43" s="179" t="s">
        <v>299</v>
      </c>
      <c r="M43" s="180" t="s">
        <v>299</v>
      </c>
      <c r="N43" s="181" t="s">
        <v>299</v>
      </c>
      <c r="O43" s="353"/>
      <c r="P43" s="353"/>
      <c r="Q43" s="353"/>
      <c r="R43" s="353"/>
      <c r="S43" s="353"/>
      <c r="T43" s="353"/>
      <c r="U43" s="353"/>
      <c r="V43" s="353"/>
      <c r="W43" s="353"/>
      <c r="X43" s="353"/>
      <c r="Y43" s="353"/>
      <c r="Z43" s="353"/>
      <c r="AA43" s="353"/>
      <c r="AB43" s="353"/>
      <c r="AC43" s="353"/>
      <c r="AD43" s="353"/>
      <c r="AE43" s="353"/>
      <c r="AF43" s="353"/>
      <c r="AG43" s="353"/>
      <c r="AH43" s="353"/>
      <c r="AI43" s="353"/>
      <c r="AJ43" s="353"/>
      <c r="AK43" s="353"/>
      <c r="AL43" s="353"/>
      <c r="AM43" s="353"/>
      <c r="AN43" s="353"/>
      <c r="AO43" s="353"/>
      <c r="AP43" s="353"/>
      <c r="AQ43" s="353"/>
      <c r="AR43" s="353"/>
      <c r="AS43" s="353"/>
      <c r="AT43" s="353"/>
      <c r="AU43" s="353"/>
      <c r="AV43" s="353"/>
      <c r="AW43" s="353"/>
      <c r="AX43" s="353"/>
      <c r="AY43" s="353"/>
      <c r="AZ43" s="353"/>
      <c r="BA43" s="353"/>
      <c r="BB43" s="353"/>
      <c r="BC43" s="353"/>
      <c r="BD43" s="353"/>
      <c r="BE43" s="353"/>
      <c r="BF43" s="353"/>
      <c r="BG43" s="353"/>
      <c r="BH43" s="353"/>
      <c r="BI43" s="353"/>
      <c r="BJ43" s="353"/>
      <c r="BK43" s="353"/>
      <c r="BL43" s="353"/>
      <c r="BM43" s="353"/>
      <c r="BN43" s="353"/>
      <c r="BO43" s="353"/>
      <c r="BP43" s="353"/>
      <c r="BQ43" s="353"/>
      <c r="BR43" s="353"/>
      <c r="BS43" s="353"/>
      <c r="BT43" s="353"/>
      <c r="BU43" s="353"/>
      <c r="BV43" s="353"/>
      <c r="BW43" s="353"/>
      <c r="BX43" s="353"/>
      <c r="BY43" s="353"/>
      <c r="BZ43" s="353"/>
      <c r="CA43" s="353"/>
      <c r="CB43" s="353"/>
      <c r="CC43" s="353"/>
      <c r="CD43" s="353"/>
      <c r="CE43" s="353"/>
      <c r="CF43" s="353"/>
      <c r="CG43" s="353"/>
      <c r="CH43" s="353"/>
      <c r="CI43" s="353"/>
      <c r="CJ43" s="353"/>
      <c r="CK43" s="353"/>
      <c r="CL43" s="353"/>
      <c r="CM43" s="353"/>
      <c r="CN43" s="353"/>
      <c r="CO43" s="353"/>
      <c r="CP43" s="353"/>
      <c r="CQ43" s="353"/>
      <c r="CR43" s="353"/>
      <c r="CS43" s="353"/>
      <c r="CT43" s="353"/>
      <c r="CU43" s="353"/>
      <c r="CV43" s="353"/>
      <c r="CW43" s="353"/>
      <c r="CX43" s="353"/>
      <c r="CY43" s="354"/>
      <c r="CZ43" s="354"/>
      <c r="DA43" s="354"/>
      <c r="DB43" s="354"/>
      <c r="DC43" s="354"/>
      <c r="DD43" s="354"/>
      <c r="DE43" s="354"/>
      <c r="DF43" s="354"/>
      <c r="DG43" s="354"/>
      <c r="DH43" s="354"/>
      <c r="DI43" s="354"/>
      <c r="DJ43" s="354"/>
      <c r="DK43" s="354"/>
      <c r="DL43" s="354"/>
      <c r="DM43" s="354"/>
      <c r="DN43" s="354"/>
      <c r="DO43" s="354"/>
      <c r="DP43" s="354"/>
      <c r="DQ43" s="354"/>
      <c r="DR43" s="354"/>
      <c r="DS43" s="354"/>
      <c r="DT43" s="354"/>
    </row>
    <row r="44" spans="1:124" s="355" customFormat="1" ht="20.100000000000001" customHeight="1">
      <c r="A44" s="93"/>
      <c r="B44" s="104" t="s">
        <v>233</v>
      </c>
      <c r="C44" s="105">
        <v>0</v>
      </c>
      <c r="D44" s="177">
        <v>0</v>
      </c>
      <c r="E44" s="178">
        <v>0</v>
      </c>
      <c r="F44" s="179" t="s">
        <v>298</v>
      </c>
      <c r="G44" s="180" t="s">
        <v>298</v>
      </c>
      <c r="H44" s="181" t="s">
        <v>298</v>
      </c>
      <c r="I44" s="179" t="s">
        <v>299</v>
      </c>
      <c r="J44" s="180" t="s">
        <v>299</v>
      </c>
      <c r="K44" s="181" t="s">
        <v>299</v>
      </c>
      <c r="L44" s="179" t="s">
        <v>299</v>
      </c>
      <c r="M44" s="180" t="s">
        <v>299</v>
      </c>
      <c r="N44" s="181" t="s">
        <v>299</v>
      </c>
      <c r="O44" s="353"/>
      <c r="P44" s="353"/>
      <c r="Q44" s="353"/>
      <c r="R44" s="353"/>
      <c r="S44" s="353"/>
      <c r="T44" s="353"/>
      <c r="U44" s="353"/>
      <c r="V44" s="353"/>
      <c r="W44" s="353"/>
      <c r="X44" s="353"/>
      <c r="Y44" s="353"/>
      <c r="Z44" s="353"/>
      <c r="AA44" s="353"/>
      <c r="AB44" s="353"/>
      <c r="AC44" s="353"/>
      <c r="AD44" s="353"/>
      <c r="AE44" s="353"/>
      <c r="AF44" s="353"/>
      <c r="AG44" s="353"/>
      <c r="AH44" s="353"/>
      <c r="AI44" s="353"/>
      <c r="AJ44" s="353"/>
      <c r="AK44" s="353"/>
      <c r="AL44" s="353"/>
      <c r="AM44" s="353"/>
      <c r="AN44" s="353"/>
      <c r="AO44" s="353"/>
      <c r="AP44" s="353"/>
      <c r="AQ44" s="353"/>
      <c r="AR44" s="353"/>
      <c r="AS44" s="353"/>
      <c r="AT44" s="353"/>
      <c r="AU44" s="353"/>
      <c r="AV44" s="353"/>
      <c r="AW44" s="353"/>
      <c r="AX44" s="353"/>
      <c r="AY44" s="353"/>
      <c r="AZ44" s="353"/>
      <c r="BA44" s="353"/>
      <c r="BB44" s="353"/>
      <c r="BC44" s="353"/>
      <c r="BD44" s="353"/>
      <c r="BE44" s="353"/>
      <c r="BF44" s="353"/>
      <c r="BG44" s="353"/>
      <c r="BH44" s="353"/>
      <c r="BI44" s="353"/>
      <c r="BJ44" s="353"/>
      <c r="BK44" s="353"/>
      <c r="BL44" s="353"/>
      <c r="BM44" s="353"/>
      <c r="BN44" s="353"/>
      <c r="BO44" s="353"/>
      <c r="BP44" s="353"/>
      <c r="BQ44" s="353"/>
      <c r="BR44" s="353"/>
      <c r="BS44" s="353"/>
      <c r="BT44" s="353"/>
      <c r="BU44" s="353"/>
      <c r="BV44" s="353"/>
      <c r="BW44" s="353"/>
      <c r="BX44" s="353"/>
      <c r="BY44" s="353"/>
      <c r="BZ44" s="353"/>
      <c r="CA44" s="353"/>
      <c r="CB44" s="353"/>
      <c r="CC44" s="353"/>
      <c r="CD44" s="353"/>
      <c r="CE44" s="353"/>
      <c r="CF44" s="353"/>
      <c r="CG44" s="353"/>
      <c r="CH44" s="353"/>
      <c r="CI44" s="353"/>
      <c r="CJ44" s="353"/>
      <c r="CK44" s="353"/>
      <c r="CL44" s="353"/>
      <c r="CM44" s="353"/>
      <c r="CN44" s="353"/>
      <c r="CO44" s="353"/>
      <c r="CP44" s="353"/>
      <c r="CQ44" s="353"/>
      <c r="CR44" s="353"/>
      <c r="CS44" s="353"/>
      <c r="CT44" s="353"/>
      <c r="CU44" s="353"/>
      <c r="CV44" s="353"/>
      <c r="CW44" s="353"/>
      <c r="CX44" s="353"/>
      <c r="CY44" s="354"/>
      <c r="CZ44" s="354"/>
      <c r="DA44" s="354"/>
      <c r="DB44" s="354"/>
      <c r="DC44" s="354"/>
      <c r="DD44" s="354"/>
      <c r="DE44" s="354"/>
      <c r="DF44" s="354"/>
      <c r="DG44" s="354"/>
      <c r="DH44" s="354"/>
      <c r="DI44" s="354"/>
      <c r="DJ44" s="354"/>
      <c r="DK44" s="354"/>
      <c r="DL44" s="354"/>
      <c r="DM44" s="354"/>
      <c r="DN44" s="354"/>
      <c r="DO44" s="354"/>
      <c r="DP44" s="354"/>
      <c r="DQ44" s="354"/>
      <c r="DR44" s="354"/>
      <c r="DS44" s="354"/>
      <c r="DT44" s="354"/>
    </row>
    <row r="45" spans="1:124" s="355" customFormat="1" ht="20.100000000000001" customHeight="1">
      <c r="A45" s="93"/>
      <c r="B45" s="104" t="s">
        <v>225</v>
      </c>
      <c r="C45" s="105">
        <v>0</v>
      </c>
      <c r="D45" s="177">
        <v>0</v>
      </c>
      <c r="E45" s="178">
        <v>0</v>
      </c>
      <c r="F45" s="179" t="s">
        <v>298</v>
      </c>
      <c r="G45" s="180" t="s">
        <v>298</v>
      </c>
      <c r="H45" s="181" t="s">
        <v>298</v>
      </c>
      <c r="I45" s="179" t="s">
        <v>299</v>
      </c>
      <c r="J45" s="180" t="s">
        <v>299</v>
      </c>
      <c r="K45" s="181" t="s">
        <v>299</v>
      </c>
      <c r="L45" s="179" t="s">
        <v>299</v>
      </c>
      <c r="M45" s="180" t="s">
        <v>299</v>
      </c>
      <c r="N45" s="181" t="s">
        <v>299</v>
      </c>
      <c r="O45" s="353"/>
      <c r="P45" s="353"/>
      <c r="Q45" s="353"/>
      <c r="R45" s="353"/>
      <c r="S45" s="353"/>
      <c r="T45" s="353"/>
      <c r="U45" s="353"/>
      <c r="V45" s="353"/>
      <c r="W45" s="353"/>
      <c r="X45" s="353"/>
      <c r="Y45" s="353"/>
      <c r="Z45" s="353"/>
      <c r="AA45" s="353"/>
      <c r="AB45" s="353"/>
      <c r="AC45" s="353"/>
      <c r="AD45" s="353"/>
      <c r="AE45" s="353"/>
      <c r="AF45" s="353"/>
      <c r="AG45" s="353"/>
      <c r="AH45" s="353"/>
      <c r="AI45" s="353"/>
      <c r="AJ45" s="353"/>
      <c r="AK45" s="353"/>
      <c r="AL45" s="353"/>
      <c r="AM45" s="353"/>
      <c r="AN45" s="353"/>
      <c r="AO45" s="353"/>
      <c r="AP45" s="353"/>
      <c r="AQ45" s="353"/>
      <c r="AR45" s="353"/>
      <c r="AS45" s="353"/>
      <c r="AT45" s="353"/>
      <c r="AU45" s="353"/>
      <c r="AV45" s="353"/>
      <c r="AW45" s="353"/>
      <c r="AX45" s="353"/>
      <c r="AY45" s="353"/>
      <c r="AZ45" s="353"/>
      <c r="BA45" s="353"/>
      <c r="BB45" s="353"/>
      <c r="BC45" s="353"/>
      <c r="BD45" s="353"/>
      <c r="BE45" s="353"/>
      <c r="BF45" s="353"/>
      <c r="BG45" s="353"/>
      <c r="BH45" s="353"/>
      <c r="BI45" s="353"/>
      <c r="BJ45" s="353"/>
      <c r="BK45" s="353"/>
      <c r="BL45" s="353"/>
      <c r="BM45" s="353"/>
      <c r="BN45" s="353"/>
      <c r="BO45" s="353"/>
      <c r="BP45" s="353"/>
      <c r="BQ45" s="353"/>
      <c r="BR45" s="353"/>
      <c r="BS45" s="353"/>
      <c r="BT45" s="353"/>
      <c r="BU45" s="353"/>
      <c r="BV45" s="353"/>
      <c r="BW45" s="353"/>
      <c r="BX45" s="353"/>
      <c r="BY45" s="353"/>
      <c r="BZ45" s="353"/>
      <c r="CA45" s="353"/>
      <c r="CB45" s="353"/>
      <c r="CC45" s="353"/>
      <c r="CD45" s="353"/>
      <c r="CE45" s="353"/>
      <c r="CF45" s="353"/>
      <c r="CG45" s="353"/>
      <c r="CH45" s="353"/>
      <c r="CI45" s="353"/>
      <c r="CJ45" s="353"/>
      <c r="CK45" s="353"/>
      <c r="CL45" s="353"/>
      <c r="CM45" s="353"/>
      <c r="CN45" s="353"/>
      <c r="CO45" s="353"/>
      <c r="CP45" s="353"/>
      <c r="CQ45" s="353"/>
      <c r="CR45" s="353"/>
      <c r="CS45" s="353"/>
      <c r="CT45" s="353"/>
      <c r="CU45" s="353"/>
      <c r="CV45" s="353"/>
      <c r="CW45" s="353"/>
      <c r="CX45" s="353"/>
      <c r="CY45" s="354"/>
      <c r="CZ45" s="354"/>
      <c r="DA45" s="354"/>
      <c r="DB45" s="354"/>
      <c r="DC45" s="354"/>
      <c r="DD45" s="354"/>
      <c r="DE45" s="354"/>
      <c r="DF45" s="354"/>
      <c r="DG45" s="354"/>
      <c r="DH45" s="354"/>
      <c r="DI45" s="354"/>
      <c r="DJ45" s="354"/>
      <c r="DK45" s="354"/>
      <c r="DL45" s="354"/>
      <c r="DM45" s="354"/>
      <c r="DN45" s="354"/>
      <c r="DO45" s="354"/>
      <c r="DP45" s="354"/>
      <c r="DQ45" s="354"/>
      <c r="DR45" s="354"/>
      <c r="DS45" s="354"/>
      <c r="DT45" s="354"/>
    </row>
    <row r="46" spans="1:124" s="355" customFormat="1" ht="20.100000000000001" customHeight="1">
      <c r="A46" s="93"/>
      <c r="B46" s="104" t="s">
        <v>74</v>
      </c>
      <c r="C46" s="105">
        <v>0</v>
      </c>
      <c r="D46" s="177">
        <v>0</v>
      </c>
      <c r="E46" s="178">
        <v>0</v>
      </c>
      <c r="F46" s="179" t="s">
        <v>298</v>
      </c>
      <c r="G46" s="180" t="s">
        <v>298</v>
      </c>
      <c r="H46" s="181" t="s">
        <v>298</v>
      </c>
      <c r="I46" s="179" t="s">
        <v>299</v>
      </c>
      <c r="J46" s="180" t="s">
        <v>299</v>
      </c>
      <c r="K46" s="181" t="s">
        <v>299</v>
      </c>
      <c r="L46" s="179" t="s">
        <v>299</v>
      </c>
      <c r="M46" s="180" t="s">
        <v>299</v>
      </c>
      <c r="N46" s="181" t="s">
        <v>299</v>
      </c>
      <c r="O46" s="353"/>
      <c r="P46" s="353"/>
      <c r="Q46" s="353"/>
      <c r="R46" s="353"/>
      <c r="S46" s="353"/>
      <c r="T46" s="353"/>
      <c r="U46" s="353"/>
      <c r="V46" s="353"/>
      <c r="W46" s="353"/>
      <c r="X46" s="353"/>
      <c r="Y46" s="353"/>
      <c r="Z46" s="353"/>
      <c r="AA46" s="353"/>
      <c r="AB46" s="353"/>
      <c r="AC46" s="353"/>
      <c r="AD46" s="353"/>
      <c r="AE46" s="353"/>
      <c r="AF46" s="353"/>
      <c r="AG46" s="353"/>
      <c r="AH46" s="353"/>
      <c r="AI46" s="353"/>
      <c r="AJ46" s="353"/>
      <c r="AK46" s="353"/>
      <c r="AL46" s="353"/>
      <c r="AM46" s="353"/>
      <c r="AN46" s="353"/>
      <c r="AO46" s="353"/>
      <c r="AP46" s="353"/>
      <c r="AQ46" s="353"/>
      <c r="AR46" s="353"/>
      <c r="AS46" s="353"/>
      <c r="AT46" s="353"/>
      <c r="AU46" s="353"/>
      <c r="AV46" s="353"/>
      <c r="AW46" s="353"/>
      <c r="AX46" s="353"/>
      <c r="AY46" s="353"/>
      <c r="AZ46" s="353"/>
      <c r="BA46" s="353"/>
      <c r="BB46" s="353"/>
      <c r="BC46" s="353"/>
      <c r="BD46" s="353"/>
      <c r="BE46" s="353"/>
      <c r="BF46" s="353"/>
      <c r="BG46" s="353"/>
      <c r="BH46" s="353"/>
      <c r="BI46" s="353"/>
      <c r="BJ46" s="353"/>
      <c r="BK46" s="353"/>
      <c r="BL46" s="353"/>
      <c r="BM46" s="353"/>
      <c r="BN46" s="353"/>
      <c r="BO46" s="353"/>
      <c r="BP46" s="353"/>
      <c r="BQ46" s="353"/>
      <c r="BR46" s="353"/>
      <c r="BS46" s="353"/>
      <c r="BT46" s="353"/>
      <c r="BU46" s="353"/>
      <c r="BV46" s="353"/>
      <c r="BW46" s="353"/>
      <c r="BX46" s="353"/>
      <c r="BY46" s="353"/>
      <c r="BZ46" s="353"/>
      <c r="CA46" s="353"/>
      <c r="CB46" s="353"/>
      <c r="CC46" s="353"/>
      <c r="CD46" s="353"/>
      <c r="CE46" s="353"/>
      <c r="CF46" s="353"/>
      <c r="CG46" s="353"/>
      <c r="CH46" s="353"/>
      <c r="CI46" s="353"/>
      <c r="CJ46" s="353"/>
      <c r="CK46" s="353"/>
      <c r="CL46" s="353"/>
      <c r="CM46" s="353"/>
      <c r="CN46" s="353"/>
      <c r="CO46" s="353"/>
      <c r="CP46" s="353"/>
      <c r="CQ46" s="353"/>
      <c r="CR46" s="353"/>
      <c r="CS46" s="353"/>
      <c r="CT46" s="353"/>
      <c r="CU46" s="353"/>
      <c r="CV46" s="353"/>
      <c r="CW46" s="353"/>
      <c r="CX46" s="353"/>
      <c r="CY46" s="354"/>
      <c r="CZ46" s="354"/>
      <c r="DA46" s="354"/>
      <c r="DB46" s="354"/>
      <c r="DC46" s="354"/>
      <c r="DD46" s="354"/>
      <c r="DE46" s="354"/>
      <c r="DF46" s="354"/>
      <c r="DG46" s="354"/>
      <c r="DH46" s="354"/>
      <c r="DI46" s="354"/>
      <c r="DJ46" s="354"/>
      <c r="DK46" s="354"/>
      <c r="DL46" s="354"/>
      <c r="DM46" s="354"/>
      <c r="DN46" s="354"/>
      <c r="DO46" s="354"/>
      <c r="DP46" s="354"/>
      <c r="DQ46" s="354"/>
      <c r="DR46" s="354"/>
      <c r="DS46" s="354"/>
      <c r="DT46" s="354"/>
    </row>
    <row r="47" spans="1:124" s="355" customFormat="1" ht="20.100000000000001" customHeight="1">
      <c r="A47" s="93"/>
      <c r="B47" s="104" t="s">
        <v>38</v>
      </c>
      <c r="C47" s="105">
        <v>0</v>
      </c>
      <c r="D47" s="177">
        <v>0</v>
      </c>
      <c r="E47" s="178">
        <v>0</v>
      </c>
      <c r="F47" s="179" t="s">
        <v>298</v>
      </c>
      <c r="G47" s="180" t="s">
        <v>298</v>
      </c>
      <c r="H47" s="181" t="s">
        <v>298</v>
      </c>
      <c r="I47" s="179" t="s">
        <v>299</v>
      </c>
      <c r="J47" s="180" t="s">
        <v>299</v>
      </c>
      <c r="K47" s="181" t="s">
        <v>299</v>
      </c>
      <c r="L47" s="179" t="s">
        <v>299</v>
      </c>
      <c r="M47" s="180" t="s">
        <v>299</v>
      </c>
      <c r="N47" s="181" t="s">
        <v>299</v>
      </c>
      <c r="O47" s="353"/>
      <c r="P47" s="353"/>
      <c r="Q47" s="353"/>
      <c r="R47" s="353"/>
      <c r="S47" s="353"/>
      <c r="T47" s="353"/>
      <c r="U47" s="353"/>
      <c r="V47" s="353"/>
      <c r="W47" s="353"/>
      <c r="X47" s="353"/>
      <c r="Y47" s="353"/>
      <c r="Z47" s="353"/>
      <c r="AA47" s="353"/>
      <c r="AB47" s="353"/>
      <c r="AC47" s="353"/>
      <c r="AD47" s="353"/>
      <c r="AE47" s="353"/>
      <c r="AF47" s="353"/>
      <c r="AG47" s="353"/>
      <c r="AH47" s="353"/>
      <c r="AI47" s="353"/>
      <c r="AJ47" s="353"/>
      <c r="AK47" s="353"/>
      <c r="AL47" s="353"/>
      <c r="AM47" s="353"/>
      <c r="AN47" s="353"/>
      <c r="AO47" s="353"/>
      <c r="AP47" s="353"/>
      <c r="AQ47" s="353"/>
      <c r="AR47" s="353"/>
      <c r="AS47" s="353"/>
      <c r="AT47" s="353"/>
      <c r="AU47" s="353"/>
      <c r="AV47" s="353"/>
      <c r="AW47" s="353"/>
      <c r="AX47" s="353"/>
      <c r="AY47" s="353"/>
      <c r="AZ47" s="353"/>
      <c r="BA47" s="353"/>
      <c r="BB47" s="353"/>
      <c r="BC47" s="353"/>
      <c r="BD47" s="353"/>
      <c r="BE47" s="353"/>
      <c r="BF47" s="353"/>
      <c r="BG47" s="353"/>
      <c r="BH47" s="353"/>
      <c r="BI47" s="353"/>
      <c r="BJ47" s="353"/>
      <c r="BK47" s="353"/>
      <c r="BL47" s="353"/>
      <c r="BM47" s="353"/>
      <c r="BN47" s="353"/>
      <c r="BO47" s="353"/>
      <c r="BP47" s="353"/>
      <c r="BQ47" s="353"/>
      <c r="BR47" s="353"/>
      <c r="BS47" s="353"/>
      <c r="BT47" s="353"/>
      <c r="BU47" s="353"/>
      <c r="BV47" s="353"/>
      <c r="BW47" s="353"/>
      <c r="BX47" s="353"/>
      <c r="BY47" s="353"/>
      <c r="BZ47" s="353"/>
      <c r="CA47" s="353"/>
      <c r="CB47" s="353"/>
      <c r="CC47" s="353"/>
      <c r="CD47" s="353"/>
      <c r="CE47" s="353"/>
      <c r="CF47" s="353"/>
      <c r="CG47" s="353"/>
      <c r="CH47" s="353"/>
      <c r="CI47" s="353"/>
      <c r="CJ47" s="353"/>
      <c r="CK47" s="353"/>
      <c r="CL47" s="353"/>
      <c r="CM47" s="353"/>
      <c r="CN47" s="353"/>
      <c r="CO47" s="353"/>
      <c r="CP47" s="353"/>
      <c r="CQ47" s="353"/>
      <c r="CR47" s="353"/>
      <c r="CS47" s="353"/>
      <c r="CT47" s="353"/>
      <c r="CU47" s="353"/>
      <c r="CV47" s="353"/>
      <c r="CW47" s="353"/>
      <c r="CX47" s="353"/>
      <c r="CY47" s="354"/>
      <c r="CZ47" s="354"/>
      <c r="DA47" s="354"/>
      <c r="DB47" s="354"/>
      <c r="DC47" s="354"/>
      <c r="DD47" s="354"/>
      <c r="DE47" s="354"/>
      <c r="DF47" s="354"/>
      <c r="DG47" s="354"/>
      <c r="DH47" s="354"/>
      <c r="DI47" s="354"/>
      <c r="DJ47" s="354"/>
      <c r="DK47" s="354"/>
      <c r="DL47" s="354"/>
      <c r="DM47" s="354"/>
      <c r="DN47" s="354"/>
      <c r="DO47" s="354"/>
      <c r="DP47" s="354"/>
      <c r="DQ47" s="354"/>
      <c r="DR47" s="354"/>
      <c r="DS47" s="354"/>
      <c r="DT47" s="354"/>
    </row>
    <row r="48" spans="1:124" s="355" customFormat="1" ht="20.100000000000001" customHeight="1">
      <c r="A48" s="93"/>
      <c r="B48" s="104" t="s">
        <v>41</v>
      </c>
      <c r="C48" s="105">
        <v>0</v>
      </c>
      <c r="D48" s="177">
        <v>0</v>
      </c>
      <c r="E48" s="178">
        <v>0</v>
      </c>
      <c r="F48" s="179" t="s">
        <v>298</v>
      </c>
      <c r="G48" s="180" t="s">
        <v>298</v>
      </c>
      <c r="H48" s="181" t="s">
        <v>298</v>
      </c>
      <c r="I48" s="179" t="s">
        <v>299</v>
      </c>
      <c r="J48" s="180" t="s">
        <v>299</v>
      </c>
      <c r="K48" s="181" t="s">
        <v>299</v>
      </c>
      <c r="L48" s="179" t="s">
        <v>299</v>
      </c>
      <c r="M48" s="180" t="s">
        <v>299</v>
      </c>
      <c r="N48" s="181" t="s">
        <v>299</v>
      </c>
      <c r="O48" s="353"/>
      <c r="P48" s="353"/>
      <c r="Q48" s="353"/>
      <c r="R48" s="353"/>
      <c r="S48" s="353"/>
      <c r="T48" s="353"/>
      <c r="U48" s="353"/>
      <c r="V48" s="353"/>
      <c r="W48" s="353"/>
      <c r="X48" s="353"/>
      <c r="Y48" s="353"/>
      <c r="Z48" s="353"/>
      <c r="AA48" s="353"/>
      <c r="AB48" s="353"/>
      <c r="AC48" s="353"/>
      <c r="AD48" s="353"/>
      <c r="AE48" s="353"/>
      <c r="AF48" s="353"/>
      <c r="AG48" s="353"/>
      <c r="AH48" s="353"/>
      <c r="AI48" s="353"/>
      <c r="AJ48" s="353"/>
      <c r="AK48" s="353"/>
      <c r="AL48" s="353"/>
      <c r="AM48" s="353"/>
      <c r="AN48" s="353"/>
      <c r="AO48" s="353"/>
      <c r="AP48" s="353"/>
      <c r="AQ48" s="353"/>
      <c r="AR48" s="353"/>
      <c r="AS48" s="353"/>
      <c r="AT48" s="353"/>
      <c r="AU48" s="353"/>
      <c r="AV48" s="353"/>
      <c r="AW48" s="353"/>
      <c r="AX48" s="353"/>
      <c r="AY48" s="353"/>
      <c r="AZ48" s="353"/>
      <c r="BA48" s="353"/>
      <c r="BB48" s="353"/>
      <c r="BC48" s="353"/>
      <c r="BD48" s="353"/>
      <c r="BE48" s="353"/>
      <c r="BF48" s="353"/>
      <c r="BG48" s="353"/>
      <c r="BH48" s="353"/>
      <c r="BI48" s="353"/>
      <c r="BJ48" s="353"/>
      <c r="BK48" s="353"/>
      <c r="BL48" s="353"/>
      <c r="BM48" s="353"/>
      <c r="BN48" s="353"/>
      <c r="BO48" s="353"/>
      <c r="BP48" s="353"/>
      <c r="BQ48" s="353"/>
      <c r="BR48" s="353"/>
      <c r="BS48" s="353"/>
      <c r="BT48" s="353"/>
      <c r="BU48" s="353"/>
      <c r="BV48" s="353"/>
      <c r="BW48" s="353"/>
      <c r="BX48" s="353"/>
      <c r="BY48" s="353"/>
      <c r="BZ48" s="353"/>
      <c r="CA48" s="353"/>
      <c r="CB48" s="353"/>
      <c r="CC48" s="353"/>
      <c r="CD48" s="353"/>
      <c r="CE48" s="353"/>
      <c r="CF48" s="353"/>
      <c r="CG48" s="353"/>
      <c r="CH48" s="353"/>
      <c r="CI48" s="353"/>
      <c r="CJ48" s="353"/>
      <c r="CK48" s="353"/>
      <c r="CL48" s="353"/>
      <c r="CM48" s="353"/>
      <c r="CN48" s="353"/>
      <c r="CO48" s="353"/>
      <c r="CP48" s="353"/>
      <c r="CQ48" s="353"/>
      <c r="CR48" s="353"/>
      <c r="CS48" s="353"/>
      <c r="CT48" s="353"/>
      <c r="CU48" s="353"/>
      <c r="CV48" s="353"/>
      <c r="CW48" s="353"/>
      <c r="CX48" s="353"/>
      <c r="CY48" s="354"/>
      <c r="CZ48" s="354"/>
      <c r="DA48" s="354"/>
      <c r="DB48" s="354"/>
      <c r="DC48" s="354"/>
      <c r="DD48" s="354"/>
      <c r="DE48" s="354"/>
      <c r="DF48" s="354"/>
      <c r="DG48" s="354"/>
      <c r="DH48" s="354"/>
      <c r="DI48" s="354"/>
      <c r="DJ48" s="354"/>
      <c r="DK48" s="354"/>
      <c r="DL48" s="354"/>
      <c r="DM48" s="354"/>
      <c r="DN48" s="354"/>
      <c r="DO48" s="354"/>
      <c r="DP48" s="354"/>
      <c r="DQ48" s="354"/>
      <c r="DR48" s="354"/>
      <c r="DS48" s="354"/>
      <c r="DT48" s="354"/>
    </row>
    <row r="49" spans="1:124" s="355" customFormat="1" ht="20.100000000000001" customHeight="1">
      <c r="A49" s="93"/>
      <c r="B49" s="104" t="s">
        <v>72</v>
      </c>
      <c r="C49" s="105">
        <v>0</v>
      </c>
      <c r="D49" s="177">
        <v>0</v>
      </c>
      <c r="E49" s="178">
        <v>0</v>
      </c>
      <c r="F49" s="179" t="s">
        <v>298</v>
      </c>
      <c r="G49" s="180" t="s">
        <v>298</v>
      </c>
      <c r="H49" s="181" t="s">
        <v>298</v>
      </c>
      <c r="I49" s="179" t="s">
        <v>299</v>
      </c>
      <c r="J49" s="180" t="s">
        <v>299</v>
      </c>
      <c r="K49" s="181" t="s">
        <v>299</v>
      </c>
      <c r="L49" s="179" t="s">
        <v>299</v>
      </c>
      <c r="M49" s="180" t="s">
        <v>299</v>
      </c>
      <c r="N49" s="181" t="s">
        <v>299</v>
      </c>
      <c r="O49" s="353"/>
      <c r="P49" s="353"/>
      <c r="Q49" s="353"/>
      <c r="R49" s="353"/>
      <c r="S49" s="353"/>
      <c r="T49" s="353"/>
      <c r="U49" s="353"/>
      <c r="V49" s="353"/>
      <c r="W49" s="353"/>
      <c r="X49" s="353"/>
      <c r="Y49" s="353"/>
      <c r="Z49" s="353"/>
      <c r="AA49" s="353"/>
      <c r="AB49" s="353"/>
      <c r="AC49" s="353"/>
      <c r="AD49" s="353"/>
      <c r="AE49" s="353"/>
      <c r="AF49" s="353"/>
      <c r="AG49" s="353"/>
      <c r="AH49" s="353"/>
      <c r="AI49" s="353"/>
      <c r="AJ49" s="353"/>
      <c r="AK49" s="353"/>
      <c r="AL49" s="353"/>
      <c r="AM49" s="353"/>
      <c r="AN49" s="353"/>
      <c r="AO49" s="353"/>
      <c r="AP49" s="353"/>
      <c r="AQ49" s="353"/>
      <c r="AR49" s="353"/>
      <c r="AS49" s="353"/>
      <c r="AT49" s="353"/>
      <c r="AU49" s="353"/>
      <c r="AV49" s="353"/>
      <c r="AW49" s="353"/>
      <c r="AX49" s="353"/>
      <c r="AY49" s="353"/>
      <c r="AZ49" s="353"/>
      <c r="BA49" s="353"/>
      <c r="BB49" s="353"/>
      <c r="BC49" s="353"/>
      <c r="BD49" s="353"/>
      <c r="BE49" s="353"/>
      <c r="BF49" s="353"/>
      <c r="BG49" s="353"/>
      <c r="BH49" s="353"/>
      <c r="BI49" s="353"/>
      <c r="BJ49" s="353"/>
      <c r="BK49" s="353"/>
      <c r="BL49" s="353"/>
      <c r="BM49" s="353"/>
      <c r="BN49" s="353"/>
      <c r="BO49" s="353"/>
      <c r="BP49" s="353"/>
      <c r="BQ49" s="353"/>
      <c r="BR49" s="353"/>
      <c r="BS49" s="353"/>
      <c r="BT49" s="353"/>
      <c r="BU49" s="353"/>
      <c r="BV49" s="353"/>
      <c r="BW49" s="353"/>
      <c r="BX49" s="353"/>
      <c r="BY49" s="353"/>
      <c r="BZ49" s="353"/>
      <c r="CA49" s="353"/>
      <c r="CB49" s="353"/>
      <c r="CC49" s="353"/>
      <c r="CD49" s="353"/>
      <c r="CE49" s="353"/>
      <c r="CF49" s="353"/>
      <c r="CG49" s="353"/>
      <c r="CH49" s="353"/>
      <c r="CI49" s="353"/>
      <c r="CJ49" s="353"/>
      <c r="CK49" s="353"/>
      <c r="CL49" s="353"/>
      <c r="CM49" s="353"/>
      <c r="CN49" s="353"/>
      <c r="CO49" s="353"/>
      <c r="CP49" s="353"/>
      <c r="CQ49" s="353"/>
      <c r="CR49" s="353"/>
      <c r="CS49" s="353"/>
      <c r="CT49" s="353"/>
      <c r="CU49" s="353"/>
      <c r="CV49" s="353"/>
      <c r="CW49" s="353"/>
      <c r="CX49" s="353"/>
      <c r="CY49" s="354"/>
      <c r="CZ49" s="354"/>
      <c r="DA49" s="354"/>
      <c r="DB49" s="354"/>
      <c r="DC49" s="354"/>
      <c r="DD49" s="354"/>
      <c r="DE49" s="354"/>
      <c r="DF49" s="354"/>
      <c r="DG49" s="354"/>
      <c r="DH49" s="354"/>
      <c r="DI49" s="354"/>
      <c r="DJ49" s="354"/>
      <c r="DK49" s="354"/>
      <c r="DL49" s="354"/>
      <c r="DM49" s="354"/>
      <c r="DN49" s="354"/>
      <c r="DO49" s="354"/>
      <c r="DP49" s="354"/>
      <c r="DQ49" s="354"/>
      <c r="DR49" s="354"/>
      <c r="DS49" s="354"/>
      <c r="DT49" s="354"/>
    </row>
    <row r="50" spans="1:124" s="355" customFormat="1" ht="20.100000000000001" customHeight="1">
      <c r="A50" s="93"/>
      <c r="B50" s="104" t="s">
        <v>231</v>
      </c>
      <c r="C50" s="105">
        <v>18.466612999999999</v>
      </c>
      <c r="D50" s="180">
        <v>17.774698000000001</v>
      </c>
      <c r="E50" s="181">
        <v>17.680898000000003</v>
      </c>
      <c r="F50" s="179">
        <v>0</v>
      </c>
      <c r="G50" s="180">
        <v>7.5867336817761961</v>
      </c>
      <c r="H50" s="181">
        <v>7.7440976131415944</v>
      </c>
      <c r="I50" s="179" t="s">
        <v>299</v>
      </c>
      <c r="J50" s="180">
        <v>11.203253346819732</v>
      </c>
      <c r="K50" s="181">
        <v>11.158347854919494</v>
      </c>
      <c r="L50" s="179">
        <v>0.2248165378242345</v>
      </c>
      <c r="M50" s="180">
        <v>0.84996099511789169</v>
      </c>
      <c r="N50" s="181">
        <v>0.8641133498988568</v>
      </c>
      <c r="O50" s="353"/>
      <c r="P50" s="353"/>
      <c r="Q50" s="353"/>
      <c r="R50" s="353"/>
      <c r="S50" s="353"/>
      <c r="T50" s="353"/>
      <c r="U50" s="353"/>
      <c r="V50" s="353"/>
      <c r="W50" s="353"/>
      <c r="X50" s="353"/>
      <c r="Y50" s="353"/>
      <c r="Z50" s="353"/>
      <c r="AA50" s="353"/>
      <c r="AB50" s="353"/>
      <c r="AC50" s="353"/>
      <c r="AD50" s="353"/>
      <c r="AE50" s="353"/>
      <c r="AF50" s="353"/>
      <c r="AG50" s="353"/>
      <c r="AH50" s="353"/>
      <c r="AI50" s="353"/>
      <c r="AJ50" s="353"/>
      <c r="AK50" s="353"/>
      <c r="AL50" s="353"/>
      <c r="AM50" s="353"/>
      <c r="AN50" s="353"/>
      <c r="AO50" s="353"/>
      <c r="AP50" s="353"/>
      <c r="AQ50" s="353"/>
      <c r="AR50" s="353"/>
      <c r="AS50" s="353"/>
      <c r="AT50" s="353"/>
      <c r="AU50" s="353"/>
      <c r="AV50" s="353"/>
      <c r="AW50" s="353"/>
      <c r="AX50" s="353"/>
      <c r="AY50" s="353"/>
      <c r="AZ50" s="353"/>
      <c r="BA50" s="353"/>
      <c r="BB50" s="353"/>
      <c r="BC50" s="353"/>
      <c r="BD50" s="353"/>
      <c r="BE50" s="353"/>
      <c r="BF50" s="353"/>
      <c r="BG50" s="353"/>
      <c r="BH50" s="353"/>
      <c r="BI50" s="353"/>
      <c r="BJ50" s="353"/>
      <c r="BK50" s="353"/>
      <c r="BL50" s="353"/>
      <c r="BM50" s="353"/>
      <c r="BN50" s="353"/>
      <c r="BO50" s="353"/>
      <c r="BP50" s="353"/>
      <c r="BQ50" s="353"/>
      <c r="BR50" s="353"/>
      <c r="BS50" s="353"/>
      <c r="BT50" s="353"/>
      <c r="BU50" s="353"/>
      <c r="BV50" s="353"/>
      <c r="BW50" s="353"/>
      <c r="BX50" s="353"/>
      <c r="BY50" s="353"/>
      <c r="BZ50" s="353"/>
      <c r="CA50" s="353"/>
      <c r="CB50" s="353"/>
      <c r="CC50" s="353"/>
      <c r="CD50" s="353"/>
      <c r="CE50" s="353"/>
      <c r="CF50" s="353"/>
      <c r="CG50" s="353"/>
      <c r="CH50" s="353"/>
      <c r="CI50" s="353"/>
      <c r="CJ50" s="353"/>
      <c r="CK50" s="353"/>
      <c r="CL50" s="353"/>
      <c r="CM50" s="353"/>
      <c r="CN50" s="353"/>
      <c r="CO50" s="353"/>
      <c r="CP50" s="353"/>
      <c r="CQ50" s="353"/>
      <c r="CR50" s="353"/>
      <c r="CS50" s="353"/>
      <c r="CT50" s="353"/>
      <c r="CU50" s="353"/>
      <c r="CV50" s="353"/>
      <c r="CW50" s="353"/>
      <c r="CX50" s="353"/>
      <c r="CY50" s="354"/>
      <c r="CZ50" s="354"/>
      <c r="DA50" s="354"/>
      <c r="DB50" s="354"/>
      <c r="DC50" s="354"/>
      <c r="DD50" s="354"/>
      <c r="DE50" s="354"/>
      <c r="DF50" s="354"/>
      <c r="DG50" s="354"/>
      <c r="DH50" s="354"/>
      <c r="DI50" s="354"/>
      <c r="DJ50" s="354"/>
      <c r="DK50" s="354"/>
      <c r="DL50" s="354"/>
      <c r="DM50" s="354"/>
      <c r="DN50" s="354"/>
      <c r="DO50" s="354"/>
      <c r="DP50" s="354"/>
      <c r="DQ50" s="354"/>
      <c r="DR50" s="354"/>
      <c r="DS50" s="354"/>
      <c r="DT50" s="354"/>
    </row>
    <row r="51" spans="1:124" s="355" customFormat="1" ht="20.100000000000001" customHeight="1">
      <c r="A51" s="93"/>
      <c r="B51" s="104" t="s">
        <v>63</v>
      </c>
      <c r="C51" s="105">
        <v>0</v>
      </c>
      <c r="D51" s="177">
        <v>0</v>
      </c>
      <c r="E51" s="178">
        <v>0</v>
      </c>
      <c r="F51" s="179" t="s">
        <v>298</v>
      </c>
      <c r="G51" s="180" t="s">
        <v>298</v>
      </c>
      <c r="H51" s="181" t="s">
        <v>298</v>
      </c>
      <c r="I51" s="179" t="s">
        <v>299</v>
      </c>
      <c r="J51" s="180" t="s">
        <v>299</v>
      </c>
      <c r="K51" s="181" t="s">
        <v>299</v>
      </c>
      <c r="L51" s="179" t="s">
        <v>299</v>
      </c>
      <c r="M51" s="180" t="s">
        <v>299</v>
      </c>
      <c r="N51" s="181" t="s">
        <v>299</v>
      </c>
      <c r="O51" s="353"/>
      <c r="P51" s="353"/>
      <c r="Q51" s="353"/>
      <c r="R51" s="353"/>
      <c r="S51" s="353"/>
      <c r="T51" s="353"/>
      <c r="U51" s="353"/>
      <c r="V51" s="353"/>
      <c r="W51" s="353"/>
      <c r="X51" s="353"/>
      <c r="Y51" s="353"/>
      <c r="Z51" s="353"/>
      <c r="AA51" s="353"/>
      <c r="AB51" s="353"/>
      <c r="AC51" s="353"/>
      <c r="AD51" s="353"/>
      <c r="AE51" s="353"/>
      <c r="AF51" s="353"/>
      <c r="AG51" s="353"/>
      <c r="AH51" s="353"/>
      <c r="AI51" s="353"/>
      <c r="AJ51" s="353"/>
      <c r="AK51" s="353"/>
      <c r="AL51" s="353"/>
      <c r="AM51" s="353"/>
      <c r="AN51" s="353"/>
      <c r="AO51" s="353"/>
      <c r="AP51" s="353"/>
      <c r="AQ51" s="353"/>
      <c r="AR51" s="353"/>
      <c r="AS51" s="353"/>
      <c r="AT51" s="353"/>
      <c r="AU51" s="353"/>
      <c r="AV51" s="353"/>
      <c r="AW51" s="353"/>
      <c r="AX51" s="353"/>
      <c r="AY51" s="353"/>
      <c r="AZ51" s="353"/>
      <c r="BA51" s="353"/>
      <c r="BB51" s="353"/>
      <c r="BC51" s="353"/>
      <c r="BD51" s="353"/>
      <c r="BE51" s="353"/>
      <c r="BF51" s="353"/>
      <c r="BG51" s="353"/>
      <c r="BH51" s="353"/>
      <c r="BI51" s="353"/>
      <c r="BJ51" s="353"/>
      <c r="BK51" s="353"/>
      <c r="BL51" s="353"/>
      <c r="BM51" s="353"/>
      <c r="BN51" s="353"/>
      <c r="BO51" s="353"/>
      <c r="BP51" s="353"/>
      <c r="BQ51" s="353"/>
      <c r="BR51" s="353"/>
      <c r="BS51" s="353"/>
      <c r="BT51" s="353"/>
      <c r="BU51" s="353"/>
      <c r="BV51" s="353"/>
      <c r="BW51" s="353"/>
      <c r="BX51" s="353"/>
      <c r="BY51" s="353"/>
      <c r="BZ51" s="353"/>
      <c r="CA51" s="353"/>
      <c r="CB51" s="353"/>
      <c r="CC51" s="353"/>
      <c r="CD51" s="353"/>
      <c r="CE51" s="353"/>
      <c r="CF51" s="353"/>
      <c r="CG51" s="353"/>
      <c r="CH51" s="353"/>
      <c r="CI51" s="353"/>
      <c r="CJ51" s="353"/>
      <c r="CK51" s="353"/>
      <c r="CL51" s="353"/>
      <c r="CM51" s="353"/>
      <c r="CN51" s="353"/>
      <c r="CO51" s="353"/>
      <c r="CP51" s="353"/>
      <c r="CQ51" s="353"/>
      <c r="CR51" s="353"/>
      <c r="CS51" s="353"/>
      <c r="CT51" s="353"/>
      <c r="CU51" s="353"/>
      <c r="CV51" s="353"/>
      <c r="CW51" s="353"/>
      <c r="CX51" s="353"/>
      <c r="CY51" s="354"/>
      <c r="CZ51" s="354"/>
      <c r="DA51" s="354"/>
      <c r="DB51" s="354"/>
      <c r="DC51" s="354"/>
      <c r="DD51" s="354"/>
      <c r="DE51" s="354"/>
      <c r="DF51" s="354"/>
      <c r="DG51" s="354"/>
      <c r="DH51" s="354"/>
      <c r="DI51" s="354"/>
      <c r="DJ51" s="354"/>
      <c r="DK51" s="354"/>
      <c r="DL51" s="354"/>
      <c r="DM51" s="354"/>
      <c r="DN51" s="354"/>
      <c r="DO51" s="354"/>
      <c r="DP51" s="354"/>
      <c r="DQ51" s="354"/>
      <c r="DR51" s="354"/>
      <c r="DS51" s="354"/>
      <c r="DT51" s="354"/>
    </row>
    <row r="52" spans="1:124" s="355" customFormat="1" ht="20.100000000000001" customHeight="1">
      <c r="A52" s="93"/>
      <c r="B52" s="104" t="s">
        <v>185</v>
      </c>
      <c r="C52" s="105">
        <v>0</v>
      </c>
      <c r="D52" s="180">
        <v>0</v>
      </c>
      <c r="E52" s="181">
        <v>0</v>
      </c>
      <c r="F52" s="179" t="s">
        <v>298</v>
      </c>
      <c r="G52" s="180" t="s">
        <v>298</v>
      </c>
      <c r="H52" s="181" t="s">
        <v>298</v>
      </c>
      <c r="I52" s="179" t="s">
        <v>299</v>
      </c>
      <c r="J52" s="180" t="s">
        <v>299</v>
      </c>
      <c r="K52" s="181" t="s">
        <v>299</v>
      </c>
      <c r="L52" s="179" t="s">
        <v>299</v>
      </c>
      <c r="M52" s="180" t="s">
        <v>299</v>
      </c>
      <c r="N52" s="181" t="s">
        <v>299</v>
      </c>
      <c r="O52" s="353"/>
      <c r="P52" s="353"/>
      <c r="Q52" s="353"/>
      <c r="R52" s="353"/>
      <c r="S52" s="353"/>
      <c r="T52" s="353"/>
      <c r="U52" s="353"/>
      <c r="V52" s="353"/>
      <c r="W52" s="353"/>
      <c r="X52" s="353"/>
      <c r="Y52" s="353"/>
      <c r="Z52" s="353"/>
      <c r="AA52" s="353"/>
      <c r="AB52" s="353"/>
      <c r="AC52" s="353"/>
      <c r="AD52" s="353"/>
      <c r="AE52" s="353"/>
      <c r="AF52" s="353"/>
      <c r="AG52" s="353"/>
      <c r="AH52" s="353"/>
      <c r="AI52" s="353"/>
      <c r="AJ52" s="353"/>
      <c r="AK52" s="353"/>
      <c r="AL52" s="353"/>
      <c r="AM52" s="353"/>
      <c r="AN52" s="353"/>
      <c r="AO52" s="353"/>
      <c r="AP52" s="353"/>
      <c r="AQ52" s="353"/>
      <c r="AR52" s="353"/>
      <c r="AS52" s="353"/>
      <c r="AT52" s="353"/>
      <c r="AU52" s="353"/>
      <c r="AV52" s="353"/>
      <c r="AW52" s="353"/>
      <c r="AX52" s="353"/>
      <c r="AY52" s="353"/>
      <c r="AZ52" s="353"/>
      <c r="BA52" s="353"/>
      <c r="BB52" s="353"/>
      <c r="BC52" s="353"/>
      <c r="BD52" s="353"/>
      <c r="BE52" s="353"/>
      <c r="BF52" s="353"/>
      <c r="BG52" s="353"/>
      <c r="BH52" s="353"/>
      <c r="BI52" s="353"/>
      <c r="BJ52" s="353"/>
      <c r="BK52" s="353"/>
      <c r="BL52" s="353"/>
      <c r="BM52" s="353"/>
      <c r="BN52" s="353"/>
      <c r="BO52" s="353"/>
      <c r="BP52" s="353"/>
      <c r="BQ52" s="353"/>
      <c r="BR52" s="353"/>
      <c r="BS52" s="353"/>
      <c r="BT52" s="353"/>
      <c r="BU52" s="353"/>
      <c r="BV52" s="353"/>
      <c r="BW52" s="353"/>
      <c r="BX52" s="353"/>
      <c r="BY52" s="353"/>
      <c r="BZ52" s="353"/>
      <c r="CA52" s="353"/>
      <c r="CB52" s="353"/>
      <c r="CC52" s="353"/>
      <c r="CD52" s="353"/>
      <c r="CE52" s="353"/>
      <c r="CF52" s="353"/>
      <c r="CG52" s="353"/>
      <c r="CH52" s="353"/>
      <c r="CI52" s="353"/>
      <c r="CJ52" s="353"/>
      <c r="CK52" s="353"/>
      <c r="CL52" s="353"/>
      <c r="CM52" s="353"/>
      <c r="CN52" s="353"/>
      <c r="CO52" s="353"/>
      <c r="CP52" s="353"/>
      <c r="CQ52" s="353"/>
      <c r="CR52" s="353"/>
      <c r="CS52" s="353"/>
      <c r="CT52" s="353"/>
      <c r="CU52" s="353"/>
      <c r="CV52" s="353"/>
      <c r="CW52" s="353"/>
      <c r="CX52" s="353"/>
      <c r="CY52" s="354"/>
      <c r="CZ52" s="354"/>
      <c r="DA52" s="354"/>
      <c r="DB52" s="354"/>
      <c r="DC52" s="354"/>
      <c r="DD52" s="354"/>
      <c r="DE52" s="354"/>
      <c r="DF52" s="354"/>
      <c r="DG52" s="354"/>
      <c r="DH52" s="354"/>
      <c r="DI52" s="354"/>
      <c r="DJ52" s="354"/>
      <c r="DK52" s="354"/>
      <c r="DL52" s="354"/>
      <c r="DM52" s="354"/>
      <c r="DN52" s="354"/>
      <c r="DO52" s="354"/>
      <c r="DP52" s="354"/>
      <c r="DQ52" s="354"/>
      <c r="DR52" s="354"/>
      <c r="DS52" s="354"/>
      <c r="DT52" s="354"/>
    </row>
    <row r="53" spans="1:124" s="355" customFormat="1" ht="19.5" customHeight="1">
      <c r="A53" s="93"/>
      <c r="B53" s="104" t="s">
        <v>54</v>
      </c>
      <c r="C53" s="105">
        <v>0</v>
      </c>
      <c r="D53" s="177">
        <v>0</v>
      </c>
      <c r="E53" s="178">
        <v>0</v>
      </c>
      <c r="F53" s="179" t="s">
        <v>298</v>
      </c>
      <c r="G53" s="180" t="s">
        <v>298</v>
      </c>
      <c r="H53" s="181" t="s">
        <v>298</v>
      </c>
      <c r="I53" s="179" t="s">
        <v>299</v>
      </c>
      <c r="J53" s="180" t="s">
        <v>299</v>
      </c>
      <c r="K53" s="181" t="s">
        <v>299</v>
      </c>
      <c r="L53" s="179" t="s">
        <v>299</v>
      </c>
      <c r="M53" s="180" t="s">
        <v>299</v>
      </c>
      <c r="N53" s="181" t="s">
        <v>299</v>
      </c>
      <c r="O53" s="353"/>
      <c r="P53" s="353"/>
      <c r="Q53" s="353"/>
      <c r="R53" s="353"/>
      <c r="S53" s="353"/>
      <c r="T53" s="353"/>
      <c r="U53" s="353"/>
      <c r="V53" s="353"/>
      <c r="W53" s="353"/>
      <c r="X53" s="353"/>
      <c r="Y53" s="353"/>
      <c r="Z53" s="353"/>
      <c r="AA53" s="353"/>
      <c r="AB53" s="353"/>
      <c r="AC53" s="353"/>
      <c r="AD53" s="353"/>
      <c r="AE53" s="353"/>
      <c r="AF53" s="353"/>
      <c r="AG53" s="353"/>
      <c r="AH53" s="353"/>
      <c r="AI53" s="353"/>
      <c r="AJ53" s="353"/>
      <c r="AK53" s="353"/>
      <c r="AL53" s="353"/>
      <c r="AM53" s="353"/>
      <c r="AN53" s="353"/>
      <c r="AO53" s="353"/>
      <c r="AP53" s="353"/>
      <c r="AQ53" s="353"/>
      <c r="AR53" s="353"/>
      <c r="AS53" s="353"/>
      <c r="AT53" s="353"/>
      <c r="AU53" s="353"/>
      <c r="AV53" s="353"/>
      <c r="AW53" s="353"/>
      <c r="AX53" s="353"/>
      <c r="AY53" s="353"/>
      <c r="AZ53" s="353"/>
      <c r="BA53" s="353"/>
      <c r="BB53" s="353"/>
      <c r="BC53" s="353"/>
      <c r="BD53" s="353"/>
      <c r="BE53" s="353"/>
      <c r="BF53" s="353"/>
      <c r="BG53" s="353"/>
      <c r="BH53" s="353"/>
      <c r="BI53" s="353"/>
      <c r="BJ53" s="353"/>
      <c r="BK53" s="353"/>
      <c r="BL53" s="353"/>
      <c r="BM53" s="353"/>
      <c r="BN53" s="353"/>
      <c r="BO53" s="353"/>
      <c r="BP53" s="353"/>
      <c r="BQ53" s="353"/>
      <c r="BR53" s="353"/>
      <c r="BS53" s="353"/>
      <c r="BT53" s="353"/>
      <c r="BU53" s="353"/>
      <c r="BV53" s="353"/>
      <c r="BW53" s="353"/>
      <c r="BX53" s="353"/>
      <c r="BY53" s="353"/>
      <c r="BZ53" s="353"/>
      <c r="CA53" s="353"/>
      <c r="CB53" s="353"/>
      <c r="CC53" s="353"/>
      <c r="CD53" s="353"/>
      <c r="CE53" s="353"/>
      <c r="CF53" s="353"/>
      <c r="CG53" s="353"/>
      <c r="CH53" s="353"/>
      <c r="CI53" s="353"/>
      <c r="CJ53" s="353"/>
      <c r="CK53" s="353"/>
      <c r="CL53" s="353"/>
      <c r="CM53" s="353"/>
      <c r="CN53" s="353"/>
      <c r="CO53" s="353"/>
      <c r="CP53" s="353"/>
      <c r="CQ53" s="353"/>
      <c r="CR53" s="353"/>
      <c r="CS53" s="353"/>
      <c r="CT53" s="353"/>
      <c r="CU53" s="353"/>
      <c r="CV53" s="353"/>
      <c r="CW53" s="353"/>
      <c r="CX53" s="353"/>
      <c r="CY53" s="354"/>
      <c r="CZ53" s="354"/>
      <c r="DA53" s="354"/>
      <c r="DB53" s="354"/>
      <c r="DC53" s="354"/>
      <c r="DD53" s="354"/>
      <c r="DE53" s="354"/>
      <c r="DF53" s="354"/>
      <c r="DG53" s="354"/>
      <c r="DH53" s="354"/>
      <c r="DI53" s="354"/>
      <c r="DJ53" s="354"/>
      <c r="DK53" s="354"/>
      <c r="DL53" s="354"/>
      <c r="DM53" s="354"/>
      <c r="DN53" s="354"/>
      <c r="DO53" s="354"/>
      <c r="DP53" s="354"/>
      <c r="DQ53" s="354"/>
      <c r="DR53" s="354"/>
      <c r="DS53" s="354"/>
      <c r="DT53" s="354"/>
    </row>
    <row r="54" spans="1:124" s="355" customFormat="1" ht="19.5" customHeight="1">
      <c r="A54" s="93"/>
      <c r="B54" s="104" t="s">
        <v>53</v>
      </c>
      <c r="C54" s="105">
        <v>0</v>
      </c>
      <c r="D54" s="180">
        <v>0</v>
      </c>
      <c r="E54" s="181">
        <v>0</v>
      </c>
      <c r="F54" s="179" t="s">
        <v>298</v>
      </c>
      <c r="G54" s="180" t="s">
        <v>298</v>
      </c>
      <c r="H54" s="181" t="s">
        <v>298</v>
      </c>
      <c r="I54" s="179" t="s">
        <v>299</v>
      </c>
      <c r="J54" s="180" t="s">
        <v>299</v>
      </c>
      <c r="K54" s="181" t="s">
        <v>299</v>
      </c>
      <c r="L54" s="179" t="s">
        <v>299</v>
      </c>
      <c r="M54" s="180" t="s">
        <v>299</v>
      </c>
      <c r="N54" s="181" t="s">
        <v>299</v>
      </c>
      <c r="O54" s="353"/>
      <c r="P54" s="353"/>
      <c r="Q54" s="353"/>
      <c r="R54" s="353"/>
      <c r="S54" s="353"/>
      <c r="T54" s="353"/>
      <c r="U54" s="353"/>
      <c r="V54" s="353"/>
      <c r="W54" s="353"/>
      <c r="X54" s="353"/>
      <c r="Y54" s="353"/>
      <c r="Z54" s="353"/>
      <c r="AA54" s="353"/>
      <c r="AB54" s="353"/>
      <c r="AC54" s="353"/>
      <c r="AD54" s="353"/>
      <c r="AE54" s="353"/>
      <c r="AF54" s="353"/>
      <c r="AG54" s="353"/>
      <c r="AH54" s="353"/>
      <c r="AI54" s="353"/>
      <c r="AJ54" s="353"/>
      <c r="AK54" s="353"/>
      <c r="AL54" s="353"/>
      <c r="AM54" s="353"/>
      <c r="AN54" s="353"/>
      <c r="AO54" s="353"/>
      <c r="AP54" s="353"/>
      <c r="AQ54" s="353"/>
      <c r="AR54" s="353"/>
      <c r="AS54" s="353"/>
      <c r="AT54" s="353"/>
      <c r="AU54" s="353"/>
      <c r="AV54" s="353"/>
      <c r="AW54" s="353"/>
      <c r="AX54" s="353"/>
      <c r="AY54" s="353"/>
      <c r="AZ54" s="353"/>
      <c r="BA54" s="353"/>
      <c r="BB54" s="353"/>
      <c r="BC54" s="353"/>
      <c r="BD54" s="353"/>
      <c r="BE54" s="353"/>
      <c r="BF54" s="353"/>
      <c r="BG54" s="353"/>
      <c r="BH54" s="353"/>
      <c r="BI54" s="353"/>
      <c r="BJ54" s="353"/>
      <c r="BK54" s="353"/>
      <c r="BL54" s="353"/>
      <c r="BM54" s="353"/>
      <c r="BN54" s="353"/>
      <c r="BO54" s="353"/>
      <c r="BP54" s="353"/>
      <c r="BQ54" s="353"/>
      <c r="BR54" s="353"/>
      <c r="BS54" s="353"/>
      <c r="BT54" s="353"/>
      <c r="BU54" s="353"/>
      <c r="BV54" s="353"/>
      <c r="BW54" s="353"/>
      <c r="BX54" s="353"/>
      <c r="BY54" s="353"/>
      <c r="BZ54" s="353"/>
      <c r="CA54" s="353"/>
      <c r="CB54" s="353"/>
      <c r="CC54" s="353"/>
      <c r="CD54" s="353"/>
      <c r="CE54" s="353"/>
      <c r="CF54" s="353"/>
      <c r="CG54" s="353"/>
      <c r="CH54" s="353"/>
      <c r="CI54" s="353"/>
      <c r="CJ54" s="353"/>
      <c r="CK54" s="353"/>
      <c r="CL54" s="353"/>
      <c r="CM54" s="353"/>
      <c r="CN54" s="353"/>
      <c r="CO54" s="353"/>
      <c r="CP54" s="353"/>
      <c r="CQ54" s="353"/>
      <c r="CR54" s="353"/>
      <c r="CS54" s="353"/>
      <c r="CT54" s="353"/>
      <c r="CU54" s="353"/>
      <c r="CV54" s="353"/>
      <c r="CW54" s="353"/>
      <c r="CX54" s="353"/>
      <c r="CY54" s="354"/>
      <c r="CZ54" s="354"/>
      <c r="DA54" s="354"/>
      <c r="DB54" s="354"/>
      <c r="DC54" s="354"/>
      <c r="DD54" s="354"/>
      <c r="DE54" s="354"/>
      <c r="DF54" s="354"/>
      <c r="DG54" s="354"/>
      <c r="DH54" s="354"/>
      <c r="DI54" s="354"/>
      <c r="DJ54" s="354"/>
      <c r="DK54" s="354"/>
      <c r="DL54" s="354"/>
      <c r="DM54" s="354"/>
      <c r="DN54" s="354"/>
      <c r="DO54" s="354"/>
      <c r="DP54" s="354"/>
      <c r="DQ54" s="354"/>
      <c r="DR54" s="354"/>
      <c r="DS54" s="354"/>
      <c r="DT54" s="354"/>
    </row>
    <row r="55" spans="1:124" s="355" customFormat="1" ht="19.5" customHeight="1">
      <c r="A55" s="93"/>
      <c r="B55" s="104" t="s">
        <v>234</v>
      </c>
      <c r="C55" s="105">
        <v>0</v>
      </c>
      <c r="D55" s="180">
        <v>0</v>
      </c>
      <c r="E55" s="181">
        <v>0</v>
      </c>
      <c r="F55" s="179" t="s">
        <v>298</v>
      </c>
      <c r="G55" s="180" t="s">
        <v>298</v>
      </c>
      <c r="H55" s="181" t="s">
        <v>298</v>
      </c>
      <c r="I55" s="179" t="s">
        <v>299</v>
      </c>
      <c r="J55" s="180" t="s">
        <v>299</v>
      </c>
      <c r="K55" s="181" t="s">
        <v>299</v>
      </c>
      <c r="L55" s="179" t="s">
        <v>299</v>
      </c>
      <c r="M55" s="180" t="s">
        <v>299</v>
      </c>
      <c r="N55" s="181" t="s">
        <v>299</v>
      </c>
      <c r="O55" s="353"/>
      <c r="P55" s="353"/>
      <c r="Q55" s="353"/>
      <c r="R55" s="353"/>
      <c r="S55" s="353"/>
      <c r="T55" s="353"/>
      <c r="U55" s="353"/>
      <c r="V55" s="353"/>
      <c r="W55" s="353"/>
      <c r="X55" s="353"/>
      <c r="Y55" s="353"/>
      <c r="Z55" s="353"/>
      <c r="AA55" s="353"/>
      <c r="AB55" s="353"/>
      <c r="AC55" s="353"/>
      <c r="AD55" s="353"/>
      <c r="AE55" s="353"/>
      <c r="AF55" s="353"/>
      <c r="AG55" s="353"/>
      <c r="AH55" s="353"/>
      <c r="AI55" s="353"/>
      <c r="AJ55" s="353"/>
      <c r="AK55" s="353"/>
      <c r="AL55" s="353"/>
      <c r="AM55" s="353"/>
      <c r="AN55" s="353"/>
      <c r="AO55" s="353"/>
      <c r="AP55" s="353"/>
      <c r="AQ55" s="353"/>
      <c r="AR55" s="353"/>
      <c r="AS55" s="353"/>
      <c r="AT55" s="353"/>
      <c r="AU55" s="353"/>
      <c r="AV55" s="353"/>
      <c r="AW55" s="353"/>
      <c r="AX55" s="353"/>
      <c r="AY55" s="353"/>
      <c r="AZ55" s="353"/>
      <c r="BA55" s="353"/>
      <c r="BB55" s="353"/>
      <c r="BC55" s="353"/>
      <c r="BD55" s="353"/>
      <c r="BE55" s="353"/>
      <c r="BF55" s="353"/>
      <c r="BG55" s="353"/>
      <c r="BH55" s="353"/>
      <c r="BI55" s="353"/>
      <c r="BJ55" s="353"/>
      <c r="BK55" s="353"/>
      <c r="BL55" s="353"/>
      <c r="BM55" s="353"/>
      <c r="BN55" s="353"/>
      <c r="BO55" s="353"/>
      <c r="BP55" s="353"/>
      <c r="BQ55" s="353"/>
      <c r="BR55" s="353"/>
      <c r="BS55" s="353"/>
      <c r="BT55" s="353"/>
      <c r="BU55" s="353"/>
      <c r="BV55" s="353"/>
      <c r="BW55" s="353"/>
      <c r="BX55" s="353"/>
      <c r="BY55" s="353"/>
      <c r="BZ55" s="353"/>
      <c r="CA55" s="353"/>
      <c r="CB55" s="353"/>
      <c r="CC55" s="353"/>
      <c r="CD55" s="353"/>
      <c r="CE55" s="353"/>
      <c r="CF55" s="353"/>
      <c r="CG55" s="353"/>
      <c r="CH55" s="353"/>
      <c r="CI55" s="353"/>
      <c r="CJ55" s="353"/>
      <c r="CK55" s="353"/>
      <c r="CL55" s="353"/>
      <c r="CM55" s="353"/>
      <c r="CN55" s="353"/>
      <c r="CO55" s="353"/>
      <c r="CP55" s="353"/>
      <c r="CQ55" s="353"/>
      <c r="CR55" s="353"/>
      <c r="CS55" s="353"/>
      <c r="CT55" s="353"/>
      <c r="CU55" s="353"/>
      <c r="CV55" s="353"/>
      <c r="CW55" s="353"/>
      <c r="CX55" s="353"/>
      <c r="CY55" s="354"/>
      <c r="CZ55" s="354"/>
      <c r="DA55" s="354"/>
      <c r="DB55" s="354"/>
      <c r="DC55" s="354"/>
      <c r="DD55" s="354"/>
      <c r="DE55" s="354"/>
      <c r="DF55" s="354"/>
      <c r="DG55" s="354"/>
      <c r="DH55" s="354"/>
      <c r="DI55" s="354"/>
      <c r="DJ55" s="354"/>
      <c r="DK55" s="354"/>
      <c r="DL55" s="354"/>
      <c r="DM55" s="354"/>
      <c r="DN55" s="354"/>
      <c r="DO55" s="354"/>
      <c r="DP55" s="354"/>
      <c r="DQ55" s="354"/>
      <c r="DR55" s="354"/>
      <c r="DS55" s="354"/>
      <c r="DT55" s="354"/>
    </row>
    <row r="56" spans="1:124" s="355" customFormat="1" ht="19.5" customHeight="1">
      <c r="A56" s="93"/>
      <c r="B56" s="104" t="s">
        <v>55</v>
      </c>
      <c r="C56" s="105">
        <v>0</v>
      </c>
      <c r="D56" s="180">
        <v>0</v>
      </c>
      <c r="E56" s="181">
        <v>0</v>
      </c>
      <c r="F56" s="179" t="s">
        <v>298</v>
      </c>
      <c r="G56" s="180" t="s">
        <v>298</v>
      </c>
      <c r="H56" s="181" t="s">
        <v>298</v>
      </c>
      <c r="I56" s="179" t="s">
        <v>299</v>
      </c>
      <c r="J56" s="180" t="s">
        <v>299</v>
      </c>
      <c r="K56" s="181" t="s">
        <v>299</v>
      </c>
      <c r="L56" s="179" t="s">
        <v>299</v>
      </c>
      <c r="M56" s="180" t="s">
        <v>299</v>
      </c>
      <c r="N56" s="181" t="s">
        <v>299</v>
      </c>
      <c r="O56" s="353"/>
      <c r="P56" s="353"/>
      <c r="Q56" s="353"/>
      <c r="R56" s="353"/>
      <c r="S56" s="353"/>
      <c r="T56" s="353"/>
      <c r="U56" s="353"/>
      <c r="V56" s="353"/>
      <c r="W56" s="353"/>
      <c r="X56" s="353"/>
      <c r="Y56" s="353"/>
      <c r="Z56" s="353"/>
      <c r="AA56" s="353"/>
      <c r="AB56" s="353"/>
      <c r="AC56" s="353"/>
      <c r="AD56" s="353"/>
      <c r="AE56" s="353"/>
      <c r="AF56" s="353"/>
      <c r="AG56" s="353"/>
      <c r="AH56" s="353"/>
      <c r="AI56" s="353"/>
      <c r="AJ56" s="353"/>
      <c r="AK56" s="353"/>
      <c r="AL56" s="353"/>
      <c r="AM56" s="353"/>
      <c r="AN56" s="353"/>
      <c r="AO56" s="353"/>
      <c r="AP56" s="353"/>
      <c r="AQ56" s="353"/>
      <c r="AR56" s="353"/>
      <c r="AS56" s="353"/>
      <c r="AT56" s="353"/>
      <c r="AU56" s="353"/>
      <c r="AV56" s="353"/>
      <c r="AW56" s="353"/>
      <c r="AX56" s="353"/>
      <c r="AY56" s="353"/>
      <c r="AZ56" s="353"/>
      <c r="BA56" s="353"/>
      <c r="BB56" s="353"/>
      <c r="BC56" s="353"/>
      <c r="BD56" s="353"/>
      <c r="BE56" s="353"/>
      <c r="BF56" s="353"/>
      <c r="BG56" s="353"/>
      <c r="BH56" s="353"/>
      <c r="BI56" s="353"/>
      <c r="BJ56" s="353"/>
      <c r="BK56" s="353"/>
      <c r="BL56" s="353"/>
      <c r="BM56" s="353"/>
      <c r="BN56" s="353"/>
      <c r="BO56" s="353"/>
      <c r="BP56" s="353"/>
      <c r="BQ56" s="353"/>
      <c r="BR56" s="353"/>
      <c r="BS56" s="353"/>
      <c r="BT56" s="353"/>
      <c r="BU56" s="353"/>
      <c r="BV56" s="353"/>
      <c r="BW56" s="353"/>
      <c r="BX56" s="353"/>
      <c r="BY56" s="353"/>
      <c r="BZ56" s="353"/>
      <c r="CA56" s="353"/>
      <c r="CB56" s="353"/>
      <c r="CC56" s="353"/>
      <c r="CD56" s="353"/>
      <c r="CE56" s="353"/>
      <c r="CF56" s="353"/>
      <c r="CG56" s="353"/>
      <c r="CH56" s="353"/>
      <c r="CI56" s="353"/>
      <c r="CJ56" s="353"/>
      <c r="CK56" s="353"/>
      <c r="CL56" s="353"/>
      <c r="CM56" s="353"/>
      <c r="CN56" s="353"/>
      <c r="CO56" s="353"/>
      <c r="CP56" s="353"/>
      <c r="CQ56" s="353"/>
      <c r="CR56" s="353"/>
      <c r="CS56" s="353"/>
      <c r="CT56" s="353"/>
      <c r="CU56" s="353"/>
      <c r="CV56" s="353"/>
      <c r="CW56" s="353"/>
      <c r="CX56" s="353"/>
      <c r="CY56" s="354"/>
      <c r="CZ56" s="354"/>
      <c r="DA56" s="354"/>
      <c r="DB56" s="354"/>
      <c r="DC56" s="354"/>
      <c r="DD56" s="354"/>
      <c r="DE56" s="354"/>
      <c r="DF56" s="354"/>
      <c r="DG56" s="354"/>
      <c r="DH56" s="354"/>
      <c r="DI56" s="354"/>
      <c r="DJ56" s="354"/>
      <c r="DK56" s="354"/>
      <c r="DL56" s="354"/>
      <c r="DM56" s="354"/>
      <c r="DN56" s="354"/>
      <c r="DO56" s="354"/>
      <c r="DP56" s="354"/>
      <c r="DQ56" s="354"/>
      <c r="DR56" s="354"/>
      <c r="DS56" s="354"/>
      <c r="DT56" s="354"/>
    </row>
    <row r="57" spans="1:124" s="355" customFormat="1" ht="19.5" customHeight="1">
      <c r="A57" s="93"/>
      <c r="B57" s="104" t="s">
        <v>68</v>
      </c>
      <c r="C57" s="105">
        <v>0</v>
      </c>
      <c r="D57" s="180">
        <v>0</v>
      </c>
      <c r="E57" s="181">
        <v>0</v>
      </c>
      <c r="F57" s="179" t="s">
        <v>298</v>
      </c>
      <c r="G57" s="180" t="s">
        <v>298</v>
      </c>
      <c r="H57" s="181" t="s">
        <v>298</v>
      </c>
      <c r="I57" s="179" t="s">
        <v>299</v>
      </c>
      <c r="J57" s="180" t="s">
        <v>299</v>
      </c>
      <c r="K57" s="181" t="s">
        <v>299</v>
      </c>
      <c r="L57" s="179" t="s">
        <v>299</v>
      </c>
      <c r="M57" s="180" t="s">
        <v>299</v>
      </c>
      <c r="N57" s="181" t="s">
        <v>299</v>
      </c>
      <c r="O57" s="353"/>
      <c r="P57" s="353"/>
      <c r="Q57" s="353"/>
      <c r="R57" s="353"/>
      <c r="S57" s="353"/>
      <c r="T57" s="353"/>
      <c r="U57" s="353"/>
      <c r="V57" s="353"/>
      <c r="W57" s="353"/>
      <c r="X57" s="353"/>
      <c r="Y57" s="353"/>
      <c r="Z57" s="353"/>
      <c r="AA57" s="353"/>
      <c r="AB57" s="353"/>
      <c r="AC57" s="353"/>
      <c r="AD57" s="353"/>
      <c r="AE57" s="353"/>
      <c r="AF57" s="353"/>
      <c r="AG57" s="353"/>
      <c r="AH57" s="353"/>
      <c r="AI57" s="353"/>
      <c r="AJ57" s="353"/>
      <c r="AK57" s="353"/>
      <c r="AL57" s="353"/>
      <c r="AM57" s="353"/>
      <c r="AN57" s="353"/>
      <c r="AO57" s="353"/>
      <c r="AP57" s="353"/>
      <c r="AQ57" s="353"/>
      <c r="AR57" s="353"/>
      <c r="AS57" s="353"/>
      <c r="AT57" s="353"/>
      <c r="AU57" s="353"/>
      <c r="AV57" s="353"/>
      <c r="AW57" s="353"/>
      <c r="AX57" s="353"/>
      <c r="AY57" s="353"/>
      <c r="AZ57" s="353"/>
      <c r="BA57" s="353"/>
      <c r="BB57" s="353"/>
      <c r="BC57" s="353"/>
      <c r="BD57" s="353"/>
      <c r="BE57" s="353"/>
      <c r="BF57" s="353"/>
      <c r="BG57" s="353"/>
      <c r="BH57" s="353"/>
      <c r="BI57" s="353"/>
      <c r="BJ57" s="353"/>
      <c r="BK57" s="353"/>
      <c r="BL57" s="353"/>
      <c r="BM57" s="353"/>
      <c r="BN57" s="353"/>
      <c r="BO57" s="353"/>
      <c r="BP57" s="353"/>
      <c r="BQ57" s="353"/>
      <c r="BR57" s="353"/>
      <c r="BS57" s="353"/>
      <c r="BT57" s="353"/>
      <c r="BU57" s="353"/>
      <c r="BV57" s="353"/>
      <c r="BW57" s="353"/>
      <c r="BX57" s="353"/>
      <c r="BY57" s="353"/>
      <c r="BZ57" s="353"/>
      <c r="CA57" s="353"/>
      <c r="CB57" s="353"/>
      <c r="CC57" s="353"/>
      <c r="CD57" s="353"/>
      <c r="CE57" s="353"/>
      <c r="CF57" s="353"/>
      <c r="CG57" s="353"/>
      <c r="CH57" s="353"/>
      <c r="CI57" s="353"/>
      <c r="CJ57" s="353"/>
      <c r="CK57" s="353"/>
      <c r="CL57" s="353"/>
      <c r="CM57" s="353"/>
      <c r="CN57" s="353"/>
      <c r="CO57" s="353"/>
      <c r="CP57" s="353"/>
      <c r="CQ57" s="353"/>
      <c r="CR57" s="353"/>
      <c r="CS57" s="353"/>
      <c r="CT57" s="353"/>
      <c r="CU57" s="353"/>
      <c r="CV57" s="353"/>
      <c r="CW57" s="353"/>
      <c r="CX57" s="353"/>
      <c r="CY57" s="354"/>
      <c r="CZ57" s="354"/>
      <c r="DA57" s="354"/>
      <c r="DB57" s="354"/>
      <c r="DC57" s="354"/>
      <c r="DD57" s="354"/>
      <c r="DE57" s="354"/>
      <c r="DF57" s="354"/>
      <c r="DG57" s="354"/>
      <c r="DH57" s="354"/>
      <c r="DI57" s="354"/>
      <c r="DJ57" s="354"/>
      <c r="DK57" s="354"/>
      <c r="DL57" s="354"/>
      <c r="DM57" s="354"/>
      <c r="DN57" s="354"/>
      <c r="DO57" s="354"/>
      <c r="DP57" s="354"/>
      <c r="DQ57" s="354"/>
      <c r="DR57" s="354"/>
      <c r="DS57" s="354"/>
      <c r="DT57" s="354"/>
    </row>
    <row r="58" spans="1:124" s="355" customFormat="1" ht="19.5" customHeight="1">
      <c r="A58" s="93"/>
      <c r="B58" s="104" t="s">
        <v>50</v>
      </c>
      <c r="C58" s="105">
        <v>976.01339199999995</v>
      </c>
      <c r="D58" s="180">
        <v>676.48600099999999</v>
      </c>
      <c r="E58" s="181">
        <v>0</v>
      </c>
      <c r="F58" s="179">
        <v>0.23516757237281843</v>
      </c>
      <c r="G58" s="180">
        <v>23.238635798466433</v>
      </c>
      <c r="H58" s="181" t="s">
        <v>298</v>
      </c>
      <c r="I58" s="179">
        <v>446.0222710473335</v>
      </c>
      <c r="J58" s="180">
        <v>25.689413054522468</v>
      </c>
      <c r="K58" s="181" t="s">
        <v>299</v>
      </c>
      <c r="L58" s="179">
        <v>1.0488997470641264</v>
      </c>
      <c r="M58" s="180">
        <v>5.9698691385041682</v>
      </c>
      <c r="N58" s="181" t="s">
        <v>299</v>
      </c>
      <c r="O58" s="353"/>
      <c r="P58" s="353"/>
      <c r="Q58" s="353"/>
      <c r="R58" s="353"/>
      <c r="S58" s="353"/>
      <c r="T58" s="353"/>
      <c r="U58" s="353"/>
      <c r="V58" s="353"/>
      <c r="W58" s="353"/>
      <c r="X58" s="353"/>
      <c r="Y58" s="353"/>
      <c r="Z58" s="353"/>
      <c r="AA58" s="353"/>
      <c r="AB58" s="353"/>
      <c r="AC58" s="353"/>
      <c r="AD58" s="353"/>
      <c r="AE58" s="353"/>
      <c r="AF58" s="353"/>
      <c r="AG58" s="353"/>
      <c r="AH58" s="353"/>
      <c r="AI58" s="353"/>
      <c r="AJ58" s="353"/>
      <c r="AK58" s="353"/>
      <c r="AL58" s="353"/>
      <c r="AM58" s="353"/>
      <c r="AN58" s="353"/>
      <c r="AO58" s="353"/>
      <c r="AP58" s="353"/>
      <c r="AQ58" s="353"/>
      <c r="AR58" s="353"/>
      <c r="AS58" s="353"/>
      <c r="AT58" s="353"/>
      <c r="AU58" s="353"/>
      <c r="AV58" s="353"/>
      <c r="AW58" s="353"/>
      <c r="AX58" s="353"/>
      <c r="AY58" s="353"/>
      <c r="AZ58" s="353"/>
      <c r="BA58" s="353"/>
      <c r="BB58" s="353"/>
      <c r="BC58" s="353"/>
      <c r="BD58" s="353"/>
      <c r="BE58" s="353"/>
      <c r="BF58" s="353"/>
      <c r="BG58" s="353"/>
      <c r="BH58" s="353"/>
      <c r="BI58" s="353"/>
      <c r="BJ58" s="353"/>
      <c r="BK58" s="353"/>
      <c r="BL58" s="353"/>
      <c r="BM58" s="353"/>
      <c r="BN58" s="353"/>
      <c r="BO58" s="353"/>
      <c r="BP58" s="353"/>
      <c r="BQ58" s="353"/>
      <c r="BR58" s="353"/>
      <c r="BS58" s="353"/>
      <c r="BT58" s="353"/>
      <c r="BU58" s="353"/>
      <c r="BV58" s="353"/>
      <c r="BW58" s="353"/>
      <c r="BX58" s="353"/>
      <c r="BY58" s="353"/>
      <c r="BZ58" s="353"/>
      <c r="CA58" s="353"/>
      <c r="CB58" s="353"/>
      <c r="CC58" s="353"/>
      <c r="CD58" s="353"/>
      <c r="CE58" s="353"/>
      <c r="CF58" s="353"/>
      <c r="CG58" s="353"/>
      <c r="CH58" s="353"/>
      <c r="CI58" s="353"/>
      <c r="CJ58" s="353"/>
      <c r="CK58" s="353"/>
      <c r="CL58" s="353"/>
      <c r="CM58" s="353"/>
      <c r="CN58" s="353"/>
      <c r="CO58" s="353"/>
      <c r="CP58" s="353"/>
      <c r="CQ58" s="353"/>
      <c r="CR58" s="353"/>
      <c r="CS58" s="353"/>
      <c r="CT58" s="353"/>
      <c r="CU58" s="353"/>
      <c r="CV58" s="353"/>
      <c r="CW58" s="353"/>
      <c r="CX58" s="353"/>
      <c r="CY58" s="354"/>
      <c r="CZ58" s="354"/>
      <c r="DA58" s="354"/>
      <c r="DB58" s="354"/>
      <c r="DC58" s="354"/>
      <c r="DD58" s="354"/>
      <c r="DE58" s="354"/>
      <c r="DF58" s="354"/>
      <c r="DG58" s="354"/>
      <c r="DH58" s="354"/>
      <c r="DI58" s="354"/>
      <c r="DJ58" s="354"/>
      <c r="DK58" s="354"/>
      <c r="DL58" s="354"/>
      <c r="DM58" s="354"/>
      <c r="DN58" s="354"/>
      <c r="DO58" s="354"/>
      <c r="DP58" s="354"/>
      <c r="DQ58" s="354"/>
      <c r="DR58" s="354"/>
      <c r="DS58" s="354"/>
      <c r="DT58" s="354"/>
    </row>
    <row r="59" spans="1:124" s="355" customFormat="1" ht="19.5" customHeight="1">
      <c r="A59" s="93"/>
      <c r="B59" s="104" t="s">
        <v>60</v>
      </c>
      <c r="C59" s="105">
        <v>0</v>
      </c>
      <c r="D59" s="180">
        <v>0</v>
      </c>
      <c r="E59" s="181">
        <v>0</v>
      </c>
      <c r="F59" s="179" t="s">
        <v>298</v>
      </c>
      <c r="G59" s="180" t="s">
        <v>298</v>
      </c>
      <c r="H59" s="181" t="s">
        <v>298</v>
      </c>
      <c r="I59" s="179" t="s">
        <v>299</v>
      </c>
      <c r="J59" s="180" t="s">
        <v>299</v>
      </c>
      <c r="K59" s="181" t="s">
        <v>299</v>
      </c>
      <c r="L59" s="179" t="s">
        <v>299</v>
      </c>
      <c r="M59" s="180" t="s">
        <v>299</v>
      </c>
      <c r="N59" s="181" t="s">
        <v>299</v>
      </c>
      <c r="O59" s="353"/>
      <c r="P59" s="353"/>
      <c r="Q59" s="353"/>
      <c r="R59" s="353"/>
      <c r="S59" s="353"/>
      <c r="T59" s="353"/>
      <c r="U59" s="353"/>
      <c r="V59" s="353"/>
      <c r="W59" s="353"/>
      <c r="X59" s="353"/>
      <c r="Y59" s="353"/>
      <c r="Z59" s="353"/>
      <c r="AA59" s="353"/>
      <c r="AB59" s="353"/>
      <c r="AC59" s="353"/>
      <c r="AD59" s="353"/>
      <c r="AE59" s="353"/>
      <c r="AF59" s="353"/>
      <c r="AG59" s="353"/>
      <c r="AH59" s="353"/>
      <c r="AI59" s="353"/>
      <c r="AJ59" s="353"/>
      <c r="AK59" s="353"/>
      <c r="AL59" s="353"/>
      <c r="AM59" s="353"/>
      <c r="AN59" s="353"/>
      <c r="AO59" s="353"/>
      <c r="AP59" s="353"/>
      <c r="AQ59" s="353"/>
      <c r="AR59" s="353"/>
      <c r="AS59" s="353"/>
      <c r="AT59" s="353"/>
      <c r="AU59" s="353"/>
      <c r="AV59" s="353"/>
      <c r="AW59" s="353"/>
      <c r="AX59" s="353"/>
      <c r="AY59" s="353"/>
      <c r="AZ59" s="353"/>
      <c r="BA59" s="353"/>
      <c r="BB59" s="353"/>
      <c r="BC59" s="353"/>
      <c r="BD59" s="353"/>
      <c r="BE59" s="353"/>
      <c r="BF59" s="353"/>
      <c r="BG59" s="353"/>
      <c r="BH59" s="353"/>
      <c r="BI59" s="353"/>
      <c r="BJ59" s="353"/>
      <c r="BK59" s="353"/>
      <c r="BL59" s="353"/>
      <c r="BM59" s="353"/>
      <c r="BN59" s="353"/>
      <c r="BO59" s="353"/>
      <c r="BP59" s="353"/>
      <c r="BQ59" s="353"/>
      <c r="BR59" s="353"/>
      <c r="BS59" s="353"/>
      <c r="BT59" s="353"/>
      <c r="BU59" s="353"/>
      <c r="BV59" s="353"/>
      <c r="BW59" s="353"/>
      <c r="BX59" s="353"/>
      <c r="BY59" s="353"/>
      <c r="BZ59" s="353"/>
      <c r="CA59" s="353"/>
      <c r="CB59" s="353"/>
      <c r="CC59" s="353"/>
      <c r="CD59" s="353"/>
      <c r="CE59" s="353"/>
      <c r="CF59" s="353"/>
      <c r="CG59" s="353"/>
      <c r="CH59" s="353"/>
      <c r="CI59" s="353"/>
      <c r="CJ59" s="353"/>
      <c r="CK59" s="353"/>
      <c r="CL59" s="353"/>
      <c r="CM59" s="353"/>
      <c r="CN59" s="353"/>
      <c r="CO59" s="353"/>
      <c r="CP59" s="353"/>
      <c r="CQ59" s="353"/>
      <c r="CR59" s="353"/>
      <c r="CS59" s="353"/>
      <c r="CT59" s="353"/>
      <c r="CU59" s="353"/>
      <c r="CV59" s="353"/>
      <c r="CW59" s="353"/>
      <c r="CX59" s="353"/>
      <c r="CY59" s="354"/>
      <c r="CZ59" s="354"/>
      <c r="DA59" s="354"/>
      <c r="DB59" s="354"/>
      <c r="DC59" s="354"/>
      <c r="DD59" s="354"/>
      <c r="DE59" s="354"/>
      <c r="DF59" s="354"/>
      <c r="DG59" s="354"/>
      <c r="DH59" s="354"/>
      <c r="DI59" s="354"/>
      <c r="DJ59" s="354"/>
      <c r="DK59" s="354"/>
      <c r="DL59" s="354"/>
      <c r="DM59" s="354"/>
      <c r="DN59" s="354"/>
      <c r="DO59" s="354"/>
      <c r="DP59" s="354"/>
      <c r="DQ59" s="354"/>
      <c r="DR59" s="354"/>
      <c r="DS59" s="354"/>
      <c r="DT59" s="354"/>
    </row>
    <row r="60" spans="1:124" s="355" customFormat="1" ht="18">
      <c r="A60" s="356"/>
      <c r="B60" s="184"/>
      <c r="C60" s="185"/>
      <c r="D60" s="186"/>
      <c r="E60" s="187"/>
      <c r="F60" s="188"/>
      <c r="G60" s="189"/>
      <c r="H60" s="190"/>
      <c r="I60" s="188"/>
      <c r="J60" s="189"/>
      <c r="K60" s="190"/>
      <c r="L60" s="188"/>
      <c r="M60" s="189"/>
      <c r="N60" s="190"/>
      <c r="O60" s="353"/>
      <c r="P60" s="353"/>
      <c r="Q60" s="353"/>
      <c r="R60" s="353"/>
      <c r="S60" s="353"/>
      <c r="T60" s="353"/>
      <c r="U60" s="353"/>
      <c r="V60" s="353"/>
      <c r="W60" s="353"/>
      <c r="X60" s="353"/>
      <c r="Y60" s="353"/>
      <c r="Z60" s="353"/>
      <c r="AA60" s="353"/>
      <c r="AB60" s="353"/>
      <c r="AC60" s="353"/>
      <c r="AD60" s="353"/>
      <c r="AE60" s="353"/>
      <c r="AF60" s="353"/>
      <c r="AG60" s="353"/>
      <c r="AH60" s="353"/>
      <c r="AI60" s="353"/>
      <c r="AJ60" s="353"/>
      <c r="AK60" s="353"/>
      <c r="AL60" s="353"/>
      <c r="AM60" s="353"/>
      <c r="AN60" s="353"/>
      <c r="AO60" s="353"/>
      <c r="AP60" s="353"/>
      <c r="AQ60" s="353"/>
      <c r="AR60" s="353"/>
      <c r="AS60" s="353"/>
      <c r="AT60" s="353"/>
      <c r="AU60" s="353"/>
      <c r="AV60" s="353"/>
      <c r="AW60" s="353"/>
      <c r="AX60" s="353"/>
      <c r="AY60" s="353"/>
      <c r="AZ60" s="353"/>
      <c r="BA60" s="353"/>
      <c r="BB60" s="353"/>
      <c r="BC60" s="353"/>
      <c r="BD60" s="353"/>
      <c r="BE60" s="353"/>
      <c r="BF60" s="353"/>
      <c r="BG60" s="353"/>
      <c r="BH60" s="353"/>
      <c r="BI60" s="353"/>
      <c r="BJ60" s="353"/>
      <c r="BK60" s="353"/>
      <c r="BL60" s="353"/>
      <c r="BM60" s="353"/>
      <c r="BN60" s="353"/>
      <c r="BO60" s="353"/>
      <c r="BP60" s="353"/>
      <c r="BQ60" s="353"/>
      <c r="BR60" s="353"/>
      <c r="BS60" s="353"/>
      <c r="BT60" s="353"/>
      <c r="BU60" s="353"/>
      <c r="BV60" s="353"/>
      <c r="BW60" s="353"/>
      <c r="BX60" s="353"/>
      <c r="BY60" s="353"/>
      <c r="BZ60" s="353"/>
      <c r="CA60" s="353"/>
      <c r="CB60" s="353"/>
      <c r="CC60" s="353"/>
      <c r="CD60" s="353"/>
      <c r="CE60" s="353"/>
      <c r="CF60" s="353"/>
      <c r="CG60" s="353"/>
      <c r="CH60" s="353"/>
      <c r="CI60" s="353"/>
      <c r="CJ60" s="353"/>
      <c r="CK60" s="353"/>
      <c r="CL60" s="353"/>
      <c r="CM60" s="353"/>
      <c r="CN60" s="353"/>
      <c r="CO60" s="353"/>
      <c r="CP60" s="353"/>
      <c r="CQ60" s="353"/>
      <c r="CR60" s="353"/>
      <c r="CS60" s="353"/>
      <c r="CT60" s="353"/>
      <c r="CU60" s="353"/>
      <c r="CV60" s="353"/>
      <c r="CW60" s="353"/>
      <c r="CX60" s="353"/>
      <c r="CY60" s="354"/>
      <c r="CZ60" s="354"/>
      <c r="DA60" s="354"/>
      <c r="DB60" s="354"/>
    </row>
    <row r="61" spans="1:124" s="355" customFormat="1" ht="20.100000000000001" customHeight="1">
      <c r="A61" s="356"/>
      <c r="B61" s="85" t="s">
        <v>483</v>
      </c>
      <c r="C61" s="357"/>
      <c r="D61" s="356"/>
      <c r="E61" s="357"/>
      <c r="F61" s="356"/>
      <c r="G61" s="356"/>
      <c r="H61" s="356"/>
      <c r="I61" s="356"/>
      <c r="J61" s="356"/>
      <c r="K61" s="356"/>
      <c r="L61" s="356"/>
      <c r="M61" s="356"/>
      <c r="N61" s="356"/>
      <c r="O61" s="356"/>
      <c r="P61" s="356"/>
      <c r="Q61" s="356"/>
      <c r="R61" s="356"/>
      <c r="S61" s="356"/>
      <c r="T61" s="356"/>
      <c r="U61" s="356"/>
      <c r="V61" s="356"/>
      <c r="W61" s="356"/>
      <c r="X61" s="356"/>
      <c r="Y61" s="356"/>
      <c r="Z61" s="356"/>
      <c r="AA61" s="356"/>
      <c r="AB61" s="356"/>
      <c r="AC61" s="356"/>
      <c r="AD61" s="356"/>
      <c r="AE61" s="356"/>
      <c r="AF61" s="356"/>
      <c r="AG61" s="356"/>
      <c r="AH61" s="356"/>
      <c r="AI61" s="356"/>
      <c r="AJ61" s="356"/>
      <c r="AK61" s="356"/>
      <c r="AL61" s="356"/>
      <c r="AM61" s="356"/>
      <c r="AN61" s="356"/>
      <c r="AO61" s="356"/>
      <c r="AP61" s="356"/>
      <c r="AQ61" s="356"/>
      <c r="AR61" s="356"/>
      <c r="AS61" s="356"/>
      <c r="AT61" s="356"/>
      <c r="AU61" s="356"/>
      <c r="AV61" s="356"/>
      <c r="AW61" s="356"/>
      <c r="AX61" s="356"/>
      <c r="AY61" s="356"/>
      <c r="AZ61" s="356"/>
      <c r="BA61" s="356"/>
      <c r="BB61" s="356"/>
      <c r="BC61" s="356"/>
      <c r="BD61" s="356"/>
      <c r="BE61" s="356"/>
      <c r="BF61" s="356"/>
      <c r="BG61" s="356"/>
      <c r="BH61" s="356"/>
      <c r="BI61" s="356"/>
      <c r="BJ61" s="356"/>
      <c r="BK61" s="356"/>
      <c r="BL61" s="356"/>
      <c r="BM61" s="356"/>
      <c r="BN61" s="356"/>
      <c r="BO61" s="356"/>
      <c r="BP61" s="356"/>
      <c r="BQ61" s="356"/>
      <c r="BR61" s="356"/>
      <c r="BS61" s="356"/>
      <c r="BT61" s="356"/>
      <c r="BU61" s="356"/>
      <c r="BV61" s="356"/>
      <c r="BW61" s="356"/>
      <c r="BX61" s="356"/>
      <c r="BY61" s="356"/>
      <c r="BZ61" s="356"/>
      <c r="CA61" s="356"/>
      <c r="CB61" s="356"/>
      <c r="CC61" s="356"/>
      <c r="CD61" s="356"/>
      <c r="CE61" s="356"/>
      <c r="CF61" s="356"/>
      <c r="CG61" s="356"/>
      <c r="CH61" s="356"/>
      <c r="CI61" s="356"/>
      <c r="CJ61" s="356"/>
      <c r="CK61" s="356"/>
      <c r="CL61" s="356"/>
      <c r="CM61" s="356"/>
      <c r="CN61" s="356"/>
      <c r="CO61" s="356"/>
      <c r="CP61" s="356"/>
      <c r="CQ61" s="356"/>
      <c r="CR61" s="356"/>
      <c r="CS61" s="356"/>
      <c r="CT61" s="356"/>
      <c r="CU61" s="356"/>
      <c r="CV61" s="356"/>
      <c r="CW61" s="356"/>
      <c r="CX61" s="356"/>
    </row>
    <row r="62" spans="1:124" ht="20.100000000000001" customHeight="1">
      <c r="B62" s="356"/>
      <c r="C62" s="116"/>
      <c r="D62" s="116"/>
      <c r="E62" s="116"/>
      <c r="F62" s="116"/>
      <c r="G62" s="116"/>
      <c r="H62" s="116"/>
      <c r="I62" s="116"/>
      <c r="J62" s="116"/>
      <c r="K62" s="116"/>
      <c r="L62" s="116"/>
      <c r="M62" s="116"/>
      <c r="N62" s="116"/>
    </row>
    <row r="63" spans="1:124" ht="20.100000000000001" customHeight="1">
      <c r="B63" s="117"/>
      <c r="C63" s="116"/>
      <c r="D63" s="116"/>
      <c r="E63" s="116"/>
      <c r="F63" s="116"/>
      <c r="G63" s="116"/>
      <c r="H63" s="116"/>
      <c r="I63" s="116"/>
      <c r="J63" s="116"/>
      <c r="K63" s="116"/>
      <c r="L63" s="116"/>
      <c r="M63" s="116"/>
      <c r="N63" s="116"/>
    </row>
    <row r="64" spans="1:124" ht="20.100000000000001" customHeight="1">
      <c r="B64" s="117"/>
      <c r="C64" s="117"/>
      <c r="D64" s="117"/>
      <c r="E64" s="117"/>
      <c r="F64" s="117"/>
      <c r="G64" s="358"/>
      <c r="H64" s="117"/>
      <c r="I64" s="117"/>
      <c r="J64" s="117"/>
      <c r="K64" s="117"/>
      <c r="L64" s="117"/>
      <c r="M64" s="117"/>
      <c r="N64" s="117"/>
    </row>
    <row r="65" spans="2:14" ht="20.100000000000001" customHeight="1">
      <c r="B65" s="117"/>
      <c r="C65" s="117"/>
      <c r="D65" s="117"/>
      <c r="E65" s="117"/>
      <c r="F65" s="117"/>
      <c r="G65" s="117"/>
      <c r="H65" s="117"/>
      <c r="I65" s="117"/>
      <c r="J65" s="358"/>
      <c r="K65" s="117"/>
      <c r="L65" s="117"/>
      <c r="M65" s="117"/>
      <c r="N65" s="117"/>
    </row>
    <row r="66" spans="2:14" ht="20.100000000000001" customHeight="1">
      <c r="B66" s="117"/>
      <c r="C66" s="116"/>
      <c r="D66" s="116"/>
      <c r="E66" s="116"/>
      <c r="F66" s="116"/>
      <c r="G66" s="116"/>
      <c r="H66" s="116"/>
      <c r="I66" s="116"/>
      <c r="J66" s="116"/>
      <c r="K66" s="116"/>
      <c r="L66" s="116"/>
      <c r="M66" s="116"/>
      <c r="N66" s="116"/>
    </row>
    <row r="67" spans="2:14" ht="20.100000000000001" customHeight="1">
      <c r="B67" s="117"/>
    </row>
    <row r="68" spans="2:14" ht="20.100000000000001" customHeight="1">
      <c r="B68" s="84"/>
    </row>
    <row r="69" spans="2:14" ht="20.100000000000001" customHeight="1"/>
    <row r="70" spans="2:14" ht="20.100000000000001" customHeight="1">
      <c r="B70" s="44"/>
    </row>
    <row r="71" spans="2:14" ht="13.7" customHeight="1"/>
    <row r="72" spans="2:14" ht="13.7" hidden="1" customHeight="1"/>
    <row r="77" spans="2:14"/>
    <row r="78" spans="2:14"/>
    <row r="79" spans="2:14"/>
    <row r="80" spans="2:14"/>
    <row r="81" ht="15" hidden="1" customHeight="1"/>
    <row r="82"/>
    <row r="83"/>
    <row r="84"/>
    <row r="85"/>
    <row r="86"/>
    <row r="87"/>
    <row r="88"/>
    <row r="89"/>
    <row r="90"/>
    <row r="91"/>
    <row r="92"/>
    <row r="93"/>
    <row r="94"/>
    <row r="95"/>
    <row r="96"/>
    <row r="97"/>
    <row r="98"/>
    <row r="99"/>
    <row r="100"/>
    <row r="101"/>
    <row r="102"/>
    <row r="103"/>
    <row r="104"/>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CX86"/>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22" width="16.7109375" style="44" customWidth="1"/>
    <col min="23" max="23" width="19" style="44" customWidth="1"/>
    <col min="24" max="24" width="6.7109375" style="44" customWidth="1"/>
    <col min="25" max="25" width="0" style="44" hidden="1" customWidth="1"/>
    <col min="26" max="102" width="11.42578125" style="44" hidden="1" customWidth="1"/>
    <col min="103" max="16384" width="11.42578125" style="52" hidden="1"/>
  </cols>
  <sheetData>
    <row r="1" spans="1:102" ht="95.1" customHeight="1"/>
    <row r="2" spans="1:102" s="230" customFormat="1" ht="20.100000000000001" customHeight="1">
      <c r="A2" s="72"/>
      <c r="B2" s="87" t="s">
        <v>19</v>
      </c>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0</v>
      </c>
      <c r="C3" s="74"/>
      <c r="D3" s="74"/>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31"/>
      <c r="C4" s="51"/>
      <c r="D4" s="51"/>
      <c r="E4" s="51"/>
      <c r="F4" s="51"/>
      <c r="G4" s="51"/>
      <c r="H4" s="51"/>
      <c r="I4" s="51"/>
      <c r="J4" s="51"/>
      <c r="K4" s="51"/>
      <c r="L4" s="51"/>
      <c r="M4" s="51"/>
      <c r="N4" s="51"/>
      <c r="O4" s="51"/>
      <c r="P4" s="51"/>
      <c r="Q4" s="51"/>
      <c r="R4" s="51"/>
      <c r="S4" s="51"/>
      <c r="T4" s="51"/>
      <c r="U4" s="51"/>
      <c r="V4" s="51"/>
      <c r="W4" s="51"/>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361" customFormat="1" ht="42.75" customHeight="1">
      <c r="A5" s="359"/>
      <c r="B5" s="360"/>
      <c r="C5" s="716" t="s">
        <v>20</v>
      </c>
      <c r="D5" s="717"/>
      <c r="E5" s="718"/>
      <c r="F5" s="716" t="s">
        <v>21</v>
      </c>
      <c r="G5" s="717"/>
      <c r="H5" s="718"/>
      <c r="I5" s="716" t="s">
        <v>183</v>
      </c>
      <c r="J5" s="717"/>
      <c r="K5" s="718"/>
      <c r="L5" s="716" t="s">
        <v>184</v>
      </c>
      <c r="M5" s="717"/>
      <c r="N5" s="718"/>
      <c r="O5" s="693" t="s">
        <v>10</v>
      </c>
      <c r="P5" s="694"/>
      <c r="Q5" s="695"/>
      <c r="R5" s="693" t="s">
        <v>11</v>
      </c>
      <c r="S5" s="694"/>
      <c r="T5" s="695"/>
      <c r="U5" s="712" t="s">
        <v>4</v>
      </c>
      <c r="V5" s="713"/>
      <c r="W5" s="714"/>
      <c r="X5" s="93"/>
      <c r="Y5" s="359"/>
      <c r="Z5" s="359"/>
      <c r="AA5" s="359"/>
      <c r="AB5" s="359"/>
      <c r="AC5" s="359"/>
      <c r="AD5" s="359"/>
      <c r="AE5" s="359"/>
      <c r="AF5" s="359"/>
      <c r="AG5" s="359"/>
      <c r="AH5" s="359"/>
      <c r="AI5" s="359"/>
      <c r="AJ5" s="359"/>
      <c r="AK5" s="359"/>
      <c r="AL5" s="359"/>
      <c r="AM5" s="359"/>
      <c r="AN5" s="359"/>
      <c r="AO5" s="359"/>
      <c r="AP5" s="359"/>
      <c r="AQ5" s="359"/>
      <c r="AR5" s="359"/>
      <c r="AS5" s="359"/>
      <c r="AT5" s="359"/>
      <c r="AU5" s="359"/>
      <c r="AV5" s="359"/>
      <c r="AW5" s="359"/>
      <c r="AX5" s="359"/>
      <c r="AY5" s="359"/>
      <c r="AZ5" s="359"/>
      <c r="BA5" s="359"/>
      <c r="BB5" s="359"/>
      <c r="BC5" s="359"/>
      <c r="BD5" s="359"/>
      <c r="BE5" s="359"/>
      <c r="BF5" s="359"/>
      <c r="BG5" s="359"/>
      <c r="BH5" s="359"/>
      <c r="BI5" s="359"/>
      <c r="BJ5" s="359"/>
      <c r="BK5" s="359"/>
      <c r="BL5" s="359"/>
      <c r="BM5" s="359"/>
      <c r="BN5" s="359"/>
      <c r="BO5" s="359"/>
      <c r="BP5" s="359"/>
      <c r="BQ5" s="359"/>
      <c r="BR5" s="359"/>
      <c r="BS5" s="359"/>
      <c r="BT5" s="359"/>
      <c r="BU5" s="359"/>
      <c r="BV5" s="359"/>
      <c r="BW5" s="359"/>
      <c r="BX5" s="359"/>
      <c r="BY5" s="359"/>
      <c r="BZ5" s="359"/>
      <c r="CA5" s="359"/>
      <c r="CB5" s="359"/>
      <c r="CC5" s="359"/>
      <c r="CD5" s="359"/>
      <c r="CE5" s="359"/>
      <c r="CF5" s="359"/>
      <c r="CG5" s="359"/>
      <c r="CH5" s="359"/>
      <c r="CI5" s="359"/>
      <c r="CJ5" s="359"/>
      <c r="CK5" s="359"/>
      <c r="CL5" s="359"/>
      <c r="CM5" s="359"/>
      <c r="CN5" s="359"/>
      <c r="CO5" s="359"/>
      <c r="CP5" s="359"/>
      <c r="CQ5" s="359"/>
      <c r="CR5" s="359"/>
      <c r="CS5" s="359"/>
      <c r="CT5" s="359"/>
      <c r="CU5" s="359"/>
      <c r="CV5" s="359"/>
      <c r="CW5" s="359"/>
      <c r="CX5" s="359"/>
    </row>
    <row r="6" spans="1:102" s="364" customFormat="1" ht="20.100000000000001" customHeight="1">
      <c r="A6" s="93"/>
      <c r="B6" s="362"/>
      <c r="C6" s="134">
        <v>45536</v>
      </c>
      <c r="D6" s="135">
        <v>45870</v>
      </c>
      <c r="E6" s="136">
        <v>45901</v>
      </c>
      <c r="F6" s="134">
        <f>C6</f>
        <v>45536</v>
      </c>
      <c r="G6" s="135">
        <f t="shared" ref="G6" si="0">D6</f>
        <v>45870</v>
      </c>
      <c r="H6" s="136">
        <f>E6</f>
        <v>45901</v>
      </c>
      <c r="I6" s="134">
        <f>C6</f>
        <v>45536</v>
      </c>
      <c r="J6" s="135">
        <f>D6</f>
        <v>45870</v>
      </c>
      <c r="K6" s="136">
        <f>E6</f>
        <v>45901</v>
      </c>
      <c r="L6" s="134">
        <f>C6</f>
        <v>45536</v>
      </c>
      <c r="M6" s="135">
        <f>D6</f>
        <v>45870</v>
      </c>
      <c r="N6" s="136">
        <f>E6</f>
        <v>45901</v>
      </c>
      <c r="O6" s="134">
        <f>C6</f>
        <v>45536</v>
      </c>
      <c r="P6" s="135">
        <f>D6</f>
        <v>45870</v>
      </c>
      <c r="Q6" s="136">
        <f>E6</f>
        <v>45901</v>
      </c>
      <c r="R6" s="134">
        <f>C6</f>
        <v>45536</v>
      </c>
      <c r="S6" s="135">
        <f>D6</f>
        <v>45870</v>
      </c>
      <c r="T6" s="136">
        <f>E6</f>
        <v>45901</v>
      </c>
      <c r="U6" s="134">
        <f>C6</f>
        <v>45536</v>
      </c>
      <c r="V6" s="135">
        <f>D6</f>
        <v>45870</v>
      </c>
      <c r="W6" s="136">
        <f>E6</f>
        <v>45901</v>
      </c>
      <c r="X6" s="93"/>
      <c r="Y6" s="363"/>
      <c r="Z6" s="363"/>
      <c r="AA6" s="363"/>
      <c r="AB6" s="363"/>
      <c r="AC6" s="363"/>
      <c r="AD6" s="363"/>
      <c r="AE6" s="363"/>
      <c r="AF6" s="363"/>
      <c r="AG6" s="363"/>
      <c r="AH6" s="363"/>
      <c r="AI6" s="363"/>
      <c r="AJ6" s="363"/>
      <c r="AK6" s="363"/>
      <c r="AL6" s="363"/>
      <c r="AM6" s="363"/>
      <c r="AN6" s="363"/>
      <c r="AO6" s="363"/>
      <c r="AP6" s="363"/>
      <c r="AQ6" s="363"/>
      <c r="AR6" s="363"/>
      <c r="AS6" s="363"/>
      <c r="AT6" s="363"/>
      <c r="AU6" s="363"/>
      <c r="AV6" s="363"/>
      <c r="AW6" s="363"/>
      <c r="AX6" s="363"/>
      <c r="AY6" s="363"/>
      <c r="AZ6" s="363"/>
      <c r="BA6" s="363"/>
      <c r="BB6" s="363"/>
      <c r="BC6" s="363"/>
      <c r="BD6" s="363"/>
      <c r="BE6" s="363"/>
      <c r="BF6" s="363"/>
      <c r="BG6" s="363"/>
      <c r="BH6" s="363"/>
      <c r="BI6" s="363"/>
      <c r="BJ6" s="363"/>
      <c r="BK6" s="363"/>
      <c r="BL6" s="363"/>
      <c r="BM6" s="363"/>
      <c r="BN6" s="363"/>
      <c r="BO6" s="363"/>
      <c r="BP6" s="363"/>
      <c r="BQ6" s="363"/>
      <c r="BR6" s="363"/>
      <c r="BS6" s="363"/>
      <c r="BT6" s="363"/>
      <c r="BU6" s="363"/>
      <c r="BV6" s="363"/>
      <c r="BW6" s="363"/>
      <c r="BX6" s="363"/>
      <c r="BY6" s="363"/>
      <c r="BZ6" s="363"/>
      <c r="CA6" s="363"/>
      <c r="CB6" s="363"/>
      <c r="CC6" s="363"/>
      <c r="CD6" s="363"/>
      <c r="CE6" s="363"/>
      <c r="CF6" s="363"/>
      <c r="CG6" s="363"/>
      <c r="CH6" s="363"/>
      <c r="CI6" s="363"/>
      <c r="CJ6" s="363"/>
      <c r="CK6" s="363"/>
      <c r="CL6" s="363"/>
      <c r="CM6" s="363"/>
      <c r="CN6" s="363"/>
      <c r="CO6" s="363"/>
      <c r="CP6" s="363"/>
      <c r="CQ6" s="363"/>
      <c r="CR6" s="363"/>
      <c r="CS6" s="363"/>
      <c r="CT6" s="363"/>
      <c r="CU6" s="363"/>
      <c r="CV6" s="363"/>
      <c r="CW6" s="363"/>
      <c r="CX6" s="363"/>
    </row>
    <row r="7" spans="1:102" s="364" customFormat="1" ht="20.100000000000001" customHeight="1">
      <c r="A7" s="93"/>
      <c r="B7" s="365" t="s">
        <v>296</v>
      </c>
      <c r="C7" s="170">
        <v>8520586.8782525193</v>
      </c>
      <c r="D7" s="260">
        <v>9233014.2163666505</v>
      </c>
      <c r="E7" s="301">
        <v>9133939.5295269992</v>
      </c>
      <c r="F7" s="170">
        <v>5364467.3464687103</v>
      </c>
      <c r="G7" s="260">
        <v>5794950.1931372089</v>
      </c>
      <c r="H7" s="301">
        <v>5748599.0189948687</v>
      </c>
      <c r="I7" s="170">
        <v>2034453.96229346</v>
      </c>
      <c r="J7" s="260">
        <v>2103129.13251071</v>
      </c>
      <c r="K7" s="301">
        <v>2106292.4613461201</v>
      </c>
      <c r="L7" s="170">
        <v>343373.16820658994</v>
      </c>
      <c r="M7" s="260">
        <v>505936.77026891999</v>
      </c>
      <c r="N7" s="301">
        <v>448271.82532433997</v>
      </c>
      <c r="O7" s="170">
        <v>372417.50747755007</v>
      </c>
      <c r="P7" s="260">
        <v>362862.96332239994</v>
      </c>
      <c r="Q7" s="301">
        <v>377657.76810029004</v>
      </c>
      <c r="R7" s="170">
        <v>378597.34694700001</v>
      </c>
      <c r="S7" s="260">
        <v>436091.7671995</v>
      </c>
      <c r="T7" s="301">
        <v>422870.33761053003</v>
      </c>
      <c r="U7" s="447">
        <v>27277.546859210001</v>
      </c>
      <c r="V7" s="448">
        <v>30043.389927910001</v>
      </c>
      <c r="W7" s="449">
        <v>30248.118150849998</v>
      </c>
      <c r="X7" s="182"/>
      <c r="Y7" s="363"/>
      <c r="Z7" s="363"/>
      <c r="AA7" s="363"/>
      <c r="AB7" s="363"/>
      <c r="AC7" s="363"/>
      <c r="AD7" s="363"/>
      <c r="AE7" s="363"/>
      <c r="AF7" s="363"/>
      <c r="AG7" s="363"/>
      <c r="AH7" s="363"/>
      <c r="AI7" s="363"/>
      <c r="AJ7" s="363"/>
      <c r="AK7" s="363"/>
      <c r="AL7" s="363"/>
      <c r="AM7" s="363"/>
      <c r="AN7" s="363"/>
      <c r="AO7" s="363"/>
      <c r="AP7" s="363"/>
      <c r="AQ7" s="363"/>
      <c r="AR7" s="363"/>
      <c r="AS7" s="363"/>
      <c r="AT7" s="363"/>
      <c r="AU7" s="363"/>
      <c r="AV7" s="363"/>
      <c r="AW7" s="363"/>
      <c r="AX7" s="363"/>
      <c r="AY7" s="363"/>
      <c r="AZ7" s="363"/>
      <c r="BA7" s="363"/>
      <c r="BB7" s="363"/>
      <c r="BC7" s="363"/>
      <c r="BD7" s="363"/>
      <c r="BE7" s="363"/>
      <c r="BF7" s="363"/>
      <c r="BG7" s="363"/>
      <c r="BH7" s="363"/>
      <c r="BI7" s="363"/>
      <c r="BJ7" s="363"/>
      <c r="BK7" s="363"/>
      <c r="BL7" s="363"/>
      <c r="BM7" s="363"/>
      <c r="BN7" s="363"/>
      <c r="BO7" s="363"/>
      <c r="BP7" s="363"/>
      <c r="BQ7" s="363"/>
      <c r="BR7" s="363"/>
      <c r="BS7" s="363"/>
      <c r="BT7" s="363"/>
      <c r="BU7" s="363"/>
      <c r="BV7" s="363"/>
      <c r="BW7" s="363"/>
      <c r="BX7" s="363"/>
      <c r="BY7" s="363"/>
      <c r="BZ7" s="363"/>
      <c r="CA7" s="363"/>
      <c r="CB7" s="363"/>
      <c r="CC7" s="363"/>
      <c r="CD7" s="363"/>
      <c r="CE7" s="363"/>
      <c r="CF7" s="363"/>
      <c r="CG7" s="363"/>
      <c r="CH7" s="363"/>
      <c r="CI7" s="363"/>
      <c r="CJ7" s="363"/>
      <c r="CK7" s="363"/>
      <c r="CL7" s="363"/>
      <c r="CM7" s="363"/>
      <c r="CN7" s="363"/>
      <c r="CO7" s="363"/>
      <c r="CP7" s="363"/>
      <c r="CQ7" s="363"/>
      <c r="CR7" s="363"/>
      <c r="CS7" s="363"/>
      <c r="CT7" s="363"/>
      <c r="CU7" s="363"/>
      <c r="CV7" s="363"/>
      <c r="CW7" s="363"/>
      <c r="CX7" s="363"/>
    </row>
    <row r="8" spans="1:102" s="141" customFormat="1" ht="20.100000000000001" customHeight="1">
      <c r="A8" s="93"/>
      <c r="B8" s="104" t="s">
        <v>47</v>
      </c>
      <c r="C8" s="105">
        <v>1887722.8815643499</v>
      </c>
      <c r="D8" s="177">
        <v>2053500.29504395</v>
      </c>
      <c r="E8" s="178">
        <v>2096776.8053942199</v>
      </c>
      <c r="F8" s="105">
        <v>1457335.6004885901</v>
      </c>
      <c r="G8" s="177">
        <v>1550178.2437939099</v>
      </c>
      <c r="H8" s="178">
        <v>1584471.7670165701</v>
      </c>
      <c r="I8" s="105">
        <v>260082.65385263</v>
      </c>
      <c r="J8" s="177">
        <v>299998.05360311997</v>
      </c>
      <c r="K8" s="178">
        <v>302628.81413265999</v>
      </c>
      <c r="L8" s="105">
        <v>21393.459353999999</v>
      </c>
      <c r="M8" s="177">
        <v>28969.200163319998</v>
      </c>
      <c r="N8" s="178">
        <v>26659.434061669999</v>
      </c>
      <c r="O8" s="105">
        <v>118811.9132555</v>
      </c>
      <c r="P8" s="177">
        <v>150219.39301872</v>
      </c>
      <c r="Q8" s="178">
        <v>158002.904542</v>
      </c>
      <c r="R8" s="105">
        <v>23222.92062194</v>
      </c>
      <c r="S8" s="177">
        <v>16549.135657229999</v>
      </c>
      <c r="T8" s="178">
        <v>17412.576718820001</v>
      </c>
      <c r="U8" s="450">
        <v>6876.3339916899995</v>
      </c>
      <c r="V8" s="451">
        <v>7586.2688076499999</v>
      </c>
      <c r="W8" s="452">
        <v>7601.3089225000003</v>
      </c>
      <c r="X8" s="85"/>
      <c r="Y8" s="140"/>
      <c r="Z8" s="140"/>
      <c r="AA8" s="140"/>
      <c r="AB8" s="140"/>
      <c r="AC8" s="140"/>
      <c r="AD8" s="140"/>
      <c r="AE8" s="140"/>
      <c r="AF8" s="140"/>
      <c r="AG8" s="140"/>
      <c r="AH8" s="140"/>
      <c r="AI8" s="140"/>
      <c r="AJ8" s="140"/>
      <c r="AK8" s="140"/>
      <c r="AL8" s="140"/>
      <c r="AM8" s="140"/>
      <c r="AN8" s="140"/>
      <c r="AO8" s="140"/>
      <c r="AP8" s="140"/>
      <c r="AQ8" s="140"/>
      <c r="AR8" s="140"/>
      <c r="AS8" s="140"/>
      <c r="AT8" s="140"/>
      <c r="AU8" s="140"/>
      <c r="AV8" s="140"/>
      <c r="AW8" s="140"/>
      <c r="AX8" s="140"/>
      <c r="AY8" s="140"/>
      <c r="AZ8" s="140"/>
      <c r="BA8" s="140"/>
      <c r="BB8" s="140"/>
      <c r="BC8" s="140"/>
      <c r="BD8" s="140"/>
      <c r="BE8" s="140"/>
      <c r="BF8" s="140"/>
      <c r="BG8" s="140"/>
      <c r="BH8" s="140"/>
      <c r="BI8" s="140"/>
      <c r="BJ8" s="140"/>
      <c r="BK8" s="140"/>
      <c r="BL8" s="140"/>
      <c r="BM8" s="140"/>
      <c r="BN8" s="140"/>
      <c r="BO8" s="140"/>
      <c r="BP8" s="140"/>
      <c r="BQ8" s="140"/>
      <c r="BR8" s="140"/>
      <c r="BS8" s="140"/>
      <c r="BT8" s="140"/>
      <c r="BU8" s="140"/>
      <c r="BV8" s="140"/>
      <c r="BW8" s="140"/>
      <c r="BX8" s="140"/>
      <c r="BY8" s="140"/>
      <c r="BZ8" s="140"/>
      <c r="CA8" s="140"/>
      <c r="CB8" s="140"/>
      <c r="CC8" s="140"/>
      <c r="CD8" s="140"/>
      <c r="CE8" s="140"/>
      <c r="CF8" s="140"/>
      <c r="CG8" s="140"/>
      <c r="CH8" s="140"/>
      <c r="CI8" s="140"/>
      <c r="CJ8" s="140"/>
      <c r="CK8" s="140"/>
      <c r="CL8" s="140"/>
      <c r="CM8" s="140"/>
      <c r="CN8" s="140"/>
      <c r="CO8" s="140"/>
      <c r="CP8" s="140"/>
      <c r="CQ8" s="140"/>
      <c r="CR8" s="140"/>
      <c r="CS8" s="140"/>
      <c r="CT8" s="140"/>
      <c r="CU8" s="140"/>
      <c r="CV8" s="140"/>
      <c r="CW8" s="140"/>
      <c r="CX8" s="140"/>
    </row>
    <row r="9" spans="1:102" s="141" customFormat="1" ht="20.100000000000001" customHeight="1">
      <c r="A9" s="93"/>
      <c r="B9" s="104" t="s">
        <v>70</v>
      </c>
      <c r="C9" s="105">
        <v>1033043.44998</v>
      </c>
      <c r="D9" s="177">
        <v>1104934.0156119999</v>
      </c>
      <c r="E9" s="178">
        <v>1066511.485231</v>
      </c>
      <c r="F9" s="105">
        <v>584870.75370500004</v>
      </c>
      <c r="G9" s="177">
        <v>663239.62882400001</v>
      </c>
      <c r="H9" s="178">
        <v>625735.692943</v>
      </c>
      <c r="I9" s="105">
        <v>259069.92118899999</v>
      </c>
      <c r="J9" s="177">
        <v>272648.66769099998</v>
      </c>
      <c r="K9" s="178">
        <v>270206.32803600002</v>
      </c>
      <c r="L9" s="105">
        <v>53251.706600999998</v>
      </c>
      <c r="M9" s="177">
        <v>62050.962605000001</v>
      </c>
      <c r="N9" s="178">
        <v>63039.226713999997</v>
      </c>
      <c r="O9" s="105">
        <v>84297.304996999999</v>
      </c>
      <c r="P9" s="177">
        <v>65677.242647000006</v>
      </c>
      <c r="Q9" s="178">
        <v>65523.392015999998</v>
      </c>
      <c r="R9" s="105">
        <v>48875.780271000003</v>
      </c>
      <c r="S9" s="177">
        <v>38606.443824000002</v>
      </c>
      <c r="T9" s="178">
        <v>39128.413544000003</v>
      </c>
      <c r="U9" s="450">
        <v>2677.983217</v>
      </c>
      <c r="V9" s="451">
        <v>2711.070021</v>
      </c>
      <c r="W9" s="452">
        <v>2878.4319780000001</v>
      </c>
      <c r="X9" s="85"/>
      <c r="Y9" s="140"/>
      <c r="Z9" s="140"/>
      <c r="AA9" s="140"/>
      <c r="AB9" s="140"/>
      <c r="AC9" s="140"/>
      <c r="AD9" s="140"/>
      <c r="AE9" s="140"/>
      <c r="AF9" s="140"/>
      <c r="AG9" s="140"/>
      <c r="AH9" s="140"/>
      <c r="AI9" s="140"/>
      <c r="AJ9" s="140"/>
      <c r="AK9" s="140"/>
      <c r="AL9" s="140"/>
      <c r="AM9" s="140"/>
      <c r="AN9" s="140"/>
      <c r="AO9" s="140"/>
      <c r="AP9" s="140"/>
      <c r="AQ9" s="140"/>
      <c r="AR9" s="140"/>
      <c r="AS9" s="140"/>
      <c r="AT9" s="140"/>
      <c r="AU9" s="140"/>
      <c r="AV9" s="140"/>
      <c r="AW9" s="140"/>
      <c r="AX9" s="140"/>
      <c r="AY9" s="140"/>
      <c r="AZ9" s="140"/>
      <c r="BA9" s="140"/>
      <c r="BB9" s="140"/>
      <c r="BC9" s="140"/>
      <c r="BD9" s="140"/>
      <c r="BE9" s="140"/>
      <c r="BF9" s="140"/>
      <c r="BG9" s="140"/>
      <c r="BH9" s="140"/>
      <c r="BI9" s="140"/>
      <c r="BJ9" s="140"/>
      <c r="BK9" s="140"/>
      <c r="BL9" s="140"/>
      <c r="BM9" s="140"/>
      <c r="BN9" s="140"/>
      <c r="BO9" s="140"/>
      <c r="BP9" s="140"/>
      <c r="BQ9" s="140"/>
      <c r="BR9" s="140"/>
      <c r="BS9" s="140"/>
      <c r="BT9" s="140"/>
      <c r="BU9" s="140"/>
      <c r="BV9" s="140"/>
      <c r="BW9" s="140"/>
      <c r="BX9" s="140"/>
      <c r="BY9" s="140"/>
      <c r="BZ9" s="140"/>
      <c r="CA9" s="140"/>
      <c r="CB9" s="140"/>
      <c r="CC9" s="140"/>
      <c r="CD9" s="140"/>
      <c r="CE9" s="140"/>
      <c r="CF9" s="140"/>
      <c r="CG9" s="140"/>
      <c r="CH9" s="140"/>
      <c r="CI9" s="140"/>
      <c r="CJ9" s="140"/>
      <c r="CK9" s="140"/>
      <c r="CL9" s="140"/>
      <c r="CM9" s="140"/>
      <c r="CN9" s="140"/>
      <c r="CO9" s="140"/>
      <c r="CP9" s="140"/>
      <c r="CQ9" s="140"/>
      <c r="CR9" s="140"/>
      <c r="CS9" s="140"/>
      <c r="CT9" s="140"/>
      <c r="CU9" s="140"/>
      <c r="CV9" s="140"/>
      <c r="CW9" s="140"/>
      <c r="CX9" s="140"/>
    </row>
    <row r="10" spans="1:102" s="141" customFormat="1" ht="20.100000000000001" customHeight="1">
      <c r="A10" s="93"/>
      <c r="B10" s="104" t="s">
        <v>43</v>
      </c>
      <c r="C10" s="105">
        <v>1154816.9472462002</v>
      </c>
      <c r="D10" s="177">
        <v>1193359.6036431801</v>
      </c>
      <c r="E10" s="178">
        <v>1180061.8493569701</v>
      </c>
      <c r="F10" s="105">
        <v>713036.79611088999</v>
      </c>
      <c r="G10" s="177">
        <v>774270.17109641002</v>
      </c>
      <c r="H10" s="178">
        <v>755897.15586290008</v>
      </c>
      <c r="I10" s="105">
        <v>372290.72142075002</v>
      </c>
      <c r="J10" s="177">
        <v>373200.56058796996</v>
      </c>
      <c r="K10" s="178">
        <v>378528.30520573998</v>
      </c>
      <c r="L10" s="105">
        <v>3905.2332466299999</v>
      </c>
      <c r="M10" s="177">
        <v>1999.6983429100001</v>
      </c>
      <c r="N10" s="178">
        <v>1841.00872299</v>
      </c>
      <c r="O10" s="105">
        <v>48769.468548089993</v>
      </c>
      <c r="P10" s="177">
        <v>31898.652992660001</v>
      </c>
      <c r="Q10" s="178">
        <v>32010.61274352</v>
      </c>
      <c r="R10" s="105">
        <v>12891.688233680001</v>
      </c>
      <c r="S10" s="177">
        <v>7530.1051495200009</v>
      </c>
      <c r="T10" s="178">
        <v>7344.8885844300003</v>
      </c>
      <c r="U10" s="450">
        <v>3923.0396861599997</v>
      </c>
      <c r="V10" s="451">
        <v>4460.4154737099998</v>
      </c>
      <c r="W10" s="452">
        <v>4439.8782373900003</v>
      </c>
      <c r="X10" s="85"/>
      <c r="Y10" s="140"/>
      <c r="Z10" s="140"/>
      <c r="AA10" s="140"/>
      <c r="AB10" s="140"/>
      <c r="AC10" s="140"/>
      <c r="AD10" s="140"/>
      <c r="AE10" s="140"/>
      <c r="AF10" s="140"/>
      <c r="AG10" s="140"/>
      <c r="AH10" s="140"/>
      <c r="AI10" s="140"/>
      <c r="AJ10" s="140"/>
      <c r="AK10" s="140"/>
      <c r="AL10" s="140"/>
      <c r="AM10" s="140"/>
      <c r="AN10" s="140"/>
      <c r="AO10" s="140"/>
      <c r="AP10" s="140"/>
      <c r="AQ10" s="140"/>
      <c r="AR10" s="140"/>
      <c r="AS10" s="140"/>
      <c r="AT10" s="140"/>
      <c r="AU10" s="140"/>
      <c r="AV10" s="140"/>
      <c r="AW10" s="140"/>
      <c r="AX10" s="140"/>
      <c r="AY10" s="140"/>
      <c r="AZ10" s="140"/>
      <c r="BA10" s="140"/>
      <c r="BB10" s="140"/>
      <c r="BC10" s="140"/>
      <c r="BD10" s="140"/>
      <c r="BE10" s="140"/>
      <c r="BF10" s="140"/>
      <c r="BG10" s="140"/>
      <c r="BH10" s="140"/>
      <c r="BI10" s="140"/>
      <c r="BJ10" s="140"/>
      <c r="BK10" s="140"/>
      <c r="BL10" s="140"/>
      <c r="BM10" s="140"/>
      <c r="BN10" s="140"/>
      <c r="BO10" s="140"/>
      <c r="BP10" s="140"/>
      <c r="BQ10" s="140"/>
      <c r="BR10" s="140"/>
      <c r="BS10" s="140"/>
      <c r="BT10" s="140"/>
      <c r="BU10" s="140"/>
      <c r="BV10" s="140"/>
      <c r="BW10" s="140"/>
      <c r="BX10" s="140"/>
      <c r="BY10" s="140"/>
      <c r="BZ10" s="140"/>
      <c r="CA10" s="140"/>
      <c r="CB10" s="140"/>
      <c r="CC10" s="140"/>
      <c r="CD10" s="140"/>
      <c r="CE10" s="140"/>
      <c r="CF10" s="140"/>
      <c r="CG10" s="140"/>
      <c r="CH10" s="140"/>
      <c r="CI10" s="140"/>
      <c r="CJ10" s="140"/>
      <c r="CK10" s="140"/>
      <c r="CL10" s="140"/>
      <c r="CM10" s="140"/>
      <c r="CN10" s="140"/>
      <c r="CO10" s="140"/>
      <c r="CP10" s="140"/>
      <c r="CQ10" s="140"/>
      <c r="CR10" s="140"/>
      <c r="CS10" s="140"/>
      <c r="CT10" s="140"/>
      <c r="CU10" s="140"/>
      <c r="CV10" s="140"/>
      <c r="CW10" s="140"/>
      <c r="CX10" s="140"/>
    </row>
    <row r="11" spans="1:102" s="141" customFormat="1" ht="20.100000000000001" customHeight="1">
      <c r="A11" s="93"/>
      <c r="B11" s="104" t="s">
        <v>33</v>
      </c>
      <c r="C11" s="105">
        <v>965592.75498857</v>
      </c>
      <c r="D11" s="177">
        <v>773161.29672955011</v>
      </c>
      <c r="E11" s="178">
        <v>764231.2416773201</v>
      </c>
      <c r="F11" s="105">
        <v>724510.64202601998</v>
      </c>
      <c r="G11" s="177">
        <v>535793.15308065992</v>
      </c>
      <c r="H11" s="178">
        <v>525622.68489348004</v>
      </c>
      <c r="I11" s="105">
        <v>116345.09179207</v>
      </c>
      <c r="J11" s="177">
        <v>118824.19961198</v>
      </c>
      <c r="K11" s="178">
        <v>118892.42846379</v>
      </c>
      <c r="L11" s="105">
        <v>105527.98592989</v>
      </c>
      <c r="M11" s="177">
        <v>90941.379389499998</v>
      </c>
      <c r="N11" s="178">
        <v>92136.432041690001</v>
      </c>
      <c r="O11" s="105">
        <v>4345.1707736499993</v>
      </c>
      <c r="P11" s="177">
        <v>0</v>
      </c>
      <c r="Q11" s="178">
        <v>0</v>
      </c>
      <c r="R11" s="105">
        <v>6608.1144598599994</v>
      </c>
      <c r="S11" s="177">
        <v>18817.974720770002</v>
      </c>
      <c r="T11" s="178">
        <v>18725.34439364</v>
      </c>
      <c r="U11" s="450">
        <v>8255.7500070799997</v>
      </c>
      <c r="V11" s="451">
        <v>8784.5899266399992</v>
      </c>
      <c r="W11" s="452">
        <v>8854.3518847199994</v>
      </c>
      <c r="X11" s="85"/>
      <c r="Y11" s="140"/>
      <c r="Z11" s="140"/>
      <c r="AA11" s="140"/>
      <c r="AB11" s="140"/>
      <c r="AC11" s="140"/>
      <c r="AD11" s="140"/>
      <c r="AE11" s="140"/>
      <c r="AF11" s="140"/>
      <c r="AG11" s="140"/>
      <c r="AH11" s="140"/>
      <c r="AI11" s="140"/>
      <c r="AJ11" s="140"/>
      <c r="AK11" s="140"/>
      <c r="AL11" s="140"/>
      <c r="AM11" s="140"/>
      <c r="AN11" s="140"/>
      <c r="AO11" s="140"/>
      <c r="AP11" s="140"/>
      <c r="AQ11" s="140"/>
      <c r="AR11" s="140"/>
      <c r="AS11" s="140"/>
      <c r="AT11" s="140"/>
      <c r="AU11" s="140"/>
      <c r="AV11" s="140"/>
      <c r="AW11" s="140"/>
      <c r="AX11" s="140"/>
      <c r="AY11" s="140"/>
      <c r="AZ11" s="140"/>
      <c r="BA11" s="140"/>
      <c r="BB11" s="140"/>
      <c r="BC11" s="140"/>
      <c r="BD11" s="140"/>
      <c r="BE11" s="140"/>
      <c r="BF11" s="140"/>
      <c r="BG11" s="140"/>
      <c r="BH11" s="140"/>
      <c r="BI11" s="140"/>
      <c r="BJ11" s="140"/>
      <c r="BK11" s="140"/>
      <c r="BL11" s="140"/>
      <c r="BM11" s="140"/>
      <c r="BN11" s="140"/>
      <c r="BO11" s="140"/>
      <c r="BP11" s="140"/>
      <c r="BQ11" s="140"/>
      <c r="BR11" s="140"/>
      <c r="BS11" s="140"/>
      <c r="BT11" s="140"/>
      <c r="BU11" s="140"/>
      <c r="BV11" s="140"/>
      <c r="BW11" s="140"/>
      <c r="BX11" s="140"/>
      <c r="BY11" s="140"/>
      <c r="BZ11" s="140"/>
      <c r="CA11" s="140"/>
      <c r="CB11" s="140"/>
      <c r="CC11" s="140"/>
      <c r="CD11" s="140"/>
      <c r="CE11" s="140"/>
      <c r="CF11" s="140"/>
      <c r="CG11" s="140"/>
      <c r="CH11" s="140"/>
      <c r="CI11" s="140"/>
      <c r="CJ11" s="140"/>
      <c r="CK11" s="140"/>
      <c r="CL11" s="140"/>
      <c r="CM11" s="140"/>
      <c r="CN11" s="140"/>
      <c r="CO11" s="140"/>
      <c r="CP11" s="140"/>
      <c r="CQ11" s="140"/>
      <c r="CR11" s="140"/>
      <c r="CS11" s="140"/>
      <c r="CT11" s="140"/>
      <c r="CU11" s="140"/>
      <c r="CV11" s="140"/>
      <c r="CW11" s="140"/>
      <c r="CX11" s="140"/>
    </row>
    <row r="12" spans="1:102" s="141" customFormat="1" ht="20.100000000000001" customHeight="1">
      <c r="A12" s="93"/>
      <c r="B12" s="104" t="s">
        <v>56</v>
      </c>
      <c r="C12" s="105">
        <v>579365.65842900006</v>
      </c>
      <c r="D12" s="177">
        <v>560878.44368800009</v>
      </c>
      <c r="E12" s="178">
        <v>541428.00863400009</v>
      </c>
      <c r="F12" s="105">
        <v>366432.45131600002</v>
      </c>
      <c r="G12" s="177">
        <v>365953.09824600001</v>
      </c>
      <c r="H12" s="178">
        <v>347764.89450599998</v>
      </c>
      <c r="I12" s="105">
        <v>161535.715723</v>
      </c>
      <c r="J12" s="177">
        <v>154290.981749</v>
      </c>
      <c r="K12" s="178">
        <v>153123.04384599999</v>
      </c>
      <c r="L12" s="105">
        <v>16288.367</v>
      </c>
      <c r="M12" s="177">
        <v>9343.5931010000004</v>
      </c>
      <c r="N12" s="178">
        <v>9347.7264400000004</v>
      </c>
      <c r="O12" s="105">
        <v>19279.784610999999</v>
      </c>
      <c r="P12" s="177">
        <v>19128.509767</v>
      </c>
      <c r="Q12" s="178">
        <v>19030.876512999999</v>
      </c>
      <c r="R12" s="105">
        <v>13677.027232</v>
      </c>
      <c r="S12" s="177">
        <v>9486.2770380000002</v>
      </c>
      <c r="T12" s="178">
        <v>9457.7021050000003</v>
      </c>
      <c r="U12" s="450">
        <v>2152.312547</v>
      </c>
      <c r="V12" s="451">
        <v>2675.9837870000001</v>
      </c>
      <c r="W12" s="452">
        <v>2703.7652240000002</v>
      </c>
      <c r="X12" s="85"/>
      <c r="Y12" s="140"/>
      <c r="Z12" s="140"/>
      <c r="AA12" s="140"/>
      <c r="AB12" s="140"/>
      <c r="AC12" s="140"/>
      <c r="AD12" s="140"/>
      <c r="AE12" s="140"/>
      <c r="AF12" s="140"/>
      <c r="AG12" s="140"/>
      <c r="AH12" s="140"/>
      <c r="AI12" s="140"/>
      <c r="AJ12" s="140"/>
      <c r="AK12" s="140"/>
      <c r="AL12" s="140"/>
      <c r="AM12" s="140"/>
      <c r="AN12" s="140"/>
      <c r="AO12" s="140"/>
      <c r="AP12" s="140"/>
      <c r="AQ12" s="140"/>
      <c r="AR12" s="140"/>
      <c r="AS12" s="140"/>
      <c r="AT12" s="140"/>
      <c r="AU12" s="140"/>
      <c r="AV12" s="140"/>
      <c r="AW12" s="140"/>
      <c r="AX12" s="140"/>
      <c r="AY12" s="140"/>
      <c r="AZ12" s="140"/>
      <c r="BA12" s="140"/>
      <c r="BB12" s="140"/>
      <c r="BC12" s="140"/>
      <c r="BD12" s="140"/>
      <c r="BE12" s="140"/>
      <c r="BF12" s="140"/>
      <c r="BG12" s="140"/>
      <c r="BH12" s="140"/>
      <c r="BI12" s="140"/>
      <c r="BJ12" s="140"/>
      <c r="BK12" s="140"/>
      <c r="BL12" s="140"/>
      <c r="BM12" s="140"/>
      <c r="BN12" s="140"/>
      <c r="BO12" s="140"/>
      <c r="BP12" s="140"/>
      <c r="BQ12" s="140"/>
      <c r="BR12" s="140"/>
      <c r="BS12" s="140"/>
      <c r="BT12" s="140"/>
      <c r="BU12" s="140"/>
      <c r="BV12" s="140"/>
      <c r="BW12" s="140"/>
      <c r="BX12" s="140"/>
      <c r="BY12" s="140"/>
      <c r="BZ12" s="140"/>
      <c r="CA12" s="140"/>
      <c r="CB12" s="140"/>
      <c r="CC12" s="140"/>
      <c r="CD12" s="140"/>
      <c r="CE12" s="140"/>
      <c r="CF12" s="140"/>
      <c r="CG12" s="140"/>
      <c r="CH12" s="140"/>
      <c r="CI12" s="140"/>
      <c r="CJ12" s="140"/>
      <c r="CK12" s="140"/>
      <c r="CL12" s="140"/>
      <c r="CM12" s="140"/>
      <c r="CN12" s="140"/>
      <c r="CO12" s="140"/>
      <c r="CP12" s="140"/>
      <c r="CQ12" s="140"/>
      <c r="CR12" s="140"/>
      <c r="CS12" s="140"/>
      <c r="CT12" s="140"/>
      <c r="CU12" s="140"/>
      <c r="CV12" s="140"/>
      <c r="CW12" s="140"/>
      <c r="CX12" s="140"/>
    </row>
    <row r="13" spans="1:102" s="141" customFormat="1" ht="20.100000000000001" customHeight="1">
      <c r="A13" s="93"/>
      <c r="B13" s="104" t="s">
        <v>71</v>
      </c>
      <c r="C13" s="105">
        <v>594724.43426999997</v>
      </c>
      <c r="D13" s="177">
        <v>591248.13685599994</v>
      </c>
      <c r="E13" s="178">
        <v>589538.92466600006</v>
      </c>
      <c r="F13" s="105">
        <v>290789.91766199999</v>
      </c>
      <c r="G13" s="177">
        <v>293570.23040599999</v>
      </c>
      <c r="H13" s="178">
        <v>289209.91249399999</v>
      </c>
      <c r="I13" s="105">
        <v>207582.89992299999</v>
      </c>
      <c r="J13" s="177">
        <v>189826.924799</v>
      </c>
      <c r="K13" s="178">
        <v>184860.215582</v>
      </c>
      <c r="L13" s="105">
        <v>25263.235334000001</v>
      </c>
      <c r="M13" s="177">
        <v>31315.977896</v>
      </c>
      <c r="N13" s="178">
        <v>32432.924094999998</v>
      </c>
      <c r="O13" s="105">
        <v>29349.904001999999</v>
      </c>
      <c r="P13" s="177">
        <v>30682.467883000001</v>
      </c>
      <c r="Q13" s="178">
        <v>36501.405133</v>
      </c>
      <c r="R13" s="105">
        <v>40269.152193000002</v>
      </c>
      <c r="S13" s="177">
        <v>44201.873713000001</v>
      </c>
      <c r="T13" s="178">
        <v>44865.148902000001</v>
      </c>
      <c r="U13" s="450">
        <v>1469.3251560000001</v>
      </c>
      <c r="V13" s="451">
        <v>1650.662159</v>
      </c>
      <c r="W13" s="452">
        <v>1669.31846</v>
      </c>
      <c r="X13" s="85"/>
      <c r="Y13" s="140"/>
      <c r="Z13" s="140"/>
      <c r="AA13" s="140"/>
      <c r="AB13" s="140"/>
      <c r="AC13" s="140"/>
      <c r="AD13" s="140"/>
      <c r="AE13" s="140"/>
      <c r="AF13" s="140"/>
      <c r="AG13" s="140"/>
      <c r="AH13" s="140"/>
      <c r="AI13" s="140"/>
      <c r="AJ13" s="140"/>
      <c r="AK13" s="140"/>
      <c r="AL13" s="140"/>
      <c r="AM13" s="140"/>
      <c r="AN13" s="140"/>
      <c r="AO13" s="140"/>
      <c r="AP13" s="140"/>
      <c r="AQ13" s="140"/>
      <c r="AR13" s="140"/>
      <c r="AS13" s="140"/>
      <c r="AT13" s="140"/>
      <c r="AU13" s="140"/>
      <c r="AV13" s="140"/>
      <c r="AW13" s="140"/>
      <c r="AX13" s="140"/>
      <c r="AY13" s="140"/>
      <c r="AZ13" s="140"/>
      <c r="BA13" s="140"/>
      <c r="BB13" s="140"/>
      <c r="BC13" s="140"/>
      <c r="BD13" s="140"/>
      <c r="BE13" s="140"/>
      <c r="BF13" s="140"/>
      <c r="BG13" s="140"/>
      <c r="BH13" s="140"/>
      <c r="BI13" s="140"/>
      <c r="BJ13" s="140"/>
      <c r="BK13" s="140"/>
      <c r="BL13" s="140"/>
      <c r="BM13" s="140"/>
      <c r="BN13" s="140"/>
      <c r="BO13" s="140"/>
      <c r="BP13" s="140"/>
      <c r="BQ13" s="140"/>
      <c r="BR13" s="140"/>
      <c r="BS13" s="140"/>
      <c r="BT13" s="140"/>
      <c r="BU13" s="140"/>
      <c r="BV13" s="140"/>
      <c r="BW13" s="140"/>
      <c r="BX13" s="140"/>
      <c r="BY13" s="140"/>
      <c r="BZ13" s="140"/>
      <c r="CA13" s="140"/>
      <c r="CB13" s="140"/>
      <c r="CC13" s="140"/>
      <c r="CD13" s="140"/>
      <c r="CE13" s="140"/>
      <c r="CF13" s="140"/>
      <c r="CG13" s="140"/>
      <c r="CH13" s="140"/>
      <c r="CI13" s="140"/>
      <c r="CJ13" s="140"/>
      <c r="CK13" s="140"/>
      <c r="CL13" s="140"/>
      <c r="CM13" s="140"/>
      <c r="CN13" s="140"/>
      <c r="CO13" s="140"/>
      <c r="CP13" s="140"/>
      <c r="CQ13" s="140"/>
      <c r="CR13" s="140"/>
      <c r="CS13" s="140"/>
      <c r="CT13" s="140"/>
      <c r="CU13" s="140"/>
      <c r="CV13" s="140"/>
      <c r="CW13" s="140"/>
      <c r="CX13" s="140"/>
    </row>
    <row r="14" spans="1:102" s="141" customFormat="1" ht="20.100000000000001" customHeight="1">
      <c r="A14" s="93"/>
      <c r="B14" s="104" t="s">
        <v>58</v>
      </c>
      <c r="C14" s="105">
        <v>421058.22381200001</v>
      </c>
      <c r="D14" s="177">
        <v>466616.410218</v>
      </c>
      <c r="E14" s="178">
        <v>466402.16889799997</v>
      </c>
      <c r="F14" s="105">
        <v>305691.66774</v>
      </c>
      <c r="G14" s="177">
        <v>352020.94380900002</v>
      </c>
      <c r="H14" s="178">
        <v>353137.34509999998</v>
      </c>
      <c r="I14" s="105">
        <v>51188.577938000002</v>
      </c>
      <c r="J14" s="177">
        <v>55323.381009999997</v>
      </c>
      <c r="K14" s="178">
        <v>56432.270304999998</v>
      </c>
      <c r="L14" s="105">
        <v>1802.6</v>
      </c>
      <c r="M14" s="177">
        <v>1890.6034520000001</v>
      </c>
      <c r="N14" s="178">
        <v>6.7555319999999996</v>
      </c>
      <c r="O14" s="105">
        <v>32033.330870000002</v>
      </c>
      <c r="P14" s="177">
        <v>24740.727337</v>
      </c>
      <c r="Q14" s="178">
        <v>24576.416226000001</v>
      </c>
      <c r="R14" s="105">
        <v>29875.606688</v>
      </c>
      <c r="S14" s="177">
        <v>32157.864081</v>
      </c>
      <c r="T14" s="178">
        <v>31757.704032000001</v>
      </c>
      <c r="U14" s="450">
        <v>466.44057600000002</v>
      </c>
      <c r="V14" s="451">
        <v>482.89052900000002</v>
      </c>
      <c r="W14" s="452">
        <v>491.67770300000001</v>
      </c>
      <c r="X14" s="85"/>
      <c r="Y14" s="140"/>
      <c r="Z14" s="140"/>
      <c r="AA14" s="140"/>
      <c r="AB14" s="140"/>
      <c r="AC14" s="140"/>
      <c r="AD14" s="140"/>
      <c r="AE14" s="140"/>
      <c r="AF14" s="140"/>
      <c r="AG14" s="140"/>
      <c r="AH14" s="140"/>
      <c r="AI14" s="140"/>
      <c r="AJ14" s="140"/>
      <c r="AK14" s="140"/>
      <c r="AL14" s="140"/>
      <c r="AM14" s="140"/>
      <c r="AN14" s="140"/>
      <c r="AO14" s="140"/>
      <c r="AP14" s="140"/>
      <c r="AQ14" s="140"/>
      <c r="AR14" s="140"/>
      <c r="AS14" s="140"/>
      <c r="AT14" s="140"/>
      <c r="AU14" s="140"/>
      <c r="AV14" s="140"/>
      <c r="AW14" s="140"/>
      <c r="AX14" s="140"/>
      <c r="AY14" s="140"/>
      <c r="AZ14" s="140"/>
      <c r="BA14" s="140"/>
      <c r="BB14" s="140"/>
      <c r="BC14" s="140"/>
      <c r="BD14" s="140"/>
      <c r="BE14" s="140"/>
      <c r="BF14" s="140"/>
      <c r="BG14" s="140"/>
      <c r="BH14" s="140"/>
      <c r="BI14" s="140"/>
      <c r="BJ14" s="140"/>
      <c r="BK14" s="140"/>
      <c r="BL14" s="140"/>
      <c r="BM14" s="140"/>
      <c r="BN14" s="140"/>
      <c r="BO14" s="140"/>
      <c r="BP14" s="140"/>
      <c r="BQ14" s="140"/>
      <c r="BR14" s="140"/>
      <c r="BS14" s="140"/>
      <c r="BT14" s="140"/>
      <c r="BU14" s="140"/>
      <c r="BV14" s="140"/>
      <c r="BW14" s="140"/>
      <c r="BX14" s="140"/>
      <c r="BY14" s="140"/>
      <c r="BZ14" s="140"/>
      <c r="CA14" s="140"/>
      <c r="CB14" s="140"/>
      <c r="CC14" s="140"/>
      <c r="CD14" s="140"/>
      <c r="CE14" s="140"/>
      <c r="CF14" s="140"/>
      <c r="CG14" s="140"/>
      <c r="CH14" s="140"/>
      <c r="CI14" s="140"/>
      <c r="CJ14" s="140"/>
      <c r="CK14" s="140"/>
      <c r="CL14" s="140"/>
      <c r="CM14" s="140"/>
      <c r="CN14" s="140"/>
      <c r="CO14" s="140"/>
      <c r="CP14" s="140"/>
      <c r="CQ14" s="140"/>
      <c r="CR14" s="140"/>
      <c r="CS14" s="140"/>
      <c r="CT14" s="140"/>
      <c r="CU14" s="140"/>
      <c r="CV14" s="140"/>
      <c r="CW14" s="140"/>
      <c r="CX14" s="140"/>
    </row>
    <row r="15" spans="1:102" s="141" customFormat="1" ht="20.100000000000001" customHeight="1">
      <c r="A15" s="93"/>
      <c r="B15" s="104" t="s">
        <v>227</v>
      </c>
      <c r="C15" s="105">
        <v>109.53042846</v>
      </c>
      <c r="D15" s="177">
        <v>334183.08884128998</v>
      </c>
      <c r="E15" s="178">
        <v>338381.48516611999</v>
      </c>
      <c r="F15" s="105">
        <v>109.53042846</v>
      </c>
      <c r="G15" s="177">
        <v>209529.03767523001</v>
      </c>
      <c r="H15" s="178">
        <v>211538.63419504001</v>
      </c>
      <c r="I15" s="105">
        <v>0</v>
      </c>
      <c r="J15" s="177">
        <v>0</v>
      </c>
      <c r="K15" s="178">
        <v>0</v>
      </c>
      <c r="L15" s="105">
        <v>0</v>
      </c>
      <c r="M15" s="177">
        <v>65566.043320669996</v>
      </c>
      <c r="N15" s="178">
        <v>78009.126789749993</v>
      </c>
      <c r="O15" s="105">
        <v>0</v>
      </c>
      <c r="P15" s="177">
        <v>2784.0328568099999</v>
      </c>
      <c r="Q15" s="178">
        <v>2779.60778209</v>
      </c>
      <c r="R15" s="105">
        <v>0</v>
      </c>
      <c r="S15" s="177">
        <v>56263.023394620002</v>
      </c>
      <c r="T15" s="178">
        <v>46012.732175720004</v>
      </c>
      <c r="U15" s="450">
        <v>0</v>
      </c>
      <c r="V15" s="451">
        <v>40.951593960000004</v>
      </c>
      <c r="W15" s="452">
        <v>41.384223520000006</v>
      </c>
      <c r="X15" s="85"/>
      <c r="Y15" s="140"/>
      <c r="Z15" s="140"/>
      <c r="AA15" s="140"/>
      <c r="AB15" s="140"/>
      <c r="AC15" s="140"/>
      <c r="AD15" s="140"/>
      <c r="AE15" s="140"/>
      <c r="AF15" s="140"/>
      <c r="AG15" s="140"/>
      <c r="AH15" s="140"/>
      <c r="AI15" s="140"/>
      <c r="AJ15" s="140"/>
      <c r="AK15" s="140"/>
      <c r="AL15" s="140"/>
      <c r="AM15" s="140"/>
      <c r="AN15" s="140"/>
      <c r="AO15" s="140"/>
      <c r="AP15" s="140"/>
      <c r="AQ15" s="140"/>
      <c r="AR15" s="140"/>
      <c r="AS15" s="140"/>
      <c r="AT15" s="140"/>
      <c r="AU15" s="140"/>
      <c r="AV15" s="140"/>
      <c r="AW15" s="140"/>
      <c r="AX15" s="140"/>
      <c r="AY15" s="140"/>
      <c r="AZ15" s="140"/>
      <c r="BA15" s="140"/>
      <c r="BB15" s="140"/>
      <c r="BC15" s="140"/>
      <c r="BD15" s="140"/>
      <c r="BE15" s="140"/>
      <c r="BF15" s="140"/>
      <c r="BG15" s="140"/>
      <c r="BH15" s="140"/>
      <c r="BI15" s="140"/>
      <c r="BJ15" s="140"/>
      <c r="BK15" s="140"/>
      <c r="BL15" s="140"/>
      <c r="BM15" s="140"/>
      <c r="BN15" s="140"/>
      <c r="BO15" s="140"/>
      <c r="BP15" s="140"/>
      <c r="BQ15" s="140"/>
      <c r="BR15" s="140"/>
      <c r="BS15" s="140"/>
      <c r="BT15" s="140"/>
      <c r="BU15" s="140"/>
      <c r="BV15" s="140"/>
      <c r="BW15" s="140"/>
      <c r="BX15" s="140"/>
      <c r="BY15" s="140"/>
      <c r="BZ15" s="140"/>
      <c r="CA15" s="140"/>
      <c r="CB15" s="140"/>
      <c r="CC15" s="140"/>
      <c r="CD15" s="140"/>
      <c r="CE15" s="140"/>
      <c r="CF15" s="140"/>
      <c r="CG15" s="140"/>
      <c r="CH15" s="140"/>
      <c r="CI15" s="140"/>
      <c r="CJ15" s="140"/>
      <c r="CK15" s="140"/>
      <c r="CL15" s="140"/>
      <c r="CM15" s="140"/>
      <c r="CN15" s="140"/>
      <c r="CO15" s="140"/>
      <c r="CP15" s="140"/>
      <c r="CQ15" s="140"/>
      <c r="CR15" s="140"/>
      <c r="CS15" s="140"/>
      <c r="CT15" s="140"/>
      <c r="CU15" s="140"/>
      <c r="CV15" s="140"/>
      <c r="CW15" s="140"/>
      <c r="CX15" s="140"/>
    </row>
    <row r="16" spans="1:102" s="141" customFormat="1" ht="20.100000000000001" customHeight="1">
      <c r="A16" s="93"/>
      <c r="B16" s="104" t="s">
        <v>37</v>
      </c>
      <c r="C16" s="105">
        <v>287440.56421773002</v>
      </c>
      <c r="D16" s="177">
        <v>316482.61115022999</v>
      </c>
      <c r="E16" s="178">
        <v>318804.44697844004</v>
      </c>
      <c r="F16" s="105">
        <v>116638.24496639</v>
      </c>
      <c r="G16" s="177">
        <v>138995.67529019</v>
      </c>
      <c r="H16" s="178">
        <v>140601.15370095</v>
      </c>
      <c r="I16" s="105">
        <v>70830.535467710011</v>
      </c>
      <c r="J16" s="177">
        <v>81038.969691949998</v>
      </c>
      <c r="K16" s="178">
        <v>80470.66900477001</v>
      </c>
      <c r="L16" s="105">
        <v>53714.225310739996</v>
      </c>
      <c r="M16" s="177">
        <v>51956.829170419995</v>
      </c>
      <c r="N16" s="178">
        <v>53084.422543510002</v>
      </c>
      <c r="O16" s="105">
        <v>0</v>
      </c>
      <c r="P16" s="177">
        <v>0</v>
      </c>
      <c r="Q16" s="178">
        <v>0</v>
      </c>
      <c r="R16" s="105">
        <v>46040.231335589997</v>
      </c>
      <c r="S16" s="177">
        <v>44288.780387179999</v>
      </c>
      <c r="T16" s="178">
        <v>44447.251290040003</v>
      </c>
      <c r="U16" s="450">
        <v>217.3271373</v>
      </c>
      <c r="V16" s="451">
        <v>202.35661049000001</v>
      </c>
      <c r="W16" s="452">
        <v>200.95043916999998</v>
      </c>
      <c r="X16" s="85"/>
      <c r="Y16" s="140"/>
      <c r="Z16" s="140"/>
      <c r="AA16" s="140"/>
      <c r="AB16" s="140"/>
      <c r="AC16" s="140"/>
      <c r="AD16" s="140"/>
      <c r="AE16" s="140"/>
      <c r="AF16" s="140"/>
      <c r="AG16" s="140"/>
      <c r="AH16" s="140"/>
      <c r="AI16" s="140"/>
      <c r="AJ16" s="140"/>
      <c r="AK16" s="140"/>
      <c r="AL16" s="140"/>
      <c r="AM16" s="140"/>
      <c r="AN16" s="140"/>
      <c r="AO16" s="140"/>
      <c r="AP16" s="140"/>
      <c r="AQ16" s="140"/>
      <c r="AR16" s="140"/>
      <c r="AS16" s="140"/>
      <c r="AT16" s="140"/>
      <c r="AU16" s="140"/>
      <c r="AV16" s="140"/>
      <c r="AW16" s="140"/>
      <c r="AX16" s="140"/>
      <c r="AY16" s="140"/>
      <c r="AZ16" s="140"/>
      <c r="BA16" s="140"/>
      <c r="BB16" s="140"/>
      <c r="BC16" s="140"/>
      <c r="BD16" s="140"/>
      <c r="BE16" s="140"/>
      <c r="BF16" s="140"/>
      <c r="BG16" s="140"/>
      <c r="BH16" s="140"/>
      <c r="BI16" s="140"/>
      <c r="BJ16" s="140"/>
      <c r="BK16" s="140"/>
      <c r="BL16" s="140"/>
      <c r="BM16" s="140"/>
      <c r="BN16" s="140"/>
      <c r="BO16" s="140"/>
      <c r="BP16" s="140"/>
      <c r="BQ16" s="140"/>
      <c r="BR16" s="140"/>
      <c r="BS16" s="140"/>
      <c r="BT16" s="140"/>
      <c r="BU16" s="140"/>
      <c r="BV16" s="140"/>
      <c r="BW16" s="140"/>
      <c r="BX16" s="140"/>
      <c r="BY16" s="140"/>
      <c r="BZ16" s="140"/>
      <c r="CA16" s="140"/>
      <c r="CB16" s="140"/>
      <c r="CC16" s="140"/>
      <c r="CD16" s="140"/>
      <c r="CE16" s="140"/>
      <c r="CF16" s="140"/>
      <c r="CG16" s="140"/>
      <c r="CH16" s="140"/>
      <c r="CI16" s="140"/>
      <c r="CJ16" s="140"/>
      <c r="CK16" s="140"/>
      <c r="CL16" s="140"/>
      <c r="CM16" s="140"/>
      <c r="CN16" s="140"/>
      <c r="CO16" s="140"/>
      <c r="CP16" s="140"/>
      <c r="CQ16" s="140"/>
      <c r="CR16" s="140"/>
      <c r="CS16" s="140"/>
      <c r="CT16" s="140"/>
      <c r="CU16" s="140"/>
      <c r="CV16" s="140"/>
      <c r="CW16" s="140"/>
      <c r="CX16" s="140"/>
    </row>
    <row r="17" spans="1:102" s="141" customFormat="1" ht="20.100000000000001" customHeight="1">
      <c r="A17" s="93"/>
      <c r="B17" s="104" t="s">
        <v>35</v>
      </c>
      <c r="C17" s="105">
        <v>222874.58494152001</v>
      </c>
      <c r="D17" s="177">
        <v>247637.47443345998</v>
      </c>
      <c r="E17" s="178">
        <v>240763.78718029999</v>
      </c>
      <c r="F17" s="105">
        <v>170374.80807877998</v>
      </c>
      <c r="G17" s="177">
        <v>192292.94465058</v>
      </c>
      <c r="H17" s="178">
        <v>185862.63843351</v>
      </c>
      <c r="I17" s="105">
        <v>52199.68977941</v>
      </c>
      <c r="J17" s="177">
        <v>55344.529782879996</v>
      </c>
      <c r="K17" s="178">
        <v>54901.148746790001</v>
      </c>
      <c r="L17" s="105">
        <v>0</v>
      </c>
      <c r="M17" s="177">
        <v>0</v>
      </c>
      <c r="N17" s="178">
        <v>0</v>
      </c>
      <c r="O17" s="105">
        <v>0</v>
      </c>
      <c r="P17" s="177">
        <v>0</v>
      </c>
      <c r="Q17" s="178">
        <v>0</v>
      </c>
      <c r="R17" s="105">
        <v>300.08708332999998</v>
      </c>
      <c r="S17" s="177">
        <v>0</v>
      </c>
      <c r="T17" s="178">
        <v>0</v>
      </c>
      <c r="U17" s="450">
        <v>0</v>
      </c>
      <c r="V17" s="451">
        <v>0</v>
      </c>
      <c r="W17" s="452">
        <v>0</v>
      </c>
      <c r="X17" s="85"/>
      <c r="Y17" s="140"/>
      <c r="Z17" s="140"/>
      <c r="AA17" s="140"/>
      <c r="AB17" s="140"/>
      <c r="AC17" s="140"/>
      <c r="AD17" s="140"/>
      <c r="AE17" s="140"/>
      <c r="AF17" s="140"/>
      <c r="AG17" s="140"/>
      <c r="AH17" s="140"/>
      <c r="AI17" s="140"/>
      <c r="AJ17" s="140"/>
      <c r="AK17" s="140"/>
      <c r="AL17" s="140"/>
      <c r="AM17" s="140"/>
      <c r="AN17" s="140"/>
      <c r="AO17" s="140"/>
      <c r="AP17" s="140"/>
      <c r="AQ17" s="140"/>
      <c r="AR17" s="140"/>
      <c r="AS17" s="140"/>
      <c r="AT17" s="140"/>
      <c r="AU17" s="140"/>
      <c r="AV17" s="140"/>
      <c r="AW17" s="140"/>
      <c r="AX17" s="140"/>
      <c r="AY17" s="140"/>
      <c r="AZ17" s="140"/>
      <c r="BA17" s="140"/>
      <c r="BB17" s="140"/>
      <c r="BC17" s="140"/>
      <c r="BD17" s="140"/>
      <c r="BE17" s="140"/>
      <c r="BF17" s="140"/>
      <c r="BG17" s="140"/>
      <c r="BH17" s="140"/>
      <c r="BI17" s="140"/>
      <c r="BJ17" s="140"/>
      <c r="BK17" s="140"/>
      <c r="BL17" s="140"/>
      <c r="BM17" s="140"/>
      <c r="BN17" s="140"/>
      <c r="BO17" s="140"/>
      <c r="BP17" s="140"/>
      <c r="BQ17" s="140"/>
      <c r="BR17" s="140"/>
      <c r="BS17" s="140"/>
      <c r="BT17" s="140"/>
      <c r="BU17" s="140"/>
      <c r="BV17" s="140"/>
      <c r="BW17" s="140"/>
      <c r="BX17" s="140"/>
      <c r="BY17" s="140"/>
      <c r="BZ17" s="140"/>
      <c r="CA17" s="140"/>
      <c r="CB17" s="140"/>
      <c r="CC17" s="140"/>
      <c r="CD17" s="140"/>
      <c r="CE17" s="140"/>
      <c r="CF17" s="140"/>
      <c r="CG17" s="140"/>
      <c r="CH17" s="140"/>
      <c r="CI17" s="140"/>
      <c r="CJ17" s="140"/>
      <c r="CK17" s="140"/>
      <c r="CL17" s="140"/>
      <c r="CM17" s="140"/>
      <c r="CN17" s="140"/>
      <c r="CO17" s="140"/>
      <c r="CP17" s="140"/>
      <c r="CQ17" s="140"/>
      <c r="CR17" s="140"/>
      <c r="CS17" s="140"/>
      <c r="CT17" s="140"/>
      <c r="CU17" s="140"/>
      <c r="CV17" s="140"/>
      <c r="CW17" s="140"/>
      <c r="CX17" s="140"/>
    </row>
    <row r="18" spans="1:102" s="141" customFormat="1" ht="20.100000000000001" customHeight="1">
      <c r="A18" s="93"/>
      <c r="B18" s="104" t="s">
        <v>32</v>
      </c>
      <c r="C18" s="105">
        <v>91651.152780000004</v>
      </c>
      <c r="D18" s="177">
        <v>87043.479397000003</v>
      </c>
      <c r="E18" s="178">
        <v>89448.3508</v>
      </c>
      <c r="F18" s="105">
        <v>41747.131614999998</v>
      </c>
      <c r="G18" s="177">
        <v>44938.360587000003</v>
      </c>
      <c r="H18" s="178">
        <v>43424.919118999998</v>
      </c>
      <c r="I18" s="105">
        <v>44592.014325999997</v>
      </c>
      <c r="J18" s="177">
        <v>38318.306355000001</v>
      </c>
      <c r="K18" s="178">
        <v>40815.095250999999</v>
      </c>
      <c r="L18" s="105">
        <v>0</v>
      </c>
      <c r="M18" s="177">
        <v>0</v>
      </c>
      <c r="N18" s="178">
        <v>0</v>
      </c>
      <c r="O18" s="105">
        <v>1195.9297779999999</v>
      </c>
      <c r="P18" s="177">
        <v>886.17999799999996</v>
      </c>
      <c r="Q18" s="178">
        <v>970.73671100000001</v>
      </c>
      <c r="R18" s="105">
        <v>3934.4764409999998</v>
      </c>
      <c r="S18" s="177">
        <v>2678.8057239999998</v>
      </c>
      <c r="T18" s="178">
        <v>4009.4686510000001</v>
      </c>
      <c r="U18" s="450">
        <v>181.60061999999999</v>
      </c>
      <c r="V18" s="451">
        <v>221.82673299999999</v>
      </c>
      <c r="W18" s="452">
        <v>228.131068</v>
      </c>
      <c r="X18" s="85"/>
      <c r="Y18" s="140"/>
      <c r="Z18" s="140"/>
      <c r="AA18" s="140"/>
      <c r="AB18" s="140"/>
      <c r="AC18" s="140"/>
      <c r="AD18" s="140"/>
      <c r="AE18" s="140"/>
      <c r="AF18" s="140"/>
      <c r="AG18" s="140"/>
      <c r="AH18" s="140"/>
      <c r="AI18" s="140"/>
      <c r="AJ18" s="140"/>
      <c r="AK18" s="140"/>
      <c r="AL18" s="140"/>
      <c r="AM18" s="140"/>
      <c r="AN18" s="140"/>
      <c r="AO18" s="140"/>
      <c r="AP18" s="140"/>
      <c r="AQ18" s="140"/>
      <c r="AR18" s="140"/>
      <c r="AS18" s="140"/>
      <c r="AT18" s="140"/>
      <c r="AU18" s="140"/>
      <c r="AV18" s="140"/>
      <c r="AW18" s="140"/>
      <c r="AX18" s="140"/>
      <c r="AY18" s="140"/>
      <c r="AZ18" s="140"/>
      <c r="BA18" s="140"/>
      <c r="BB18" s="140"/>
      <c r="BC18" s="140"/>
      <c r="BD18" s="140"/>
      <c r="BE18" s="140"/>
      <c r="BF18" s="140"/>
      <c r="BG18" s="140"/>
      <c r="BH18" s="140"/>
      <c r="BI18" s="140"/>
      <c r="BJ18" s="140"/>
      <c r="BK18" s="140"/>
      <c r="BL18" s="140"/>
      <c r="BM18" s="140"/>
      <c r="BN18" s="140"/>
      <c r="BO18" s="140"/>
      <c r="BP18" s="140"/>
      <c r="BQ18" s="140"/>
      <c r="BR18" s="140"/>
      <c r="BS18" s="140"/>
      <c r="BT18" s="140"/>
      <c r="BU18" s="140"/>
      <c r="BV18" s="140"/>
      <c r="BW18" s="140"/>
      <c r="BX18" s="140"/>
      <c r="BY18" s="140"/>
      <c r="BZ18" s="140"/>
      <c r="CA18" s="140"/>
      <c r="CB18" s="140"/>
      <c r="CC18" s="140"/>
      <c r="CD18" s="140"/>
      <c r="CE18" s="140"/>
      <c r="CF18" s="140"/>
      <c r="CG18" s="140"/>
      <c r="CH18" s="140"/>
      <c r="CI18" s="140"/>
      <c r="CJ18" s="140"/>
      <c r="CK18" s="140"/>
      <c r="CL18" s="140"/>
      <c r="CM18" s="140"/>
      <c r="CN18" s="140"/>
      <c r="CO18" s="140"/>
      <c r="CP18" s="140"/>
      <c r="CQ18" s="140"/>
      <c r="CR18" s="140"/>
      <c r="CS18" s="140"/>
      <c r="CT18" s="140"/>
      <c r="CU18" s="140"/>
      <c r="CV18" s="140"/>
      <c r="CW18" s="140"/>
      <c r="CX18" s="140"/>
    </row>
    <row r="19" spans="1:102" s="141" customFormat="1" ht="20.100000000000001" customHeight="1">
      <c r="A19" s="93"/>
      <c r="B19" s="104" t="s">
        <v>65</v>
      </c>
      <c r="C19" s="105">
        <v>66618.76963214</v>
      </c>
      <c r="D19" s="177">
        <v>84563.42334465</v>
      </c>
      <c r="E19" s="178">
        <v>80095.010471069996</v>
      </c>
      <c r="F19" s="105">
        <v>34092.426231760001</v>
      </c>
      <c r="G19" s="177">
        <v>34952.60853166</v>
      </c>
      <c r="H19" s="178">
        <v>36190.365136860004</v>
      </c>
      <c r="I19" s="105">
        <v>23148.16228706</v>
      </c>
      <c r="J19" s="177">
        <v>34843.300898239999</v>
      </c>
      <c r="K19" s="178">
        <v>29342.627549590001</v>
      </c>
      <c r="L19" s="105">
        <v>7270.7108048</v>
      </c>
      <c r="M19" s="177">
        <v>11784.08972717</v>
      </c>
      <c r="N19" s="178">
        <v>11420.237273049999</v>
      </c>
      <c r="O19" s="105">
        <v>700.21634863999998</v>
      </c>
      <c r="P19" s="177">
        <v>1446.66529152</v>
      </c>
      <c r="Q19" s="178">
        <v>1570.7694601199998</v>
      </c>
      <c r="R19" s="105">
        <v>1403.73667731</v>
      </c>
      <c r="S19" s="177">
        <v>1533.45475182</v>
      </c>
      <c r="T19" s="178">
        <v>1567.75965918</v>
      </c>
      <c r="U19" s="450">
        <v>3.5172825699999999</v>
      </c>
      <c r="V19" s="451">
        <v>3.3041442400000003</v>
      </c>
      <c r="W19" s="452">
        <v>3.2513922700000002</v>
      </c>
      <c r="X19" s="85"/>
      <c r="Y19" s="140"/>
      <c r="Z19" s="140"/>
      <c r="AA19" s="140"/>
      <c r="AB19" s="140"/>
      <c r="AC19" s="140"/>
      <c r="AD19" s="140"/>
      <c r="AE19" s="140"/>
      <c r="AF19" s="140"/>
      <c r="AG19" s="140"/>
      <c r="AH19" s="140"/>
      <c r="AI19" s="140"/>
      <c r="AJ19" s="140"/>
      <c r="AK19" s="140"/>
      <c r="AL19" s="140"/>
      <c r="AM19" s="140"/>
      <c r="AN19" s="140"/>
      <c r="AO19" s="140"/>
      <c r="AP19" s="140"/>
      <c r="AQ19" s="140"/>
      <c r="AR19" s="140"/>
      <c r="AS19" s="140"/>
      <c r="AT19" s="140"/>
      <c r="AU19" s="140"/>
      <c r="AV19" s="140"/>
      <c r="AW19" s="140"/>
      <c r="AX19" s="140"/>
      <c r="AY19" s="140"/>
      <c r="AZ19" s="140"/>
      <c r="BA19" s="140"/>
      <c r="BB19" s="140"/>
      <c r="BC19" s="140"/>
      <c r="BD19" s="140"/>
      <c r="BE19" s="140"/>
      <c r="BF19" s="140"/>
      <c r="BG19" s="140"/>
      <c r="BH19" s="140"/>
      <c r="BI19" s="140"/>
      <c r="BJ19" s="140"/>
      <c r="BK19" s="140"/>
      <c r="BL19" s="140"/>
      <c r="BM19" s="140"/>
      <c r="BN19" s="140"/>
      <c r="BO19" s="140"/>
      <c r="BP19" s="140"/>
      <c r="BQ19" s="140"/>
      <c r="BR19" s="140"/>
      <c r="BS19" s="140"/>
      <c r="BT19" s="140"/>
      <c r="BU19" s="140"/>
      <c r="BV19" s="140"/>
      <c r="BW19" s="140"/>
      <c r="BX19" s="140"/>
      <c r="BY19" s="140"/>
      <c r="BZ19" s="140"/>
      <c r="CA19" s="140"/>
      <c r="CB19" s="140"/>
      <c r="CC19" s="140"/>
      <c r="CD19" s="140"/>
      <c r="CE19" s="140"/>
      <c r="CF19" s="140"/>
      <c r="CG19" s="140"/>
      <c r="CH19" s="140"/>
      <c r="CI19" s="140"/>
      <c r="CJ19" s="140"/>
      <c r="CK19" s="140"/>
      <c r="CL19" s="140"/>
      <c r="CM19" s="140"/>
      <c r="CN19" s="140"/>
      <c r="CO19" s="140"/>
      <c r="CP19" s="140"/>
      <c r="CQ19" s="140"/>
      <c r="CR19" s="140"/>
      <c r="CS19" s="140"/>
      <c r="CT19" s="140"/>
      <c r="CU19" s="140"/>
      <c r="CV19" s="140"/>
      <c r="CW19" s="140"/>
      <c r="CX19" s="140"/>
    </row>
    <row r="20" spans="1:102" s="141" customFormat="1" ht="20.100000000000001" customHeight="1">
      <c r="A20" s="93"/>
      <c r="B20" s="104" t="s">
        <v>44</v>
      </c>
      <c r="C20" s="105">
        <v>177287.55325375</v>
      </c>
      <c r="D20" s="177">
        <v>187213.42935698002</v>
      </c>
      <c r="E20" s="178">
        <v>192910.49535268001</v>
      </c>
      <c r="F20" s="105">
        <v>75090.655155939996</v>
      </c>
      <c r="G20" s="177">
        <v>83750.317826820014</v>
      </c>
      <c r="H20" s="178">
        <v>81699.442013020001</v>
      </c>
      <c r="I20" s="105">
        <v>94390.457954049998</v>
      </c>
      <c r="J20" s="177">
        <v>93729.968709990004</v>
      </c>
      <c r="K20" s="178">
        <v>101728.05045628999</v>
      </c>
      <c r="L20" s="105">
        <v>763.40336075000005</v>
      </c>
      <c r="M20" s="177">
        <v>1160.94581655</v>
      </c>
      <c r="N20" s="178">
        <v>1169.06373319</v>
      </c>
      <c r="O20" s="105">
        <v>3250.0091836699999</v>
      </c>
      <c r="P20" s="177">
        <v>4950.7808716899999</v>
      </c>
      <c r="Q20" s="178">
        <v>4703.45930056</v>
      </c>
      <c r="R20" s="105">
        <v>3773.9276736300003</v>
      </c>
      <c r="S20" s="177">
        <v>3565.8051483099998</v>
      </c>
      <c r="T20" s="178">
        <v>3553.11311342</v>
      </c>
      <c r="U20" s="450">
        <v>19.099925710000001</v>
      </c>
      <c r="V20" s="451">
        <v>55.610983619999999</v>
      </c>
      <c r="W20" s="452">
        <v>57.366736200000005</v>
      </c>
      <c r="X20" s="85"/>
      <c r="Y20" s="140"/>
      <c r="Z20" s="140"/>
      <c r="AA20" s="140"/>
      <c r="AB20" s="140"/>
      <c r="AC20" s="140"/>
      <c r="AD20" s="140"/>
      <c r="AE20" s="140"/>
      <c r="AF20" s="140"/>
      <c r="AG20" s="140"/>
      <c r="AH20" s="140"/>
      <c r="AI20" s="140"/>
      <c r="AJ20" s="140"/>
      <c r="AK20" s="140"/>
      <c r="AL20" s="140"/>
      <c r="AM20" s="140"/>
      <c r="AN20" s="140"/>
      <c r="AO20" s="140"/>
      <c r="AP20" s="140"/>
      <c r="AQ20" s="140"/>
      <c r="AR20" s="140"/>
      <c r="AS20" s="140"/>
      <c r="AT20" s="140"/>
      <c r="AU20" s="140"/>
      <c r="AV20" s="140"/>
      <c r="AW20" s="140"/>
      <c r="AX20" s="140"/>
      <c r="AY20" s="140"/>
      <c r="AZ20" s="140"/>
      <c r="BA20" s="140"/>
      <c r="BB20" s="140"/>
      <c r="BC20" s="140"/>
      <c r="BD20" s="140"/>
      <c r="BE20" s="140"/>
      <c r="BF20" s="140"/>
      <c r="BG20" s="140"/>
      <c r="BH20" s="140"/>
      <c r="BI20" s="140"/>
      <c r="BJ20" s="140"/>
      <c r="BK20" s="140"/>
      <c r="BL20" s="140"/>
      <c r="BM20" s="140"/>
      <c r="BN20" s="140"/>
      <c r="BO20" s="140"/>
      <c r="BP20" s="140"/>
      <c r="BQ20" s="140"/>
      <c r="BR20" s="140"/>
      <c r="BS20" s="140"/>
      <c r="BT20" s="140"/>
      <c r="BU20" s="140"/>
      <c r="BV20" s="140"/>
      <c r="BW20" s="140"/>
      <c r="BX20" s="140"/>
      <c r="BY20" s="140"/>
      <c r="BZ20" s="140"/>
      <c r="CA20" s="140"/>
      <c r="CB20" s="140"/>
      <c r="CC20" s="140"/>
      <c r="CD20" s="140"/>
      <c r="CE20" s="140"/>
      <c r="CF20" s="140"/>
      <c r="CG20" s="140"/>
      <c r="CH20" s="140"/>
      <c r="CI20" s="140"/>
      <c r="CJ20" s="140"/>
      <c r="CK20" s="140"/>
      <c r="CL20" s="140"/>
      <c r="CM20" s="140"/>
      <c r="CN20" s="140"/>
      <c r="CO20" s="140"/>
      <c r="CP20" s="140"/>
      <c r="CQ20" s="140"/>
      <c r="CR20" s="140"/>
      <c r="CS20" s="140"/>
      <c r="CT20" s="140"/>
      <c r="CU20" s="140"/>
      <c r="CV20" s="140"/>
      <c r="CW20" s="140"/>
      <c r="CX20" s="140"/>
    </row>
    <row r="21" spans="1:102" s="141" customFormat="1" ht="20.100000000000001" customHeight="1">
      <c r="A21" s="93"/>
      <c r="B21" s="104" t="s">
        <v>62</v>
      </c>
      <c r="C21" s="105">
        <v>54331.035214000003</v>
      </c>
      <c r="D21" s="177">
        <v>82874.920131999999</v>
      </c>
      <c r="E21" s="178">
        <v>85658.553719000003</v>
      </c>
      <c r="F21" s="105">
        <v>52853.061469</v>
      </c>
      <c r="G21" s="177">
        <v>66268.976766000007</v>
      </c>
      <c r="H21" s="178">
        <v>65292.259786000002</v>
      </c>
      <c r="I21" s="105">
        <v>0</v>
      </c>
      <c r="J21" s="177">
        <v>0</v>
      </c>
      <c r="K21" s="178">
        <v>0</v>
      </c>
      <c r="L21" s="105">
        <v>0</v>
      </c>
      <c r="M21" s="177">
        <v>4988.5358969999997</v>
      </c>
      <c r="N21" s="178">
        <v>4983.4585459999998</v>
      </c>
      <c r="O21" s="105">
        <v>0</v>
      </c>
      <c r="P21" s="177">
        <v>0</v>
      </c>
      <c r="Q21" s="178">
        <v>0</v>
      </c>
      <c r="R21" s="105">
        <v>1477.973745</v>
      </c>
      <c r="S21" s="177">
        <v>11617.407469</v>
      </c>
      <c r="T21" s="178">
        <v>15382.835386999999</v>
      </c>
      <c r="U21" s="450">
        <v>0</v>
      </c>
      <c r="V21" s="451">
        <v>0</v>
      </c>
      <c r="W21" s="452">
        <v>0</v>
      </c>
      <c r="X21" s="85"/>
      <c r="Y21" s="140"/>
      <c r="Z21" s="140"/>
      <c r="AA21" s="140"/>
      <c r="AB21" s="140"/>
      <c r="AC21" s="140"/>
      <c r="AD21" s="140"/>
      <c r="AE21" s="140"/>
      <c r="AF21" s="140"/>
      <c r="AG21" s="140"/>
      <c r="AH21" s="140"/>
      <c r="AI21" s="140"/>
      <c r="AJ21" s="140"/>
      <c r="AK21" s="140"/>
      <c r="AL21" s="140"/>
      <c r="AM21" s="140"/>
      <c r="AN21" s="140"/>
      <c r="AO21" s="140"/>
      <c r="AP21" s="140"/>
      <c r="AQ21" s="140"/>
      <c r="AR21" s="140"/>
      <c r="AS21" s="140"/>
      <c r="AT21" s="140"/>
      <c r="AU21" s="140"/>
      <c r="AV21" s="140"/>
      <c r="AW21" s="140"/>
      <c r="AX21" s="140"/>
      <c r="AY21" s="140"/>
      <c r="AZ21" s="140"/>
      <c r="BA21" s="140"/>
      <c r="BB21" s="140"/>
      <c r="BC21" s="140"/>
      <c r="BD21" s="140"/>
      <c r="BE21" s="140"/>
      <c r="BF21" s="140"/>
      <c r="BG21" s="140"/>
      <c r="BH21" s="140"/>
      <c r="BI21" s="140"/>
      <c r="BJ21" s="140"/>
      <c r="BK21" s="140"/>
      <c r="BL21" s="140"/>
      <c r="BM21" s="140"/>
      <c r="BN21" s="140"/>
      <c r="BO21" s="140"/>
      <c r="BP21" s="140"/>
      <c r="BQ21" s="140"/>
      <c r="BR21" s="140"/>
      <c r="BS21" s="140"/>
      <c r="BT21" s="140"/>
      <c r="BU21" s="140"/>
      <c r="BV21" s="140"/>
      <c r="BW21" s="140"/>
      <c r="BX21" s="140"/>
      <c r="BY21" s="140"/>
      <c r="BZ21" s="140"/>
      <c r="CA21" s="140"/>
      <c r="CB21" s="140"/>
      <c r="CC21" s="140"/>
      <c r="CD21" s="140"/>
      <c r="CE21" s="140"/>
      <c r="CF21" s="140"/>
      <c r="CG21" s="140"/>
      <c r="CH21" s="140"/>
      <c r="CI21" s="140"/>
      <c r="CJ21" s="140"/>
      <c r="CK21" s="140"/>
      <c r="CL21" s="140"/>
      <c r="CM21" s="140"/>
      <c r="CN21" s="140"/>
      <c r="CO21" s="140"/>
      <c r="CP21" s="140"/>
      <c r="CQ21" s="140"/>
      <c r="CR21" s="140"/>
      <c r="CS21" s="140"/>
      <c r="CT21" s="140"/>
      <c r="CU21" s="140"/>
      <c r="CV21" s="140"/>
      <c r="CW21" s="140"/>
      <c r="CX21" s="140"/>
    </row>
    <row r="22" spans="1:102" s="141" customFormat="1" ht="20.100000000000001" customHeight="1">
      <c r="A22" s="93"/>
      <c r="B22" s="104" t="s">
        <v>61</v>
      </c>
      <c r="C22" s="105">
        <v>48331.829449999997</v>
      </c>
      <c r="D22" s="177">
        <v>56044.468711000001</v>
      </c>
      <c r="E22" s="178">
        <v>59226.979165000004</v>
      </c>
      <c r="F22" s="105">
        <v>7771.3224950000003</v>
      </c>
      <c r="G22" s="177">
        <v>10078.127915999999</v>
      </c>
      <c r="H22" s="178">
        <v>10138.159788000001</v>
      </c>
      <c r="I22" s="105">
        <v>11500.610474999999</v>
      </c>
      <c r="J22" s="177">
        <v>11171.025229000001</v>
      </c>
      <c r="K22" s="178">
        <v>14050.401431</v>
      </c>
      <c r="L22" s="105">
        <v>23978.985400000001</v>
      </c>
      <c r="M22" s="177">
        <v>30046.291184000002</v>
      </c>
      <c r="N22" s="178">
        <v>30133.898153999999</v>
      </c>
      <c r="O22" s="105">
        <v>475.54583500000001</v>
      </c>
      <c r="P22" s="177">
        <v>449.68741</v>
      </c>
      <c r="Q22" s="178">
        <v>442.28291100000001</v>
      </c>
      <c r="R22" s="105">
        <v>4604.678852</v>
      </c>
      <c r="S22" s="177">
        <v>4298.6782659999999</v>
      </c>
      <c r="T22" s="178">
        <v>4461.5781530000004</v>
      </c>
      <c r="U22" s="450">
        <v>0.68639300000000003</v>
      </c>
      <c r="V22" s="451">
        <v>0.65870600000000001</v>
      </c>
      <c r="W22" s="452">
        <v>0.65872799999999998</v>
      </c>
      <c r="X22" s="85"/>
      <c r="Y22" s="140"/>
      <c r="Z22" s="140"/>
      <c r="AA22" s="140"/>
      <c r="AB22" s="140"/>
      <c r="AC22" s="140"/>
      <c r="AD22" s="140"/>
      <c r="AE22" s="140"/>
      <c r="AF22" s="140"/>
      <c r="AG22" s="140"/>
      <c r="AH22" s="140"/>
      <c r="AI22" s="140"/>
      <c r="AJ22" s="140"/>
      <c r="AK22" s="140"/>
      <c r="AL22" s="140"/>
      <c r="AM22" s="140"/>
      <c r="AN22" s="140"/>
      <c r="AO22" s="140"/>
      <c r="AP22" s="140"/>
      <c r="AQ22" s="140"/>
      <c r="AR22" s="140"/>
      <c r="AS22" s="140"/>
      <c r="AT22" s="140"/>
      <c r="AU22" s="140"/>
      <c r="AV22" s="140"/>
      <c r="AW22" s="140"/>
      <c r="AX22" s="140"/>
      <c r="AY22" s="140"/>
      <c r="AZ22" s="140"/>
      <c r="BA22" s="140"/>
      <c r="BB22" s="140"/>
      <c r="BC22" s="140"/>
      <c r="BD22" s="140"/>
      <c r="BE22" s="140"/>
      <c r="BF22" s="140"/>
      <c r="BG22" s="140"/>
      <c r="BH22" s="140"/>
      <c r="BI22" s="140"/>
      <c r="BJ22" s="140"/>
      <c r="BK22" s="140"/>
      <c r="BL22" s="140"/>
      <c r="BM22" s="140"/>
      <c r="BN22" s="140"/>
      <c r="BO22" s="140"/>
      <c r="BP22" s="140"/>
      <c r="BQ22" s="140"/>
      <c r="BR22" s="140"/>
      <c r="BS22" s="140"/>
      <c r="BT22" s="140"/>
      <c r="BU22" s="140"/>
      <c r="BV22" s="140"/>
      <c r="BW22" s="140"/>
      <c r="BX22" s="140"/>
      <c r="BY22" s="140"/>
      <c r="BZ22" s="140"/>
      <c r="CA22" s="140"/>
      <c r="CB22" s="140"/>
      <c r="CC22" s="140"/>
      <c r="CD22" s="140"/>
      <c r="CE22" s="140"/>
      <c r="CF22" s="140"/>
      <c r="CG22" s="140"/>
      <c r="CH22" s="140"/>
      <c r="CI22" s="140"/>
      <c r="CJ22" s="140"/>
      <c r="CK22" s="140"/>
      <c r="CL22" s="140"/>
      <c r="CM22" s="140"/>
      <c r="CN22" s="140"/>
      <c r="CO22" s="140"/>
      <c r="CP22" s="140"/>
      <c r="CQ22" s="140"/>
      <c r="CR22" s="140"/>
      <c r="CS22" s="140"/>
      <c r="CT22" s="140"/>
      <c r="CU22" s="140"/>
      <c r="CV22" s="140"/>
      <c r="CW22" s="140"/>
      <c r="CX22" s="140"/>
    </row>
    <row r="23" spans="1:102" s="141" customFormat="1" ht="20.100000000000001" customHeight="1">
      <c r="A23" s="93"/>
      <c r="B23" s="104" t="s">
        <v>67</v>
      </c>
      <c r="C23" s="105">
        <v>80294.261200999987</v>
      </c>
      <c r="D23" s="177">
        <v>115076.15007100001</v>
      </c>
      <c r="E23" s="178">
        <v>115016.202594</v>
      </c>
      <c r="F23" s="105">
        <v>30712.217012000001</v>
      </c>
      <c r="G23" s="177">
        <v>44793.729051000002</v>
      </c>
      <c r="H23" s="178">
        <v>48593.746020999999</v>
      </c>
      <c r="I23" s="105">
        <v>28723.593228000002</v>
      </c>
      <c r="J23" s="177">
        <v>50619.503457999999</v>
      </c>
      <c r="K23" s="178">
        <v>46980.738121000002</v>
      </c>
      <c r="L23" s="105">
        <v>10141.685316999999</v>
      </c>
      <c r="M23" s="177">
        <v>10544.181272</v>
      </c>
      <c r="N23" s="178">
        <v>10282.604488999999</v>
      </c>
      <c r="O23" s="105">
        <v>0</v>
      </c>
      <c r="P23" s="177">
        <v>0</v>
      </c>
      <c r="Q23" s="178">
        <v>0</v>
      </c>
      <c r="R23" s="105">
        <v>10678.409256999999</v>
      </c>
      <c r="S23" s="177">
        <v>9074.525114</v>
      </c>
      <c r="T23" s="178">
        <v>9114.4459019999995</v>
      </c>
      <c r="U23" s="450">
        <v>38.356386999999998</v>
      </c>
      <c r="V23" s="451">
        <v>44.211176000000002</v>
      </c>
      <c r="W23" s="452">
        <v>44.668061000000002</v>
      </c>
      <c r="X23" s="85"/>
      <c r="Y23" s="140"/>
      <c r="Z23" s="140"/>
      <c r="AA23" s="140"/>
      <c r="AB23" s="140"/>
      <c r="AC23" s="140"/>
      <c r="AD23" s="140"/>
      <c r="AE23" s="140"/>
      <c r="AF23" s="140"/>
      <c r="AG23" s="140"/>
      <c r="AH23" s="140"/>
      <c r="AI23" s="140"/>
      <c r="AJ23" s="140"/>
      <c r="AK23" s="140"/>
      <c r="AL23" s="140"/>
      <c r="AM23" s="140"/>
      <c r="AN23" s="140"/>
      <c r="AO23" s="140"/>
      <c r="AP23" s="140"/>
      <c r="AQ23" s="140"/>
      <c r="AR23" s="140"/>
      <c r="AS23" s="140"/>
      <c r="AT23" s="140"/>
      <c r="AU23" s="140"/>
      <c r="AV23" s="140"/>
      <c r="AW23" s="140"/>
      <c r="AX23" s="140"/>
      <c r="AY23" s="140"/>
      <c r="AZ23" s="140"/>
      <c r="BA23" s="140"/>
      <c r="BB23" s="140"/>
      <c r="BC23" s="140"/>
      <c r="BD23" s="140"/>
      <c r="BE23" s="140"/>
      <c r="BF23" s="140"/>
      <c r="BG23" s="140"/>
      <c r="BH23" s="140"/>
      <c r="BI23" s="140"/>
      <c r="BJ23" s="140"/>
      <c r="BK23" s="140"/>
      <c r="BL23" s="140"/>
      <c r="BM23" s="140"/>
      <c r="BN23" s="140"/>
      <c r="BO23" s="140"/>
      <c r="BP23" s="140"/>
      <c r="BQ23" s="140"/>
      <c r="BR23" s="140"/>
      <c r="BS23" s="140"/>
      <c r="BT23" s="140"/>
      <c r="BU23" s="140"/>
      <c r="BV23" s="140"/>
      <c r="BW23" s="140"/>
      <c r="BX23" s="140"/>
      <c r="BY23" s="140"/>
      <c r="BZ23" s="140"/>
      <c r="CA23" s="140"/>
      <c r="CB23" s="140"/>
      <c r="CC23" s="140"/>
      <c r="CD23" s="140"/>
      <c r="CE23" s="140"/>
      <c r="CF23" s="140"/>
      <c r="CG23" s="140"/>
      <c r="CH23" s="140"/>
      <c r="CI23" s="140"/>
      <c r="CJ23" s="140"/>
      <c r="CK23" s="140"/>
      <c r="CL23" s="140"/>
      <c r="CM23" s="140"/>
      <c r="CN23" s="140"/>
      <c r="CO23" s="140"/>
      <c r="CP23" s="140"/>
      <c r="CQ23" s="140"/>
      <c r="CR23" s="140"/>
      <c r="CS23" s="140"/>
      <c r="CT23" s="140"/>
      <c r="CU23" s="140"/>
      <c r="CV23" s="140"/>
      <c r="CW23" s="140"/>
      <c r="CX23" s="140"/>
    </row>
    <row r="24" spans="1:102" s="141" customFormat="1" ht="20.100000000000001" customHeight="1">
      <c r="A24" s="93"/>
      <c r="B24" s="104" t="s">
        <v>226</v>
      </c>
      <c r="C24" s="105">
        <v>136681.86738231999</v>
      </c>
      <c r="D24" s="177">
        <v>147721.70135816</v>
      </c>
      <c r="E24" s="178">
        <v>144253.39011379002</v>
      </c>
      <c r="F24" s="105">
        <v>128524.91695037</v>
      </c>
      <c r="G24" s="177">
        <v>137312.53749764001</v>
      </c>
      <c r="H24" s="178">
        <v>134722.00289516</v>
      </c>
      <c r="I24" s="105">
        <v>4130.5957417700001</v>
      </c>
      <c r="J24" s="177">
        <v>4892.68994957</v>
      </c>
      <c r="K24" s="178">
        <v>4901.7353884799995</v>
      </c>
      <c r="L24" s="105">
        <v>0</v>
      </c>
      <c r="M24" s="177">
        <v>0</v>
      </c>
      <c r="N24" s="178">
        <v>0</v>
      </c>
      <c r="O24" s="105">
        <v>0</v>
      </c>
      <c r="P24" s="177">
        <v>0</v>
      </c>
      <c r="Q24" s="178">
        <v>0</v>
      </c>
      <c r="R24" s="105">
        <v>3418.8504203899997</v>
      </c>
      <c r="S24" s="177">
        <v>4801.5699369599997</v>
      </c>
      <c r="T24" s="178">
        <v>3903.4942792800002</v>
      </c>
      <c r="U24" s="450">
        <v>607.50426978999997</v>
      </c>
      <c r="V24" s="451">
        <v>714.90397399000005</v>
      </c>
      <c r="W24" s="452">
        <v>726.15755087000002</v>
      </c>
      <c r="X24" s="85"/>
      <c r="Y24" s="140"/>
      <c r="Z24" s="140"/>
      <c r="AA24" s="140"/>
      <c r="AB24" s="140"/>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140"/>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row>
    <row r="25" spans="1:102" s="141" customFormat="1" ht="20.100000000000001" customHeight="1">
      <c r="A25" s="93"/>
      <c r="B25" s="104" t="s">
        <v>34</v>
      </c>
      <c r="C25" s="105">
        <v>92564.371230999997</v>
      </c>
      <c r="D25" s="177">
        <v>103623.20771</v>
      </c>
      <c r="E25" s="178">
        <v>105294.404729</v>
      </c>
      <c r="F25" s="105">
        <v>29987.138903999999</v>
      </c>
      <c r="G25" s="177">
        <v>36083.450772999997</v>
      </c>
      <c r="H25" s="178">
        <v>39758.940971000004</v>
      </c>
      <c r="I25" s="105">
        <v>42080.156443</v>
      </c>
      <c r="J25" s="177">
        <v>47050.483189999999</v>
      </c>
      <c r="K25" s="178">
        <v>47000.743693999997</v>
      </c>
      <c r="L25" s="105">
        <v>428.59668699999997</v>
      </c>
      <c r="M25" s="177">
        <v>85.570986000000005</v>
      </c>
      <c r="N25" s="178">
        <v>85.590756999999996</v>
      </c>
      <c r="O25" s="105">
        <v>1711.700949</v>
      </c>
      <c r="P25" s="177">
        <v>1799.7385240000001</v>
      </c>
      <c r="Q25" s="178">
        <v>1824.9362699999999</v>
      </c>
      <c r="R25" s="105">
        <v>18356.074694999999</v>
      </c>
      <c r="S25" s="177">
        <v>18603.491141999999</v>
      </c>
      <c r="T25" s="178">
        <v>16623.723016</v>
      </c>
      <c r="U25" s="450">
        <v>0.70355299999999998</v>
      </c>
      <c r="V25" s="451">
        <v>0.47309499999999999</v>
      </c>
      <c r="W25" s="452">
        <v>0.47002100000000002</v>
      </c>
      <c r="X25" s="85"/>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140"/>
      <c r="AU25" s="140"/>
      <c r="AV25" s="140"/>
      <c r="AW25" s="140"/>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row>
    <row r="26" spans="1:102" s="141" customFormat="1" ht="20.100000000000001" customHeight="1">
      <c r="A26" s="93"/>
      <c r="B26" s="104" t="s">
        <v>46</v>
      </c>
      <c r="C26" s="105">
        <v>1084.156342</v>
      </c>
      <c r="D26" s="177">
        <v>0</v>
      </c>
      <c r="E26" s="178">
        <v>0</v>
      </c>
      <c r="F26" s="105">
        <v>0</v>
      </c>
      <c r="G26" s="177">
        <v>0</v>
      </c>
      <c r="H26" s="178">
        <v>0</v>
      </c>
      <c r="I26" s="105">
        <v>0</v>
      </c>
      <c r="J26" s="177">
        <v>0</v>
      </c>
      <c r="K26" s="178">
        <v>0</v>
      </c>
      <c r="L26" s="105">
        <v>0</v>
      </c>
      <c r="M26" s="177">
        <v>0</v>
      </c>
      <c r="N26" s="178">
        <v>0</v>
      </c>
      <c r="O26" s="105">
        <v>0</v>
      </c>
      <c r="P26" s="177">
        <v>0</v>
      </c>
      <c r="Q26" s="178">
        <v>0</v>
      </c>
      <c r="R26" s="105">
        <v>1084.156342</v>
      </c>
      <c r="S26" s="177">
        <v>0</v>
      </c>
      <c r="T26" s="178">
        <v>0</v>
      </c>
      <c r="U26" s="450">
        <v>0</v>
      </c>
      <c r="V26" s="451">
        <v>0</v>
      </c>
      <c r="W26" s="452">
        <v>0</v>
      </c>
      <c r="X26" s="85"/>
      <c r="Y26" s="140"/>
      <c r="Z26" s="140"/>
      <c r="AA26" s="140"/>
      <c r="AB26" s="140"/>
      <c r="AC26" s="140"/>
      <c r="AD26" s="140"/>
      <c r="AE26" s="140"/>
      <c r="AF26" s="140"/>
      <c r="AG26" s="140"/>
      <c r="AH26" s="140"/>
      <c r="AI26" s="140"/>
      <c r="AJ26" s="140"/>
      <c r="AK26" s="140"/>
      <c r="AL26" s="140"/>
      <c r="AM26" s="140"/>
      <c r="AN26" s="140"/>
      <c r="AO26" s="140"/>
      <c r="AP26" s="140"/>
      <c r="AQ26" s="140"/>
      <c r="AR26" s="140"/>
      <c r="AS26" s="140"/>
      <c r="AT26" s="140"/>
      <c r="AU26" s="140"/>
      <c r="AV26" s="140"/>
      <c r="AW26" s="140"/>
      <c r="AX26" s="140"/>
      <c r="AY26" s="140"/>
      <c r="AZ26" s="140"/>
      <c r="BA26" s="140"/>
      <c r="BB26" s="140"/>
      <c r="BC26" s="140"/>
      <c r="BD26" s="140"/>
      <c r="BE26" s="140"/>
      <c r="BF26" s="140"/>
      <c r="BG26" s="140"/>
      <c r="BH26" s="140"/>
      <c r="BI26" s="140"/>
      <c r="BJ26" s="140"/>
      <c r="BK26" s="140"/>
      <c r="BL26" s="140"/>
      <c r="BM26" s="140"/>
      <c r="BN26" s="140"/>
      <c r="BO26" s="140"/>
      <c r="BP26" s="140"/>
      <c r="BQ26" s="140"/>
      <c r="BR26" s="140"/>
      <c r="BS26" s="140"/>
      <c r="BT26" s="140"/>
      <c r="BU26" s="140"/>
      <c r="BV26" s="140"/>
      <c r="BW26" s="140"/>
      <c r="BX26" s="140"/>
      <c r="BY26" s="140"/>
      <c r="BZ26" s="140"/>
      <c r="CA26" s="140"/>
      <c r="CB26" s="140"/>
      <c r="CC26" s="140"/>
      <c r="CD26" s="140"/>
      <c r="CE26" s="140"/>
      <c r="CF26" s="140"/>
      <c r="CG26" s="140"/>
      <c r="CH26" s="140"/>
      <c r="CI26" s="140"/>
      <c r="CJ26" s="140"/>
      <c r="CK26" s="140"/>
      <c r="CL26" s="140"/>
      <c r="CM26" s="140"/>
      <c r="CN26" s="140"/>
      <c r="CO26" s="140"/>
      <c r="CP26" s="140"/>
      <c r="CQ26" s="140"/>
      <c r="CR26" s="140"/>
      <c r="CS26" s="140"/>
      <c r="CT26" s="140"/>
      <c r="CU26" s="140"/>
      <c r="CV26" s="140"/>
      <c r="CW26" s="140"/>
      <c r="CX26" s="140"/>
    </row>
    <row r="27" spans="1:102" s="141" customFormat="1" ht="20.100000000000001" customHeight="1">
      <c r="A27" s="93"/>
      <c r="B27" s="104" t="s">
        <v>36</v>
      </c>
      <c r="C27" s="105">
        <v>32472.79076</v>
      </c>
      <c r="D27" s="177">
        <v>34646.758133999996</v>
      </c>
      <c r="E27" s="178">
        <v>33012.406810999993</v>
      </c>
      <c r="F27" s="105">
        <v>17469.426724000001</v>
      </c>
      <c r="G27" s="177">
        <v>20484.464631999999</v>
      </c>
      <c r="H27" s="178">
        <v>19270.846667999998</v>
      </c>
      <c r="I27" s="105">
        <v>12634.877607</v>
      </c>
      <c r="J27" s="177">
        <v>12169.536845000001</v>
      </c>
      <c r="K27" s="178">
        <v>11828.211950999999</v>
      </c>
      <c r="L27" s="105">
        <v>2082.286376</v>
      </c>
      <c r="M27" s="177">
        <v>1858.2074660000001</v>
      </c>
      <c r="N27" s="178">
        <v>1784.0080210000001</v>
      </c>
      <c r="O27" s="105">
        <v>113.91511199999999</v>
      </c>
      <c r="P27" s="177">
        <v>0</v>
      </c>
      <c r="Q27" s="178">
        <v>0</v>
      </c>
      <c r="R27" s="105">
        <v>146.166697</v>
      </c>
      <c r="S27" s="177">
        <v>93.390212000000005</v>
      </c>
      <c r="T27" s="178">
        <v>89.472244000000003</v>
      </c>
      <c r="U27" s="450">
        <v>26.118244000000001</v>
      </c>
      <c r="V27" s="451">
        <v>41.158979000000002</v>
      </c>
      <c r="W27" s="452">
        <v>39.867927000000002</v>
      </c>
      <c r="X27" s="85"/>
      <c r="Y27" s="140"/>
      <c r="Z27" s="140"/>
      <c r="AA27" s="140"/>
      <c r="AB27" s="140"/>
      <c r="AC27" s="140"/>
      <c r="AD27" s="140"/>
      <c r="AE27" s="140"/>
      <c r="AF27" s="140"/>
      <c r="AG27" s="140"/>
      <c r="AH27" s="140"/>
      <c r="AI27" s="140"/>
      <c r="AJ27" s="140"/>
      <c r="AK27" s="140"/>
      <c r="AL27" s="140"/>
      <c r="AM27" s="140"/>
      <c r="AN27" s="140"/>
      <c r="AO27" s="140"/>
      <c r="AP27" s="140"/>
      <c r="AQ27" s="140"/>
      <c r="AR27" s="140"/>
      <c r="AS27" s="140"/>
      <c r="AT27" s="140"/>
      <c r="AU27" s="140"/>
      <c r="AV27" s="140"/>
      <c r="AW27" s="140"/>
      <c r="AX27" s="140"/>
      <c r="AY27" s="140"/>
      <c r="AZ27" s="140"/>
      <c r="BA27" s="140"/>
      <c r="BB27" s="140"/>
      <c r="BC27" s="140"/>
      <c r="BD27" s="140"/>
      <c r="BE27" s="140"/>
      <c r="BF27" s="140"/>
      <c r="BG27" s="140"/>
      <c r="BH27" s="140"/>
      <c r="BI27" s="140"/>
      <c r="BJ27" s="140"/>
      <c r="BK27" s="140"/>
      <c r="BL27" s="140"/>
      <c r="BM27" s="140"/>
      <c r="BN27" s="140"/>
      <c r="BO27" s="140"/>
      <c r="BP27" s="140"/>
      <c r="BQ27" s="140"/>
      <c r="BR27" s="140"/>
      <c r="BS27" s="140"/>
      <c r="BT27" s="140"/>
      <c r="BU27" s="140"/>
      <c r="BV27" s="140"/>
      <c r="BW27" s="140"/>
      <c r="BX27" s="140"/>
      <c r="BY27" s="140"/>
      <c r="BZ27" s="140"/>
      <c r="CA27" s="140"/>
      <c r="CB27" s="140"/>
      <c r="CC27" s="140"/>
      <c r="CD27" s="140"/>
      <c r="CE27" s="140"/>
      <c r="CF27" s="140"/>
      <c r="CG27" s="140"/>
      <c r="CH27" s="140"/>
      <c r="CI27" s="140"/>
      <c r="CJ27" s="140"/>
      <c r="CK27" s="140"/>
      <c r="CL27" s="140"/>
      <c r="CM27" s="140"/>
      <c r="CN27" s="140"/>
      <c r="CO27" s="140"/>
      <c r="CP27" s="140"/>
      <c r="CQ27" s="140"/>
      <c r="CR27" s="140"/>
      <c r="CS27" s="140"/>
      <c r="CT27" s="140"/>
      <c r="CU27" s="140"/>
      <c r="CV27" s="140"/>
      <c r="CW27" s="140"/>
      <c r="CX27" s="140"/>
    </row>
    <row r="28" spans="1:102" s="141" customFormat="1" ht="20.100000000000001" customHeight="1">
      <c r="A28" s="93"/>
      <c r="B28" s="104" t="s">
        <v>69</v>
      </c>
      <c r="C28" s="105">
        <v>117150.959306</v>
      </c>
      <c r="D28" s="177">
        <v>123074.17771600001</v>
      </c>
      <c r="E28" s="178">
        <v>122179.694905</v>
      </c>
      <c r="F28" s="105">
        <v>34140.137067000003</v>
      </c>
      <c r="G28" s="177">
        <v>41608.909624</v>
      </c>
      <c r="H28" s="178">
        <v>43108.905429999999</v>
      </c>
      <c r="I28" s="105">
        <v>24301.504229999999</v>
      </c>
      <c r="J28" s="177">
        <v>24101.235379000002</v>
      </c>
      <c r="K28" s="178">
        <v>24822.040313000001</v>
      </c>
      <c r="L28" s="105">
        <v>3745.9370869999998</v>
      </c>
      <c r="M28" s="177">
        <v>3287.0237739999998</v>
      </c>
      <c r="N28" s="178">
        <v>2849.115605</v>
      </c>
      <c r="O28" s="105">
        <v>0</v>
      </c>
      <c r="P28" s="177">
        <v>0</v>
      </c>
      <c r="Q28" s="178">
        <v>0</v>
      </c>
      <c r="R28" s="105">
        <v>54960.502550999998</v>
      </c>
      <c r="S28" s="177">
        <v>54074.462850000004</v>
      </c>
      <c r="T28" s="178">
        <v>51397.130554000003</v>
      </c>
      <c r="U28" s="450">
        <v>2.878371</v>
      </c>
      <c r="V28" s="451">
        <v>2.5460889999999998</v>
      </c>
      <c r="W28" s="452">
        <v>2.5030030000000001</v>
      </c>
      <c r="X28" s="85"/>
      <c r="Y28" s="140"/>
      <c r="Z28" s="140"/>
      <c r="AA28" s="140"/>
      <c r="AB28" s="140"/>
      <c r="AC28" s="140"/>
      <c r="AD28" s="140"/>
      <c r="AE28" s="140"/>
      <c r="AF28" s="140"/>
      <c r="AG28" s="140"/>
      <c r="AH28" s="140"/>
      <c r="AI28" s="140"/>
      <c r="AJ28" s="140"/>
      <c r="AK28" s="140"/>
      <c r="AL28" s="140"/>
      <c r="AM28" s="140"/>
      <c r="AN28" s="140"/>
      <c r="AO28" s="140"/>
      <c r="AP28" s="140"/>
      <c r="AQ28" s="140"/>
      <c r="AR28" s="140"/>
      <c r="AS28" s="140"/>
      <c r="AT28" s="140"/>
      <c r="AU28" s="140"/>
      <c r="AV28" s="140"/>
      <c r="AW28" s="140"/>
      <c r="AX28" s="140"/>
      <c r="AY28" s="140"/>
      <c r="AZ28" s="140"/>
      <c r="BA28" s="140"/>
      <c r="BB28" s="140"/>
      <c r="BC28" s="140"/>
      <c r="BD28" s="140"/>
      <c r="BE28" s="140"/>
      <c r="BF28" s="140"/>
      <c r="BG28" s="140"/>
      <c r="BH28" s="140"/>
      <c r="BI28" s="140"/>
      <c r="BJ28" s="140"/>
      <c r="BK28" s="140"/>
      <c r="BL28" s="140"/>
      <c r="BM28" s="140"/>
      <c r="BN28" s="140"/>
      <c r="BO28" s="140"/>
      <c r="BP28" s="140"/>
      <c r="BQ28" s="140"/>
      <c r="BR28" s="140"/>
      <c r="BS28" s="140"/>
      <c r="BT28" s="140"/>
      <c r="BU28" s="140"/>
      <c r="BV28" s="140"/>
      <c r="BW28" s="140"/>
      <c r="BX28" s="140"/>
      <c r="BY28" s="140"/>
      <c r="BZ28" s="140"/>
      <c r="CA28" s="140"/>
      <c r="CB28" s="140"/>
      <c r="CC28" s="140"/>
      <c r="CD28" s="140"/>
      <c r="CE28" s="140"/>
      <c r="CF28" s="140"/>
      <c r="CG28" s="140"/>
      <c r="CH28" s="140"/>
      <c r="CI28" s="140"/>
      <c r="CJ28" s="140"/>
      <c r="CK28" s="140"/>
      <c r="CL28" s="140"/>
      <c r="CM28" s="140"/>
      <c r="CN28" s="140"/>
      <c r="CO28" s="140"/>
      <c r="CP28" s="140"/>
      <c r="CQ28" s="140"/>
      <c r="CR28" s="140"/>
      <c r="CS28" s="140"/>
      <c r="CT28" s="140"/>
      <c r="CU28" s="140"/>
      <c r="CV28" s="140"/>
      <c r="CW28" s="140"/>
      <c r="CX28" s="140"/>
    </row>
    <row r="29" spans="1:102" s="141" customFormat="1" ht="20.100000000000001" customHeight="1">
      <c r="A29" s="93"/>
      <c r="B29" s="104" t="s">
        <v>40</v>
      </c>
      <c r="C29" s="105">
        <v>48725.223575999997</v>
      </c>
      <c r="D29" s="177">
        <v>127887.00110199999</v>
      </c>
      <c r="E29" s="178">
        <v>62033.772894000002</v>
      </c>
      <c r="F29" s="105">
        <v>37882.506708000001</v>
      </c>
      <c r="G29" s="177">
        <v>41612.627379999998</v>
      </c>
      <c r="H29" s="178">
        <v>45174.152283000003</v>
      </c>
      <c r="I29" s="105">
        <v>2855.1202330000001</v>
      </c>
      <c r="J29" s="177">
        <v>1102.527323</v>
      </c>
      <c r="K29" s="178">
        <v>1623.3564679999999</v>
      </c>
      <c r="L29" s="105">
        <v>7987.5966349999999</v>
      </c>
      <c r="M29" s="177">
        <v>85171.846399000002</v>
      </c>
      <c r="N29" s="178">
        <v>15236.264143</v>
      </c>
      <c r="O29" s="105">
        <v>0</v>
      </c>
      <c r="P29" s="177">
        <v>0</v>
      </c>
      <c r="Q29" s="178">
        <v>0</v>
      </c>
      <c r="R29" s="105">
        <v>0</v>
      </c>
      <c r="S29" s="177">
        <v>0</v>
      </c>
      <c r="T29" s="178">
        <v>0</v>
      </c>
      <c r="U29" s="450">
        <v>0</v>
      </c>
      <c r="V29" s="451">
        <v>0</v>
      </c>
      <c r="W29" s="452">
        <v>0</v>
      </c>
      <c r="X29" s="85"/>
      <c r="Y29" s="140"/>
      <c r="Z29" s="140"/>
      <c r="AA29" s="140"/>
      <c r="AB29" s="140"/>
      <c r="AC29" s="140"/>
      <c r="AD29" s="140"/>
      <c r="AE29" s="140"/>
      <c r="AF29" s="140"/>
      <c r="AG29" s="140"/>
      <c r="AH29" s="140"/>
      <c r="AI29" s="140"/>
      <c r="AJ29" s="140"/>
      <c r="AK29" s="140"/>
      <c r="AL29" s="140"/>
      <c r="AM29" s="140"/>
      <c r="AN29" s="140"/>
      <c r="AO29" s="140"/>
      <c r="AP29" s="140"/>
      <c r="AQ29" s="140"/>
      <c r="AR29" s="140"/>
      <c r="AS29" s="140"/>
      <c r="AT29" s="140"/>
      <c r="AU29" s="140"/>
      <c r="AV29" s="140"/>
      <c r="AW29" s="140"/>
      <c r="AX29" s="140"/>
      <c r="AY29" s="140"/>
      <c r="AZ29" s="140"/>
      <c r="BA29" s="140"/>
      <c r="BB29" s="140"/>
      <c r="BC29" s="140"/>
      <c r="BD29" s="140"/>
      <c r="BE29" s="140"/>
      <c r="BF29" s="140"/>
      <c r="BG29" s="140"/>
      <c r="BH29" s="140"/>
      <c r="BI29" s="140"/>
      <c r="BJ29" s="140"/>
      <c r="BK29" s="140"/>
      <c r="BL29" s="140"/>
      <c r="BM29" s="140"/>
      <c r="BN29" s="140"/>
      <c r="BO29" s="140"/>
      <c r="BP29" s="140"/>
      <c r="BQ29" s="140"/>
      <c r="BR29" s="140"/>
      <c r="BS29" s="140"/>
      <c r="BT29" s="140"/>
      <c r="BU29" s="140"/>
      <c r="BV29" s="140"/>
      <c r="BW29" s="140"/>
      <c r="BX29" s="140"/>
      <c r="BY29" s="140"/>
      <c r="BZ29" s="140"/>
      <c r="CA29" s="140"/>
      <c r="CB29" s="140"/>
      <c r="CC29" s="140"/>
      <c r="CD29" s="140"/>
      <c r="CE29" s="140"/>
      <c r="CF29" s="140"/>
      <c r="CG29" s="140"/>
      <c r="CH29" s="140"/>
      <c r="CI29" s="140"/>
      <c r="CJ29" s="140"/>
      <c r="CK29" s="140"/>
      <c r="CL29" s="140"/>
      <c r="CM29" s="140"/>
      <c r="CN29" s="140"/>
      <c r="CO29" s="140"/>
      <c r="CP29" s="140"/>
      <c r="CQ29" s="140"/>
      <c r="CR29" s="140"/>
      <c r="CS29" s="140"/>
      <c r="CT29" s="140"/>
      <c r="CU29" s="140"/>
      <c r="CV29" s="140"/>
      <c r="CW29" s="140"/>
      <c r="CX29" s="140"/>
    </row>
    <row r="30" spans="1:102" s="141" customFormat="1" ht="20.100000000000001" customHeight="1">
      <c r="A30" s="93"/>
      <c r="B30" s="104" t="s">
        <v>73</v>
      </c>
      <c r="C30" s="105">
        <v>59172.867644999998</v>
      </c>
      <c r="D30" s="177">
        <v>62064.545450999998</v>
      </c>
      <c r="E30" s="178">
        <v>63481.071071000006</v>
      </c>
      <c r="F30" s="105">
        <v>36045.290282000002</v>
      </c>
      <c r="G30" s="177">
        <v>38258.542951000003</v>
      </c>
      <c r="H30" s="178">
        <v>37047.612288999997</v>
      </c>
      <c r="I30" s="105">
        <v>18421.955180000001</v>
      </c>
      <c r="J30" s="177">
        <v>20092.787979000001</v>
      </c>
      <c r="K30" s="178">
        <v>21472.899108000001</v>
      </c>
      <c r="L30" s="105">
        <v>180.59612100000001</v>
      </c>
      <c r="M30" s="177">
        <v>321.75030199999998</v>
      </c>
      <c r="N30" s="178">
        <v>671.12728500000003</v>
      </c>
      <c r="O30" s="105">
        <v>0</v>
      </c>
      <c r="P30" s="177">
        <v>0</v>
      </c>
      <c r="Q30" s="178">
        <v>0</v>
      </c>
      <c r="R30" s="105">
        <v>4515.1390609999999</v>
      </c>
      <c r="S30" s="177">
        <v>3376.789127</v>
      </c>
      <c r="T30" s="178">
        <v>4275.7716730000002</v>
      </c>
      <c r="U30" s="450">
        <v>9.8870009999999997</v>
      </c>
      <c r="V30" s="451">
        <v>14.675091999999999</v>
      </c>
      <c r="W30" s="452">
        <v>13.660716000000001</v>
      </c>
      <c r="X30" s="85"/>
      <c r="Y30" s="140"/>
      <c r="Z30" s="140"/>
      <c r="AA30" s="140"/>
      <c r="AB30" s="140"/>
      <c r="AC30" s="140"/>
      <c r="AD30" s="140"/>
      <c r="AE30" s="140"/>
      <c r="AF30" s="140"/>
      <c r="AG30" s="140"/>
      <c r="AH30" s="140"/>
      <c r="AI30" s="140"/>
      <c r="AJ30" s="140"/>
      <c r="AK30" s="140"/>
      <c r="AL30" s="140"/>
      <c r="AM30" s="140"/>
      <c r="AN30" s="140"/>
      <c r="AO30" s="140"/>
      <c r="AP30" s="140"/>
      <c r="AQ30" s="140"/>
      <c r="AR30" s="140"/>
      <c r="AS30" s="140"/>
      <c r="AT30" s="140"/>
      <c r="AU30" s="140"/>
      <c r="AV30" s="140"/>
      <c r="AW30" s="140"/>
      <c r="AX30" s="140"/>
      <c r="AY30" s="140"/>
      <c r="AZ30" s="140"/>
      <c r="BA30" s="140"/>
      <c r="BB30" s="140"/>
      <c r="BC30" s="140"/>
      <c r="BD30" s="140"/>
      <c r="BE30" s="140"/>
      <c r="BF30" s="140"/>
      <c r="BG30" s="140"/>
      <c r="BH30" s="140"/>
      <c r="BI30" s="140"/>
      <c r="BJ30" s="140"/>
      <c r="BK30" s="140"/>
      <c r="BL30" s="140"/>
      <c r="BM30" s="140"/>
      <c r="BN30" s="140"/>
      <c r="BO30" s="140"/>
      <c r="BP30" s="140"/>
      <c r="BQ30" s="140"/>
      <c r="BR30" s="140"/>
      <c r="BS30" s="140"/>
      <c r="BT30" s="140"/>
      <c r="BU30" s="140"/>
      <c r="BV30" s="140"/>
      <c r="BW30" s="140"/>
      <c r="BX30" s="140"/>
      <c r="BY30" s="140"/>
      <c r="BZ30" s="140"/>
      <c r="CA30" s="140"/>
      <c r="CB30" s="140"/>
      <c r="CC30" s="140"/>
      <c r="CD30" s="140"/>
      <c r="CE30" s="140"/>
      <c r="CF30" s="140"/>
      <c r="CG30" s="140"/>
      <c r="CH30" s="140"/>
      <c r="CI30" s="140"/>
      <c r="CJ30" s="140"/>
      <c r="CK30" s="140"/>
      <c r="CL30" s="140"/>
      <c r="CM30" s="140"/>
      <c r="CN30" s="140"/>
      <c r="CO30" s="140"/>
      <c r="CP30" s="140"/>
      <c r="CQ30" s="140"/>
      <c r="CR30" s="140"/>
      <c r="CS30" s="140"/>
      <c r="CT30" s="140"/>
      <c r="CU30" s="140"/>
      <c r="CV30" s="140"/>
      <c r="CW30" s="140"/>
      <c r="CX30" s="140"/>
    </row>
    <row r="31" spans="1:102" s="141" customFormat="1" ht="20.100000000000001" customHeight="1">
      <c r="A31" s="93"/>
      <c r="B31" s="104" t="s">
        <v>31</v>
      </c>
      <c r="C31" s="105">
        <v>34542.285978</v>
      </c>
      <c r="D31" s="177">
        <v>48138.239093000004</v>
      </c>
      <c r="E31" s="178">
        <v>50618.417025999996</v>
      </c>
      <c r="F31" s="105">
        <v>13015.098260999999</v>
      </c>
      <c r="G31" s="177">
        <v>17862.806151000001</v>
      </c>
      <c r="H31" s="178">
        <v>21024.086843000001</v>
      </c>
      <c r="I31" s="105">
        <v>6712.7917459999999</v>
      </c>
      <c r="J31" s="177">
        <v>9904.8272159999997</v>
      </c>
      <c r="K31" s="178">
        <v>10251.147951000001</v>
      </c>
      <c r="L31" s="105">
        <v>2895.3072339999999</v>
      </c>
      <c r="M31" s="177">
        <v>8380.1250540000001</v>
      </c>
      <c r="N31" s="178">
        <v>8359.2668290000001</v>
      </c>
      <c r="O31" s="105">
        <v>11792.133989</v>
      </c>
      <c r="P31" s="177">
        <v>11765.513369</v>
      </c>
      <c r="Q31" s="178">
        <v>10758.207213</v>
      </c>
      <c r="R31" s="105">
        <v>90.177667999999997</v>
      </c>
      <c r="S31" s="177">
        <v>194.341992</v>
      </c>
      <c r="T31" s="178">
        <v>195.752161</v>
      </c>
      <c r="U31" s="450">
        <v>36.777079999999998</v>
      </c>
      <c r="V31" s="451">
        <v>30.625311</v>
      </c>
      <c r="W31" s="452">
        <v>29.956029000000001</v>
      </c>
      <c r="X31" s="85"/>
      <c r="Y31" s="140"/>
      <c r="Z31" s="140"/>
      <c r="AA31" s="140"/>
      <c r="AB31" s="140"/>
      <c r="AC31" s="140"/>
      <c r="AD31" s="140"/>
      <c r="AE31" s="140"/>
      <c r="AF31" s="140"/>
      <c r="AG31" s="140"/>
      <c r="AH31" s="140"/>
      <c r="AI31" s="140"/>
      <c r="AJ31" s="140"/>
      <c r="AK31" s="140"/>
      <c r="AL31" s="140"/>
      <c r="AM31" s="140"/>
      <c r="AN31" s="140"/>
      <c r="AO31" s="140"/>
      <c r="AP31" s="140"/>
      <c r="AQ31" s="140"/>
      <c r="AR31" s="140"/>
      <c r="AS31" s="140"/>
      <c r="AT31" s="140"/>
      <c r="AU31" s="140"/>
      <c r="AV31" s="140"/>
      <c r="AW31" s="140"/>
      <c r="AX31" s="140"/>
      <c r="AY31" s="140"/>
      <c r="AZ31" s="140"/>
      <c r="BA31" s="140"/>
      <c r="BB31" s="140"/>
      <c r="BC31" s="140"/>
      <c r="BD31" s="140"/>
      <c r="BE31" s="140"/>
      <c r="BF31" s="140"/>
      <c r="BG31" s="140"/>
      <c r="BH31" s="140"/>
      <c r="BI31" s="140"/>
      <c r="BJ31" s="140"/>
      <c r="BK31" s="140"/>
      <c r="BL31" s="140"/>
      <c r="BM31" s="140"/>
      <c r="BN31" s="140"/>
      <c r="BO31" s="140"/>
      <c r="BP31" s="140"/>
      <c r="BQ31" s="140"/>
      <c r="BR31" s="140"/>
      <c r="BS31" s="140"/>
      <c r="BT31" s="140"/>
      <c r="BU31" s="140"/>
      <c r="BV31" s="140"/>
      <c r="BW31" s="140"/>
      <c r="BX31" s="140"/>
      <c r="BY31" s="140"/>
      <c r="BZ31" s="140"/>
      <c r="CA31" s="140"/>
      <c r="CB31" s="140"/>
      <c r="CC31" s="140"/>
      <c r="CD31" s="140"/>
      <c r="CE31" s="140"/>
      <c r="CF31" s="140"/>
      <c r="CG31" s="140"/>
      <c r="CH31" s="140"/>
      <c r="CI31" s="140"/>
      <c r="CJ31" s="140"/>
      <c r="CK31" s="140"/>
      <c r="CL31" s="140"/>
      <c r="CM31" s="140"/>
      <c r="CN31" s="140"/>
      <c r="CO31" s="140"/>
      <c r="CP31" s="140"/>
      <c r="CQ31" s="140"/>
      <c r="CR31" s="140"/>
      <c r="CS31" s="140"/>
      <c r="CT31" s="140"/>
      <c r="CU31" s="140"/>
      <c r="CV31" s="140"/>
      <c r="CW31" s="140"/>
      <c r="CX31" s="140"/>
    </row>
    <row r="32" spans="1:102" s="141" customFormat="1" ht="20.100000000000001" customHeight="1">
      <c r="A32" s="93"/>
      <c r="B32" s="104" t="s">
        <v>45</v>
      </c>
      <c r="C32" s="105">
        <v>39340.660884000004</v>
      </c>
      <c r="D32" s="177">
        <v>46987.617406000005</v>
      </c>
      <c r="E32" s="178">
        <v>43736.097756999996</v>
      </c>
      <c r="F32" s="105">
        <v>13143.82705</v>
      </c>
      <c r="G32" s="177">
        <v>19048.990976000001</v>
      </c>
      <c r="H32" s="178">
        <v>15985.086799999999</v>
      </c>
      <c r="I32" s="105">
        <v>25590.609454000001</v>
      </c>
      <c r="J32" s="177">
        <v>27775.905726000001</v>
      </c>
      <c r="K32" s="178">
        <v>27582.333132</v>
      </c>
      <c r="L32" s="105">
        <v>389.75352900000001</v>
      </c>
      <c r="M32" s="177">
        <v>0</v>
      </c>
      <c r="N32" s="178">
        <v>0</v>
      </c>
      <c r="O32" s="105">
        <v>0</v>
      </c>
      <c r="P32" s="177">
        <v>0</v>
      </c>
      <c r="Q32" s="178">
        <v>0</v>
      </c>
      <c r="R32" s="105">
        <v>216.19298499999999</v>
      </c>
      <c r="S32" s="177">
        <v>162.41736800000001</v>
      </c>
      <c r="T32" s="178">
        <v>168.34400600000001</v>
      </c>
      <c r="U32" s="450">
        <v>0.277866</v>
      </c>
      <c r="V32" s="451">
        <v>0.30333599999999999</v>
      </c>
      <c r="W32" s="452">
        <v>0.33381899999999998</v>
      </c>
      <c r="X32" s="85"/>
      <c r="Y32" s="140"/>
      <c r="Z32" s="140"/>
      <c r="AA32" s="140"/>
      <c r="AB32" s="140"/>
      <c r="AC32" s="140"/>
      <c r="AD32" s="140"/>
      <c r="AE32" s="140"/>
      <c r="AF32" s="140"/>
      <c r="AG32" s="140"/>
      <c r="AH32" s="140"/>
      <c r="AI32" s="140"/>
      <c r="AJ32" s="140"/>
      <c r="AK32" s="140"/>
      <c r="AL32" s="140"/>
      <c r="AM32" s="140"/>
      <c r="AN32" s="140"/>
      <c r="AO32" s="140"/>
      <c r="AP32" s="140"/>
      <c r="AQ32" s="140"/>
      <c r="AR32" s="140"/>
      <c r="AS32" s="140"/>
      <c r="AT32" s="140"/>
      <c r="AU32" s="140"/>
      <c r="AV32" s="140"/>
      <c r="AW32" s="140"/>
      <c r="AX32" s="140"/>
      <c r="AY32" s="140"/>
      <c r="AZ32" s="140"/>
      <c r="BA32" s="140"/>
      <c r="BB32" s="140"/>
      <c r="BC32" s="140"/>
      <c r="BD32" s="140"/>
      <c r="BE32" s="140"/>
      <c r="BF32" s="140"/>
      <c r="BG32" s="140"/>
      <c r="BH32" s="140"/>
      <c r="BI32" s="140"/>
      <c r="BJ32" s="140"/>
      <c r="BK32" s="140"/>
      <c r="BL32" s="140"/>
      <c r="BM32" s="140"/>
      <c r="BN32" s="140"/>
      <c r="BO32" s="140"/>
      <c r="BP32" s="140"/>
      <c r="BQ32" s="140"/>
      <c r="BR32" s="140"/>
      <c r="BS32" s="140"/>
      <c r="BT32" s="140"/>
      <c r="BU32" s="140"/>
      <c r="BV32" s="140"/>
      <c r="BW32" s="140"/>
      <c r="BX32" s="140"/>
      <c r="BY32" s="140"/>
      <c r="BZ32" s="140"/>
      <c r="CA32" s="140"/>
      <c r="CB32" s="140"/>
      <c r="CC32" s="140"/>
      <c r="CD32" s="140"/>
      <c r="CE32" s="140"/>
      <c r="CF32" s="140"/>
      <c r="CG32" s="140"/>
      <c r="CH32" s="140"/>
      <c r="CI32" s="140"/>
      <c r="CJ32" s="140"/>
      <c r="CK32" s="140"/>
      <c r="CL32" s="140"/>
      <c r="CM32" s="140"/>
      <c r="CN32" s="140"/>
      <c r="CO32" s="140"/>
      <c r="CP32" s="140"/>
      <c r="CQ32" s="140"/>
      <c r="CR32" s="140"/>
      <c r="CS32" s="140"/>
      <c r="CT32" s="140"/>
      <c r="CU32" s="140"/>
      <c r="CV32" s="140"/>
      <c r="CW32" s="140"/>
      <c r="CX32" s="140"/>
    </row>
    <row r="33" spans="1:102" s="141" customFormat="1" ht="20.100000000000001" customHeight="1">
      <c r="A33" s="93"/>
      <c r="B33" s="104" t="s">
        <v>51</v>
      </c>
      <c r="C33" s="105">
        <v>34388.556614999994</v>
      </c>
      <c r="D33" s="177">
        <v>41956.622742</v>
      </c>
      <c r="E33" s="178">
        <v>41940.414053</v>
      </c>
      <c r="F33" s="105">
        <v>2128.1340070000001</v>
      </c>
      <c r="G33" s="177">
        <v>3411.3907829999998</v>
      </c>
      <c r="H33" s="178">
        <v>3400.1822050000001</v>
      </c>
      <c r="I33" s="105">
        <v>1989.7108780000001</v>
      </c>
      <c r="J33" s="177">
        <v>2359.1902</v>
      </c>
      <c r="K33" s="178">
        <v>2360.6266609999998</v>
      </c>
      <c r="L33" s="105">
        <v>0</v>
      </c>
      <c r="M33" s="177">
        <v>0</v>
      </c>
      <c r="N33" s="178">
        <v>0</v>
      </c>
      <c r="O33" s="105">
        <v>13414.189017999999</v>
      </c>
      <c r="P33" s="177">
        <v>13320.92146</v>
      </c>
      <c r="Q33" s="178">
        <v>13333.866849</v>
      </c>
      <c r="R33" s="105">
        <v>16700.713995999999</v>
      </c>
      <c r="S33" s="177">
        <v>22734.821491999999</v>
      </c>
      <c r="T33" s="178">
        <v>22713.879045000001</v>
      </c>
      <c r="U33" s="450">
        <v>155.808716</v>
      </c>
      <c r="V33" s="451">
        <v>130.29880700000001</v>
      </c>
      <c r="W33" s="452">
        <v>131.85929300000001</v>
      </c>
      <c r="X33" s="85"/>
      <c r="Y33" s="140"/>
      <c r="Z33" s="140"/>
      <c r="AA33" s="140"/>
      <c r="AB33" s="140"/>
      <c r="AC33" s="140"/>
      <c r="AD33" s="140"/>
      <c r="AE33" s="140"/>
      <c r="AF33" s="140"/>
      <c r="AG33" s="140"/>
      <c r="AH33" s="140"/>
      <c r="AI33" s="140"/>
      <c r="AJ33" s="140"/>
      <c r="AK33" s="140"/>
      <c r="AL33" s="140"/>
      <c r="AM33" s="140"/>
      <c r="AN33" s="140"/>
      <c r="AO33" s="140"/>
      <c r="AP33" s="140"/>
      <c r="AQ33" s="140"/>
      <c r="AR33" s="140"/>
      <c r="AS33" s="140"/>
      <c r="AT33" s="140"/>
      <c r="AU33" s="140"/>
      <c r="AV33" s="140"/>
      <c r="AW33" s="140"/>
      <c r="AX33" s="140"/>
      <c r="AY33" s="140"/>
      <c r="AZ33" s="140"/>
      <c r="BA33" s="140"/>
      <c r="BB33" s="140"/>
      <c r="BC33" s="140"/>
      <c r="BD33" s="140"/>
      <c r="BE33" s="140"/>
      <c r="BF33" s="140"/>
      <c r="BG33" s="140"/>
      <c r="BH33" s="140"/>
      <c r="BI33" s="140"/>
      <c r="BJ33" s="140"/>
      <c r="BK33" s="140"/>
      <c r="BL33" s="140"/>
      <c r="BM33" s="140"/>
      <c r="BN33" s="140"/>
      <c r="BO33" s="140"/>
      <c r="BP33" s="140"/>
      <c r="BQ33" s="140"/>
      <c r="BR33" s="140"/>
      <c r="BS33" s="140"/>
      <c r="BT33" s="140"/>
      <c r="BU33" s="140"/>
      <c r="BV33" s="140"/>
      <c r="BW33" s="140"/>
      <c r="BX33" s="140"/>
      <c r="BY33" s="140"/>
      <c r="BZ33" s="140"/>
      <c r="CA33" s="140"/>
      <c r="CB33" s="140"/>
      <c r="CC33" s="140"/>
      <c r="CD33" s="140"/>
      <c r="CE33" s="140"/>
      <c r="CF33" s="140"/>
      <c r="CG33" s="140"/>
      <c r="CH33" s="140"/>
      <c r="CI33" s="140"/>
      <c r="CJ33" s="140"/>
      <c r="CK33" s="140"/>
      <c r="CL33" s="140"/>
      <c r="CM33" s="140"/>
      <c r="CN33" s="140"/>
      <c r="CO33" s="140"/>
      <c r="CP33" s="140"/>
      <c r="CQ33" s="140"/>
      <c r="CR33" s="140"/>
      <c r="CS33" s="140"/>
      <c r="CT33" s="140"/>
      <c r="CU33" s="140"/>
      <c r="CV33" s="140"/>
      <c r="CW33" s="140"/>
      <c r="CX33" s="140"/>
    </row>
    <row r="34" spans="1:102" s="141" customFormat="1" ht="20.100000000000001" customHeight="1">
      <c r="A34" s="93"/>
      <c r="B34" s="104" t="s">
        <v>48</v>
      </c>
      <c r="C34" s="105">
        <v>22.185782</v>
      </c>
      <c r="D34" s="177">
        <v>21.030542000000001</v>
      </c>
      <c r="E34" s="178">
        <v>20.640232000000001</v>
      </c>
      <c r="F34" s="105">
        <v>22.185782</v>
      </c>
      <c r="G34" s="177">
        <v>21.030542000000001</v>
      </c>
      <c r="H34" s="178">
        <v>20.640232000000001</v>
      </c>
      <c r="I34" s="105">
        <v>0</v>
      </c>
      <c r="J34" s="177">
        <v>0</v>
      </c>
      <c r="K34" s="178">
        <v>0</v>
      </c>
      <c r="L34" s="105">
        <v>0</v>
      </c>
      <c r="M34" s="177">
        <v>0</v>
      </c>
      <c r="N34" s="178">
        <v>0</v>
      </c>
      <c r="O34" s="105">
        <v>0</v>
      </c>
      <c r="P34" s="177">
        <v>0</v>
      </c>
      <c r="Q34" s="178">
        <v>0</v>
      </c>
      <c r="R34" s="105">
        <v>0</v>
      </c>
      <c r="S34" s="177">
        <v>0</v>
      </c>
      <c r="T34" s="178">
        <v>0</v>
      </c>
      <c r="U34" s="450">
        <v>0</v>
      </c>
      <c r="V34" s="451">
        <v>0</v>
      </c>
      <c r="W34" s="452">
        <v>0</v>
      </c>
      <c r="X34" s="85"/>
      <c r="Y34" s="140"/>
      <c r="Z34" s="140"/>
      <c r="AA34" s="140"/>
      <c r="AB34" s="140"/>
      <c r="AC34" s="140"/>
      <c r="AD34" s="140"/>
      <c r="AE34" s="140"/>
      <c r="AF34" s="140"/>
      <c r="AG34" s="140"/>
      <c r="AH34" s="140"/>
      <c r="AI34" s="140"/>
      <c r="AJ34" s="140"/>
      <c r="AK34" s="140"/>
      <c r="AL34" s="140"/>
      <c r="AM34" s="140"/>
      <c r="AN34" s="140"/>
      <c r="AO34" s="140"/>
      <c r="AP34" s="140"/>
      <c r="AQ34" s="140"/>
      <c r="AR34" s="140"/>
      <c r="AS34" s="140"/>
      <c r="AT34" s="140"/>
      <c r="AU34" s="140"/>
      <c r="AV34" s="140"/>
      <c r="AW34" s="140"/>
      <c r="AX34" s="140"/>
      <c r="AY34" s="140"/>
      <c r="AZ34" s="140"/>
      <c r="BA34" s="140"/>
      <c r="BB34" s="140"/>
      <c r="BC34" s="140"/>
      <c r="BD34" s="140"/>
      <c r="BE34" s="140"/>
      <c r="BF34" s="140"/>
      <c r="BG34" s="140"/>
      <c r="BH34" s="140"/>
      <c r="BI34" s="140"/>
      <c r="BJ34" s="140"/>
      <c r="BK34" s="140"/>
      <c r="BL34" s="140"/>
      <c r="BM34" s="140"/>
      <c r="BN34" s="140"/>
      <c r="BO34" s="140"/>
      <c r="BP34" s="140"/>
      <c r="BQ34" s="140"/>
      <c r="BR34" s="140"/>
      <c r="BS34" s="140"/>
      <c r="BT34" s="140"/>
      <c r="BU34" s="140"/>
      <c r="BV34" s="140"/>
      <c r="BW34" s="140"/>
      <c r="BX34" s="140"/>
      <c r="BY34" s="140"/>
      <c r="BZ34" s="140"/>
      <c r="CA34" s="140"/>
      <c r="CB34" s="140"/>
      <c r="CC34" s="140"/>
      <c r="CD34" s="140"/>
      <c r="CE34" s="140"/>
      <c r="CF34" s="140"/>
      <c r="CG34" s="140"/>
      <c r="CH34" s="140"/>
      <c r="CI34" s="140"/>
      <c r="CJ34" s="140"/>
      <c r="CK34" s="140"/>
      <c r="CL34" s="140"/>
      <c r="CM34" s="140"/>
      <c r="CN34" s="140"/>
      <c r="CO34" s="140"/>
      <c r="CP34" s="140"/>
      <c r="CQ34" s="140"/>
      <c r="CR34" s="140"/>
      <c r="CS34" s="140"/>
      <c r="CT34" s="140"/>
      <c r="CU34" s="140"/>
      <c r="CV34" s="140"/>
      <c r="CW34" s="140"/>
      <c r="CX34" s="140"/>
    </row>
    <row r="35" spans="1:102" s="141" customFormat="1" ht="20.100000000000001" customHeight="1">
      <c r="A35" s="93"/>
      <c r="B35" s="104" t="s">
        <v>39</v>
      </c>
      <c r="C35" s="105">
        <v>39884.072137069998</v>
      </c>
      <c r="D35" s="177">
        <v>46782.148895139995</v>
      </c>
      <c r="E35" s="178">
        <v>46453.131147490007</v>
      </c>
      <c r="F35" s="105">
        <v>4742.1333785100005</v>
      </c>
      <c r="G35" s="177">
        <v>5573.5672124700004</v>
      </c>
      <c r="H35" s="178">
        <v>5171.4648596999996</v>
      </c>
      <c r="I35" s="105">
        <v>29507.58183463</v>
      </c>
      <c r="J35" s="177">
        <v>33271.877427660002</v>
      </c>
      <c r="K35" s="178">
        <v>34228.08836021</v>
      </c>
      <c r="L35" s="105">
        <v>0</v>
      </c>
      <c r="M35" s="177">
        <v>0</v>
      </c>
      <c r="N35" s="178">
        <v>0</v>
      </c>
      <c r="O35" s="105">
        <v>0</v>
      </c>
      <c r="P35" s="177">
        <v>0</v>
      </c>
      <c r="Q35" s="178">
        <v>0</v>
      </c>
      <c r="R35" s="105">
        <v>5634.3569239300004</v>
      </c>
      <c r="S35" s="177">
        <v>7936.7042550100005</v>
      </c>
      <c r="T35" s="178">
        <v>7053.5779275799996</v>
      </c>
      <c r="U35" s="450">
        <v>0</v>
      </c>
      <c r="V35" s="451">
        <v>0</v>
      </c>
      <c r="W35" s="452">
        <v>0</v>
      </c>
      <c r="X35" s="85"/>
      <c r="Y35" s="140"/>
      <c r="Z35" s="140"/>
      <c r="AA35" s="140"/>
      <c r="AB35" s="140"/>
      <c r="AC35" s="140"/>
      <c r="AD35" s="140"/>
      <c r="AE35" s="140"/>
      <c r="AF35" s="140"/>
      <c r="AG35" s="140"/>
      <c r="AH35" s="140"/>
      <c r="AI35" s="140"/>
      <c r="AJ35" s="140"/>
      <c r="AK35" s="140"/>
      <c r="AL35" s="140"/>
      <c r="AM35" s="140"/>
      <c r="AN35" s="140"/>
      <c r="AO35" s="140"/>
      <c r="AP35" s="140"/>
      <c r="AQ35" s="140"/>
      <c r="AR35" s="140"/>
      <c r="AS35" s="140"/>
      <c r="AT35" s="140"/>
      <c r="AU35" s="140"/>
      <c r="AV35" s="140"/>
      <c r="AW35" s="140"/>
      <c r="AX35" s="140"/>
      <c r="AY35" s="140"/>
      <c r="AZ35" s="140"/>
      <c r="BA35" s="140"/>
      <c r="BB35" s="140"/>
      <c r="BC35" s="140"/>
      <c r="BD35" s="140"/>
      <c r="BE35" s="140"/>
      <c r="BF35" s="140"/>
      <c r="BG35" s="140"/>
      <c r="BH35" s="140"/>
      <c r="BI35" s="140"/>
      <c r="BJ35" s="140"/>
      <c r="BK35" s="140"/>
      <c r="BL35" s="140"/>
      <c r="BM35" s="140"/>
      <c r="BN35" s="140"/>
      <c r="BO35" s="140"/>
      <c r="BP35" s="140"/>
      <c r="BQ35" s="140"/>
      <c r="BR35" s="140"/>
      <c r="BS35" s="140"/>
      <c r="BT35" s="140"/>
      <c r="BU35" s="140"/>
      <c r="BV35" s="140"/>
      <c r="BW35" s="140"/>
      <c r="BX35" s="140"/>
      <c r="BY35" s="140"/>
      <c r="BZ35" s="140"/>
      <c r="CA35" s="140"/>
      <c r="CB35" s="140"/>
      <c r="CC35" s="140"/>
      <c r="CD35" s="140"/>
      <c r="CE35" s="140"/>
      <c r="CF35" s="140"/>
      <c r="CG35" s="140"/>
      <c r="CH35" s="140"/>
      <c r="CI35" s="140"/>
      <c r="CJ35" s="140"/>
      <c r="CK35" s="140"/>
      <c r="CL35" s="140"/>
      <c r="CM35" s="140"/>
      <c r="CN35" s="140"/>
      <c r="CO35" s="140"/>
      <c r="CP35" s="140"/>
      <c r="CQ35" s="140"/>
      <c r="CR35" s="140"/>
      <c r="CS35" s="140"/>
      <c r="CT35" s="140"/>
      <c r="CU35" s="140"/>
      <c r="CV35" s="140"/>
      <c r="CW35" s="140"/>
      <c r="CX35" s="140"/>
    </row>
    <row r="36" spans="1:102" s="141" customFormat="1" ht="20.100000000000001" customHeight="1">
      <c r="A36" s="93"/>
      <c r="B36" s="104" t="s">
        <v>297</v>
      </c>
      <c r="C36" s="105">
        <v>9283.563713380001</v>
      </c>
      <c r="D36" s="177">
        <v>24515.15924248</v>
      </c>
      <c r="E36" s="178">
        <v>46550.018464000001</v>
      </c>
      <c r="F36" s="105">
        <v>2673.4676798200003</v>
      </c>
      <c r="G36" s="177">
        <v>11717.84082175</v>
      </c>
      <c r="H36" s="178">
        <v>22906.421547999998</v>
      </c>
      <c r="I36" s="105">
        <v>6493.8233477299991</v>
      </c>
      <c r="J36" s="177">
        <v>12789.733106549998</v>
      </c>
      <c r="K36" s="178">
        <v>23559.101710999999</v>
      </c>
      <c r="L36" s="105">
        <v>0</v>
      </c>
      <c r="M36" s="177">
        <v>0</v>
      </c>
      <c r="N36" s="178">
        <v>0</v>
      </c>
      <c r="O36" s="105">
        <v>0</v>
      </c>
      <c r="P36" s="177">
        <v>0</v>
      </c>
      <c r="Q36" s="178">
        <v>0</v>
      </c>
      <c r="R36" s="105">
        <v>116.07963993999999</v>
      </c>
      <c r="S36" s="177">
        <v>0</v>
      </c>
      <c r="T36" s="178">
        <v>0</v>
      </c>
      <c r="U36" s="450">
        <v>0.19304589000000003</v>
      </c>
      <c r="V36" s="451">
        <v>7.5853141800000001</v>
      </c>
      <c r="W36" s="452">
        <v>84.495204999999999</v>
      </c>
      <c r="X36" s="85"/>
      <c r="Y36" s="140"/>
      <c r="Z36" s="140"/>
      <c r="AA36" s="140"/>
      <c r="AB36" s="140"/>
      <c r="AC36" s="140"/>
      <c r="AD36" s="140"/>
      <c r="AE36" s="140"/>
      <c r="AF36" s="140"/>
      <c r="AG36" s="140"/>
      <c r="AH36" s="140"/>
      <c r="AI36" s="140"/>
      <c r="AJ36" s="140"/>
      <c r="AK36" s="140"/>
      <c r="AL36" s="140"/>
      <c r="AM36" s="140"/>
      <c r="AN36" s="140"/>
      <c r="AO36" s="140"/>
      <c r="AP36" s="140"/>
      <c r="AQ36" s="140"/>
      <c r="AR36" s="140"/>
      <c r="AS36" s="140"/>
      <c r="AT36" s="140"/>
      <c r="AU36" s="140"/>
      <c r="AV36" s="140"/>
      <c r="AW36" s="140"/>
      <c r="AX36" s="140"/>
      <c r="AY36" s="140"/>
      <c r="AZ36" s="140"/>
      <c r="BA36" s="140"/>
      <c r="BB36" s="140"/>
      <c r="BC36" s="140"/>
      <c r="BD36" s="140"/>
      <c r="BE36" s="140"/>
      <c r="BF36" s="140"/>
      <c r="BG36" s="140"/>
      <c r="BH36" s="140"/>
      <c r="BI36" s="140"/>
      <c r="BJ36" s="140"/>
      <c r="BK36" s="140"/>
      <c r="BL36" s="140"/>
      <c r="BM36" s="140"/>
      <c r="BN36" s="140"/>
      <c r="BO36" s="140"/>
      <c r="BP36" s="140"/>
      <c r="BQ36" s="140"/>
      <c r="BR36" s="140"/>
      <c r="BS36" s="140"/>
      <c r="BT36" s="140"/>
      <c r="BU36" s="140"/>
      <c r="BV36" s="140"/>
      <c r="BW36" s="140"/>
      <c r="BX36" s="140"/>
      <c r="BY36" s="140"/>
      <c r="BZ36" s="140"/>
      <c r="CA36" s="140"/>
      <c r="CB36" s="140"/>
      <c r="CC36" s="140"/>
      <c r="CD36" s="140"/>
      <c r="CE36" s="140"/>
      <c r="CF36" s="140"/>
      <c r="CG36" s="140"/>
      <c r="CH36" s="140"/>
      <c r="CI36" s="140"/>
      <c r="CJ36" s="140"/>
      <c r="CK36" s="140"/>
      <c r="CL36" s="140"/>
      <c r="CM36" s="140"/>
      <c r="CN36" s="140"/>
      <c r="CO36" s="140"/>
      <c r="CP36" s="140"/>
      <c r="CQ36" s="140"/>
      <c r="CR36" s="140"/>
      <c r="CS36" s="140"/>
      <c r="CT36" s="140"/>
      <c r="CU36" s="140"/>
      <c r="CV36" s="140"/>
      <c r="CW36" s="140"/>
      <c r="CX36" s="140"/>
    </row>
    <row r="37" spans="1:102" s="141" customFormat="1" ht="20.100000000000001" customHeight="1">
      <c r="A37" s="93"/>
      <c r="B37" s="104" t="s">
        <v>66</v>
      </c>
      <c r="C37" s="105">
        <v>28153.442136999998</v>
      </c>
      <c r="D37" s="177">
        <v>28967.286203</v>
      </c>
      <c r="E37" s="178">
        <v>30112.139373999998</v>
      </c>
      <c r="F37" s="105">
        <v>15568.487433</v>
      </c>
      <c r="G37" s="177">
        <v>16387.149812</v>
      </c>
      <c r="H37" s="178">
        <v>17785.797833000001</v>
      </c>
      <c r="I37" s="105">
        <v>12584.954704</v>
      </c>
      <c r="J37" s="177">
        <v>12580.136391</v>
      </c>
      <c r="K37" s="178">
        <v>12326.341541</v>
      </c>
      <c r="L37" s="105">
        <v>0</v>
      </c>
      <c r="M37" s="177">
        <v>0</v>
      </c>
      <c r="N37" s="178">
        <v>0</v>
      </c>
      <c r="O37" s="105">
        <v>0</v>
      </c>
      <c r="P37" s="177">
        <v>0</v>
      </c>
      <c r="Q37" s="178">
        <v>0</v>
      </c>
      <c r="R37" s="105">
        <v>0</v>
      </c>
      <c r="S37" s="177">
        <v>0</v>
      </c>
      <c r="T37" s="178">
        <v>0</v>
      </c>
      <c r="U37" s="450">
        <v>0</v>
      </c>
      <c r="V37" s="451">
        <v>0</v>
      </c>
      <c r="W37" s="452">
        <v>0</v>
      </c>
      <c r="X37" s="85"/>
      <c r="Y37" s="140"/>
      <c r="Z37" s="140"/>
      <c r="AA37" s="140"/>
      <c r="AB37" s="140"/>
      <c r="AC37" s="140"/>
      <c r="AD37" s="140"/>
      <c r="AE37" s="140"/>
      <c r="AF37" s="140"/>
      <c r="AG37" s="140"/>
      <c r="AH37" s="140"/>
      <c r="AI37" s="140"/>
      <c r="AJ37" s="140"/>
      <c r="AK37" s="140"/>
      <c r="AL37" s="140"/>
      <c r="AM37" s="140"/>
      <c r="AN37" s="140"/>
      <c r="AO37" s="140"/>
      <c r="AP37" s="140"/>
      <c r="AQ37" s="140"/>
      <c r="AR37" s="140"/>
      <c r="AS37" s="140"/>
      <c r="AT37" s="140"/>
      <c r="AU37" s="140"/>
      <c r="AV37" s="140"/>
      <c r="AW37" s="140"/>
      <c r="AX37" s="140"/>
      <c r="AY37" s="140"/>
      <c r="AZ37" s="140"/>
      <c r="BA37" s="140"/>
      <c r="BB37" s="140"/>
      <c r="BC37" s="140"/>
      <c r="BD37" s="140"/>
      <c r="BE37" s="140"/>
      <c r="BF37" s="140"/>
      <c r="BG37" s="140"/>
      <c r="BH37" s="140"/>
      <c r="BI37" s="140"/>
      <c r="BJ37" s="140"/>
      <c r="BK37" s="140"/>
      <c r="BL37" s="140"/>
      <c r="BM37" s="140"/>
      <c r="BN37" s="140"/>
      <c r="BO37" s="140"/>
      <c r="BP37" s="140"/>
      <c r="BQ37" s="140"/>
      <c r="BR37" s="140"/>
      <c r="BS37" s="140"/>
      <c r="BT37" s="140"/>
      <c r="BU37" s="140"/>
      <c r="BV37" s="140"/>
      <c r="BW37" s="140"/>
      <c r="BX37" s="140"/>
      <c r="BY37" s="140"/>
      <c r="BZ37" s="140"/>
      <c r="CA37" s="140"/>
      <c r="CB37" s="140"/>
      <c r="CC37" s="140"/>
      <c r="CD37" s="140"/>
      <c r="CE37" s="140"/>
      <c r="CF37" s="140"/>
      <c r="CG37" s="140"/>
      <c r="CH37" s="140"/>
      <c r="CI37" s="140"/>
      <c r="CJ37" s="140"/>
      <c r="CK37" s="140"/>
      <c r="CL37" s="140"/>
      <c r="CM37" s="140"/>
      <c r="CN37" s="140"/>
      <c r="CO37" s="140"/>
      <c r="CP37" s="140"/>
      <c r="CQ37" s="140"/>
      <c r="CR37" s="140"/>
      <c r="CS37" s="140"/>
      <c r="CT37" s="140"/>
      <c r="CU37" s="140"/>
      <c r="CV37" s="140"/>
      <c r="CW37" s="140"/>
      <c r="CX37" s="140"/>
    </row>
    <row r="38" spans="1:102" s="141" customFormat="1" ht="20.100000000000001" customHeight="1">
      <c r="A38" s="93"/>
      <c r="B38" s="104" t="s">
        <v>52</v>
      </c>
      <c r="C38" s="105">
        <v>17197.453892000001</v>
      </c>
      <c r="D38" s="177">
        <v>21062.608577999999</v>
      </c>
      <c r="E38" s="178">
        <v>21400.063189</v>
      </c>
      <c r="F38" s="105">
        <v>326.93423000000001</v>
      </c>
      <c r="G38" s="177">
        <v>545.44950600000004</v>
      </c>
      <c r="H38" s="178">
        <v>464.47869800000001</v>
      </c>
      <c r="I38" s="105">
        <v>12162.986833000001</v>
      </c>
      <c r="J38" s="177">
        <v>13953.068771</v>
      </c>
      <c r="K38" s="178">
        <v>14239.220272</v>
      </c>
      <c r="L38" s="105">
        <v>1830.1257499999999</v>
      </c>
      <c r="M38" s="177">
        <v>3048.0963379999998</v>
      </c>
      <c r="N38" s="178">
        <v>3114.3515160000002</v>
      </c>
      <c r="O38" s="105">
        <v>2876.9902069999998</v>
      </c>
      <c r="P38" s="177">
        <v>3112.4498960000001</v>
      </c>
      <c r="Q38" s="178">
        <v>3116.6067910000002</v>
      </c>
      <c r="R38" s="105">
        <v>0</v>
      </c>
      <c r="S38" s="177">
        <v>403.13788099999999</v>
      </c>
      <c r="T38" s="178">
        <v>465</v>
      </c>
      <c r="U38" s="450">
        <v>0.41687200000000002</v>
      </c>
      <c r="V38" s="451">
        <v>0.40618599999999999</v>
      </c>
      <c r="W38" s="452">
        <v>0.405912</v>
      </c>
      <c r="X38" s="85"/>
      <c r="Y38" s="140"/>
      <c r="Z38" s="140"/>
      <c r="AA38" s="140"/>
      <c r="AB38" s="140"/>
      <c r="AC38" s="140"/>
      <c r="AD38" s="140"/>
      <c r="AE38" s="140"/>
      <c r="AF38" s="140"/>
      <c r="AG38" s="140"/>
      <c r="AH38" s="140"/>
      <c r="AI38" s="140"/>
      <c r="AJ38" s="140"/>
      <c r="AK38" s="140"/>
      <c r="AL38" s="140"/>
      <c r="AM38" s="140"/>
      <c r="AN38" s="140"/>
      <c r="AO38" s="140"/>
      <c r="AP38" s="140"/>
      <c r="AQ38" s="140"/>
      <c r="AR38" s="140"/>
      <c r="AS38" s="140"/>
      <c r="AT38" s="140"/>
      <c r="AU38" s="140"/>
      <c r="AV38" s="140"/>
      <c r="AW38" s="140"/>
      <c r="AX38" s="140"/>
      <c r="AY38" s="140"/>
      <c r="AZ38" s="140"/>
      <c r="BA38" s="140"/>
      <c r="BB38" s="140"/>
      <c r="BC38" s="140"/>
      <c r="BD38" s="140"/>
      <c r="BE38" s="140"/>
      <c r="BF38" s="140"/>
      <c r="BG38" s="140"/>
      <c r="BH38" s="140"/>
      <c r="BI38" s="140"/>
      <c r="BJ38" s="140"/>
      <c r="BK38" s="140"/>
      <c r="BL38" s="140"/>
      <c r="BM38" s="140"/>
      <c r="BN38" s="140"/>
      <c r="BO38" s="140"/>
      <c r="BP38" s="140"/>
      <c r="BQ38" s="140"/>
      <c r="BR38" s="140"/>
      <c r="BS38" s="140"/>
      <c r="BT38" s="140"/>
      <c r="BU38" s="140"/>
      <c r="BV38" s="140"/>
      <c r="BW38" s="140"/>
      <c r="BX38" s="140"/>
      <c r="BY38" s="140"/>
      <c r="BZ38" s="140"/>
      <c r="CA38" s="140"/>
      <c r="CB38" s="140"/>
      <c r="CC38" s="140"/>
      <c r="CD38" s="140"/>
      <c r="CE38" s="140"/>
      <c r="CF38" s="140"/>
      <c r="CG38" s="140"/>
      <c r="CH38" s="140"/>
      <c r="CI38" s="140"/>
      <c r="CJ38" s="140"/>
      <c r="CK38" s="140"/>
      <c r="CL38" s="140"/>
      <c r="CM38" s="140"/>
      <c r="CN38" s="140"/>
      <c r="CO38" s="140"/>
      <c r="CP38" s="140"/>
      <c r="CQ38" s="140"/>
      <c r="CR38" s="140"/>
      <c r="CS38" s="140"/>
      <c r="CT38" s="140"/>
      <c r="CU38" s="140"/>
      <c r="CV38" s="140"/>
      <c r="CW38" s="140"/>
      <c r="CX38" s="140"/>
    </row>
    <row r="39" spans="1:102" s="141" customFormat="1" ht="20.100000000000001" customHeight="1">
      <c r="A39" s="93"/>
      <c r="B39" s="104" t="s">
        <v>42</v>
      </c>
      <c r="C39" s="105">
        <v>10635.466756</v>
      </c>
      <c r="D39" s="177">
        <v>16499.627350999999</v>
      </c>
      <c r="E39" s="178">
        <v>17997.496706999998</v>
      </c>
      <c r="F39" s="105">
        <v>3132.383593</v>
      </c>
      <c r="G39" s="177">
        <v>7845.6050489999998</v>
      </c>
      <c r="H39" s="178">
        <v>8640.7531139999992</v>
      </c>
      <c r="I39" s="105">
        <v>7469.0698199999997</v>
      </c>
      <c r="J39" s="177">
        <v>8627.8595879999993</v>
      </c>
      <c r="K39" s="178">
        <v>9338.0881079999999</v>
      </c>
      <c r="L39" s="105">
        <v>0</v>
      </c>
      <c r="M39" s="177">
        <v>0</v>
      </c>
      <c r="N39" s="178">
        <v>0</v>
      </c>
      <c r="O39" s="105">
        <v>0</v>
      </c>
      <c r="P39" s="177">
        <v>0</v>
      </c>
      <c r="Q39" s="178">
        <v>0</v>
      </c>
      <c r="R39" s="105">
        <v>34.013342999999999</v>
      </c>
      <c r="S39" s="177">
        <v>26.162714000000001</v>
      </c>
      <c r="T39" s="178">
        <v>18.655484999999999</v>
      </c>
      <c r="U39" s="450">
        <v>0</v>
      </c>
      <c r="V39" s="451">
        <v>0</v>
      </c>
      <c r="W39" s="452">
        <v>0</v>
      </c>
      <c r="X39" s="85"/>
      <c r="Y39" s="140"/>
      <c r="Z39" s="140"/>
      <c r="AA39" s="140"/>
      <c r="AB39" s="140"/>
      <c r="AC39" s="140"/>
      <c r="AD39" s="140"/>
      <c r="AE39" s="140"/>
      <c r="AF39" s="140"/>
      <c r="AG39" s="140"/>
      <c r="AH39" s="140"/>
      <c r="AI39" s="140"/>
      <c r="AJ39" s="140"/>
      <c r="AK39" s="140"/>
      <c r="AL39" s="140"/>
      <c r="AM39" s="140"/>
      <c r="AN39" s="140"/>
      <c r="AO39" s="140"/>
      <c r="AP39" s="140"/>
      <c r="AQ39" s="140"/>
      <c r="AR39" s="140"/>
      <c r="AS39" s="140"/>
      <c r="AT39" s="140"/>
      <c r="AU39" s="140"/>
      <c r="AV39" s="140"/>
      <c r="AW39" s="140"/>
      <c r="AX39" s="140"/>
      <c r="AY39" s="140"/>
      <c r="AZ39" s="140"/>
      <c r="BA39" s="140"/>
      <c r="BB39" s="140"/>
      <c r="BC39" s="140"/>
      <c r="BD39" s="140"/>
      <c r="BE39" s="140"/>
      <c r="BF39" s="140"/>
      <c r="BG39" s="140"/>
      <c r="BH39" s="140"/>
      <c r="BI39" s="140"/>
      <c r="BJ39" s="140"/>
      <c r="BK39" s="140"/>
      <c r="BL39" s="140"/>
      <c r="BM39" s="140"/>
      <c r="BN39" s="140"/>
      <c r="BO39" s="140"/>
      <c r="BP39" s="140"/>
      <c r="BQ39" s="140"/>
      <c r="BR39" s="140"/>
      <c r="BS39" s="140"/>
      <c r="BT39" s="140"/>
      <c r="BU39" s="140"/>
      <c r="BV39" s="140"/>
      <c r="BW39" s="140"/>
      <c r="BX39" s="140"/>
      <c r="BY39" s="140"/>
      <c r="BZ39" s="140"/>
      <c r="CA39" s="140"/>
      <c r="CB39" s="140"/>
      <c r="CC39" s="140"/>
      <c r="CD39" s="140"/>
      <c r="CE39" s="140"/>
      <c r="CF39" s="140"/>
      <c r="CG39" s="140"/>
      <c r="CH39" s="140"/>
      <c r="CI39" s="140"/>
      <c r="CJ39" s="140"/>
      <c r="CK39" s="140"/>
      <c r="CL39" s="140"/>
      <c r="CM39" s="140"/>
      <c r="CN39" s="140"/>
      <c r="CO39" s="140"/>
      <c r="CP39" s="140"/>
      <c r="CQ39" s="140"/>
      <c r="CR39" s="140"/>
      <c r="CS39" s="140"/>
      <c r="CT39" s="140"/>
      <c r="CU39" s="140"/>
      <c r="CV39" s="140"/>
      <c r="CW39" s="140"/>
      <c r="CX39" s="140"/>
    </row>
    <row r="40" spans="1:102" s="141" customFormat="1" ht="20.100000000000001" customHeight="1">
      <c r="A40" s="93"/>
      <c r="B40" s="104" t="s">
        <v>49</v>
      </c>
      <c r="C40" s="105">
        <v>0</v>
      </c>
      <c r="D40" s="177">
        <v>0</v>
      </c>
      <c r="E40" s="178">
        <v>0</v>
      </c>
      <c r="F40" s="105">
        <v>0</v>
      </c>
      <c r="G40" s="177">
        <v>0</v>
      </c>
      <c r="H40" s="178">
        <v>0</v>
      </c>
      <c r="I40" s="105">
        <v>0</v>
      </c>
      <c r="J40" s="177">
        <v>0</v>
      </c>
      <c r="K40" s="178">
        <v>0</v>
      </c>
      <c r="L40" s="105">
        <v>0</v>
      </c>
      <c r="M40" s="177">
        <v>0</v>
      </c>
      <c r="N40" s="178">
        <v>0</v>
      </c>
      <c r="O40" s="105">
        <v>0</v>
      </c>
      <c r="P40" s="177">
        <v>0</v>
      </c>
      <c r="Q40" s="178">
        <v>0</v>
      </c>
      <c r="R40" s="105">
        <v>0</v>
      </c>
      <c r="S40" s="177">
        <v>0</v>
      </c>
      <c r="T40" s="178">
        <v>0</v>
      </c>
      <c r="U40" s="450">
        <v>0</v>
      </c>
      <c r="V40" s="451">
        <v>0</v>
      </c>
      <c r="W40" s="452">
        <v>0</v>
      </c>
      <c r="X40" s="85"/>
      <c r="Y40" s="140"/>
      <c r="Z40" s="140"/>
      <c r="AA40" s="140"/>
      <c r="AB40" s="140"/>
      <c r="AC40" s="140"/>
      <c r="AD40" s="140"/>
      <c r="AE40" s="140"/>
      <c r="AF40" s="140"/>
      <c r="AG40" s="140"/>
      <c r="AH40" s="140"/>
      <c r="AI40" s="140"/>
      <c r="AJ40" s="140"/>
      <c r="AK40" s="140"/>
      <c r="AL40" s="140"/>
      <c r="AM40" s="140"/>
      <c r="AN40" s="140"/>
      <c r="AO40" s="140"/>
      <c r="AP40" s="140"/>
      <c r="AQ40" s="140"/>
      <c r="AR40" s="140"/>
      <c r="AS40" s="140"/>
      <c r="AT40" s="140"/>
      <c r="AU40" s="140"/>
      <c r="AV40" s="140"/>
      <c r="AW40" s="140"/>
      <c r="AX40" s="140"/>
      <c r="AY40" s="140"/>
      <c r="AZ40" s="140"/>
      <c r="BA40" s="140"/>
      <c r="BB40" s="140"/>
      <c r="BC40" s="140"/>
      <c r="BD40" s="140"/>
      <c r="BE40" s="140"/>
      <c r="BF40" s="140"/>
      <c r="BG40" s="140"/>
      <c r="BH40" s="140"/>
      <c r="BI40" s="140"/>
      <c r="BJ40" s="140"/>
      <c r="BK40" s="140"/>
      <c r="BL40" s="140"/>
      <c r="BM40" s="140"/>
      <c r="BN40" s="140"/>
      <c r="BO40" s="140"/>
      <c r="BP40" s="140"/>
      <c r="BQ40" s="140"/>
      <c r="BR40" s="140"/>
      <c r="BS40" s="140"/>
      <c r="BT40" s="140"/>
      <c r="BU40" s="140"/>
      <c r="BV40" s="140"/>
      <c r="BW40" s="140"/>
      <c r="BX40" s="140"/>
      <c r="BY40" s="140"/>
      <c r="BZ40" s="140"/>
      <c r="CA40" s="140"/>
      <c r="CB40" s="140"/>
      <c r="CC40" s="140"/>
      <c r="CD40" s="140"/>
      <c r="CE40" s="140"/>
      <c r="CF40" s="140"/>
      <c r="CG40" s="140"/>
      <c r="CH40" s="140"/>
      <c r="CI40" s="140"/>
      <c r="CJ40" s="140"/>
      <c r="CK40" s="140"/>
      <c r="CL40" s="140"/>
      <c r="CM40" s="140"/>
      <c r="CN40" s="140"/>
      <c r="CO40" s="140"/>
      <c r="CP40" s="140"/>
      <c r="CQ40" s="140"/>
      <c r="CR40" s="140"/>
      <c r="CS40" s="140"/>
      <c r="CT40" s="140"/>
      <c r="CU40" s="140"/>
      <c r="CV40" s="140"/>
      <c r="CW40" s="140"/>
      <c r="CX40" s="140"/>
    </row>
    <row r="41" spans="1:102" s="141" customFormat="1" ht="20.100000000000001" customHeight="1">
      <c r="A41" s="93"/>
      <c r="B41" s="104" t="s">
        <v>59</v>
      </c>
      <c r="C41" s="105">
        <v>12202.21856313</v>
      </c>
      <c r="D41" s="177">
        <v>13505.659587940001</v>
      </c>
      <c r="E41" s="178">
        <v>13421.284911350001</v>
      </c>
      <c r="F41" s="105">
        <v>597.60983775</v>
      </c>
      <c r="G41" s="177">
        <v>551.52883671000006</v>
      </c>
      <c r="H41" s="178">
        <v>475.77433636000001</v>
      </c>
      <c r="I41" s="105">
        <v>10002.506488479999</v>
      </c>
      <c r="J41" s="177">
        <v>11582.516343959998</v>
      </c>
      <c r="K41" s="178">
        <v>11668.445100450001</v>
      </c>
      <c r="L41" s="105">
        <v>0</v>
      </c>
      <c r="M41" s="177">
        <v>0</v>
      </c>
      <c r="N41" s="178">
        <v>0</v>
      </c>
      <c r="O41" s="105">
        <v>0</v>
      </c>
      <c r="P41" s="177">
        <v>0</v>
      </c>
      <c r="Q41" s="178">
        <v>0</v>
      </c>
      <c r="R41" s="105">
        <v>1601.70632488</v>
      </c>
      <c r="S41" s="177">
        <v>1371.1744668399999</v>
      </c>
      <c r="T41" s="178">
        <v>1276.62204333</v>
      </c>
      <c r="U41" s="450">
        <v>0.39591202000000003</v>
      </c>
      <c r="V41" s="451">
        <v>0.43994042999999999</v>
      </c>
      <c r="W41" s="452">
        <v>0.44343121000000002</v>
      </c>
      <c r="X41" s="85"/>
      <c r="Y41" s="140"/>
      <c r="Z41" s="140"/>
      <c r="AA41" s="140"/>
      <c r="AB41" s="140"/>
      <c r="AC41" s="140"/>
      <c r="AD41" s="140"/>
      <c r="AE41" s="140"/>
      <c r="AF41" s="140"/>
      <c r="AG41" s="140"/>
      <c r="AH41" s="140"/>
      <c r="AI41" s="140"/>
      <c r="AJ41" s="140"/>
      <c r="AK41" s="140"/>
      <c r="AL41" s="140"/>
      <c r="AM41" s="140"/>
      <c r="AN41" s="140"/>
      <c r="AO41" s="140"/>
      <c r="AP41" s="140"/>
      <c r="AQ41" s="140"/>
      <c r="AR41" s="140"/>
      <c r="AS41" s="140"/>
      <c r="AT41" s="140"/>
      <c r="AU41" s="140"/>
      <c r="AV41" s="140"/>
      <c r="AW41" s="140"/>
      <c r="AX41" s="140"/>
      <c r="AY41" s="140"/>
      <c r="AZ41" s="140"/>
      <c r="BA41" s="140"/>
      <c r="BB41" s="140"/>
      <c r="BC41" s="140"/>
      <c r="BD41" s="140"/>
      <c r="BE41" s="140"/>
      <c r="BF41" s="140"/>
      <c r="BG41" s="140"/>
      <c r="BH41" s="140"/>
      <c r="BI41" s="140"/>
      <c r="BJ41" s="140"/>
      <c r="BK41" s="140"/>
      <c r="BL41" s="140"/>
      <c r="BM41" s="140"/>
      <c r="BN41" s="140"/>
      <c r="BO41" s="140"/>
      <c r="BP41" s="140"/>
      <c r="BQ41" s="140"/>
      <c r="BR41" s="140"/>
      <c r="BS41" s="140"/>
      <c r="BT41" s="140"/>
      <c r="BU41" s="140"/>
      <c r="BV41" s="140"/>
      <c r="BW41" s="140"/>
      <c r="BX41" s="140"/>
      <c r="BY41" s="140"/>
      <c r="BZ41" s="140"/>
      <c r="CA41" s="140"/>
      <c r="CB41" s="140"/>
      <c r="CC41" s="140"/>
      <c r="CD41" s="140"/>
      <c r="CE41" s="140"/>
      <c r="CF41" s="140"/>
      <c r="CG41" s="140"/>
      <c r="CH41" s="140"/>
      <c r="CI41" s="140"/>
      <c r="CJ41" s="140"/>
      <c r="CK41" s="140"/>
      <c r="CL41" s="140"/>
      <c r="CM41" s="140"/>
      <c r="CN41" s="140"/>
      <c r="CO41" s="140"/>
      <c r="CP41" s="140"/>
      <c r="CQ41" s="140"/>
      <c r="CR41" s="140"/>
      <c r="CS41" s="140"/>
      <c r="CT41" s="140"/>
      <c r="CU41" s="140"/>
      <c r="CV41" s="140"/>
      <c r="CW41" s="140"/>
      <c r="CX41" s="140"/>
    </row>
    <row r="42" spans="1:102" s="141" customFormat="1" ht="20.100000000000001" customHeight="1">
      <c r="A42" s="93"/>
      <c r="B42" s="104" t="s">
        <v>64</v>
      </c>
      <c r="C42" s="105">
        <v>6535.6795313799994</v>
      </c>
      <c r="D42" s="177">
        <v>8994.9570967100008</v>
      </c>
      <c r="E42" s="178">
        <v>9189.5218140899997</v>
      </c>
      <c r="F42" s="105">
        <v>1046.4298338799999</v>
      </c>
      <c r="G42" s="177">
        <v>1635.9169371500002</v>
      </c>
      <c r="H42" s="178">
        <v>1640.5756657300001</v>
      </c>
      <c r="I42" s="105">
        <v>4390.3371361899999</v>
      </c>
      <c r="J42" s="177">
        <v>5870.4146335100004</v>
      </c>
      <c r="K42" s="178">
        <v>5608.4307328699997</v>
      </c>
      <c r="L42" s="105">
        <v>339.58361292000001</v>
      </c>
      <c r="M42" s="177">
        <v>794.14551169000003</v>
      </c>
      <c r="N42" s="178">
        <v>1218.72895881</v>
      </c>
      <c r="O42" s="105">
        <v>0</v>
      </c>
      <c r="P42" s="177">
        <v>0</v>
      </c>
      <c r="Q42" s="178">
        <v>0</v>
      </c>
      <c r="R42" s="105">
        <v>759.32894838999994</v>
      </c>
      <c r="S42" s="177">
        <v>694.48001436000004</v>
      </c>
      <c r="T42" s="178">
        <v>721.7864566799999</v>
      </c>
      <c r="U42" s="450">
        <v>0</v>
      </c>
      <c r="V42" s="451">
        <v>0</v>
      </c>
      <c r="W42" s="452">
        <v>0</v>
      </c>
      <c r="X42" s="85"/>
      <c r="Y42" s="140"/>
      <c r="Z42" s="140"/>
      <c r="AA42" s="140"/>
      <c r="AB42" s="140"/>
      <c r="AC42" s="140"/>
      <c r="AD42" s="140"/>
      <c r="AE42" s="140"/>
      <c r="AF42" s="140"/>
      <c r="AG42" s="140"/>
      <c r="AH42" s="140"/>
      <c r="AI42" s="140"/>
      <c r="AJ42" s="140"/>
      <c r="AK42" s="140"/>
      <c r="AL42" s="140"/>
      <c r="AM42" s="140"/>
      <c r="AN42" s="140"/>
      <c r="AO42" s="140"/>
      <c r="AP42" s="140"/>
      <c r="AQ42" s="140"/>
      <c r="AR42" s="140"/>
      <c r="AS42" s="140"/>
      <c r="AT42" s="140"/>
      <c r="AU42" s="140"/>
      <c r="AV42" s="140"/>
      <c r="AW42" s="140"/>
      <c r="AX42" s="140"/>
      <c r="AY42" s="140"/>
      <c r="AZ42" s="140"/>
      <c r="BA42" s="140"/>
      <c r="BB42" s="140"/>
      <c r="BC42" s="140"/>
      <c r="BD42" s="140"/>
      <c r="BE42" s="140"/>
      <c r="BF42" s="140"/>
      <c r="BG42" s="140"/>
      <c r="BH42" s="140"/>
      <c r="BI42" s="140"/>
      <c r="BJ42" s="140"/>
      <c r="BK42" s="140"/>
      <c r="BL42" s="140"/>
      <c r="BM42" s="140"/>
      <c r="BN42" s="140"/>
      <c r="BO42" s="140"/>
      <c r="BP42" s="140"/>
      <c r="BQ42" s="140"/>
      <c r="BR42" s="140"/>
      <c r="BS42" s="140"/>
      <c r="BT42" s="140"/>
      <c r="BU42" s="140"/>
      <c r="BV42" s="140"/>
      <c r="BW42" s="140"/>
      <c r="BX42" s="140"/>
      <c r="BY42" s="140"/>
      <c r="BZ42" s="140"/>
      <c r="CA42" s="140"/>
      <c r="CB42" s="140"/>
      <c r="CC42" s="140"/>
      <c r="CD42" s="140"/>
      <c r="CE42" s="140"/>
      <c r="CF42" s="140"/>
      <c r="CG42" s="140"/>
      <c r="CH42" s="140"/>
      <c r="CI42" s="140"/>
      <c r="CJ42" s="140"/>
      <c r="CK42" s="140"/>
      <c r="CL42" s="140"/>
      <c r="CM42" s="140"/>
      <c r="CN42" s="140"/>
      <c r="CO42" s="140"/>
      <c r="CP42" s="140"/>
      <c r="CQ42" s="140"/>
      <c r="CR42" s="140"/>
      <c r="CS42" s="140"/>
      <c r="CT42" s="140"/>
      <c r="CU42" s="140"/>
      <c r="CV42" s="140"/>
      <c r="CW42" s="140"/>
      <c r="CX42" s="140"/>
    </row>
    <row r="43" spans="1:102" s="141" customFormat="1" ht="20.100000000000001" customHeight="1">
      <c r="A43" s="93"/>
      <c r="B43" s="104" t="s">
        <v>57</v>
      </c>
      <c r="C43" s="105">
        <v>6126.4158000000007</v>
      </c>
      <c r="D43" s="177">
        <v>9061.2918100000006</v>
      </c>
      <c r="E43" s="178">
        <v>9662.5003489999999</v>
      </c>
      <c r="F43" s="105">
        <v>3788.6359339999999</v>
      </c>
      <c r="G43" s="177">
        <v>5850.538845</v>
      </c>
      <c r="H43" s="178">
        <v>6383.5214859999996</v>
      </c>
      <c r="I43" s="105">
        <v>590.05400399999996</v>
      </c>
      <c r="J43" s="177">
        <v>1768.633654</v>
      </c>
      <c r="K43" s="178">
        <v>1860.8126520000001</v>
      </c>
      <c r="L43" s="105">
        <v>0</v>
      </c>
      <c r="M43" s="177">
        <v>0</v>
      </c>
      <c r="N43" s="178">
        <v>0</v>
      </c>
      <c r="O43" s="105">
        <v>0</v>
      </c>
      <c r="P43" s="177">
        <v>0</v>
      </c>
      <c r="Q43" s="178">
        <v>0</v>
      </c>
      <c r="R43" s="105">
        <v>1747.725862</v>
      </c>
      <c r="S43" s="177">
        <v>1442.1193109999999</v>
      </c>
      <c r="T43" s="178">
        <v>1418.166211</v>
      </c>
      <c r="U43" s="450">
        <v>0</v>
      </c>
      <c r="V43" s="451">
        <v>0</v>
      </c>
      <c r="W43" s="452">
        <v>0</v>
      </c>
      <c r="X43" s="85"/>
      <c r="Y43" s="140"/>
      <c r="Z43" s="140"/>
      <c r="AA43" s="140"/>
      <c r="AB43" s="140"/>
      <c r="AC43" s="140"/>
      <c r="AD43" s="140"/>
      <c r="AE43" s="140"/>
      <c r="AF43" s="140"/>
      <c r="AG43" s="140"/>
      <c r="AH43" s="140"/>
      <c r="AI43" s="140"/>
      <c r="AJ43" s="140"/>
      <c r="AK43" s="140"/>
      <c r="AL43" s="140"/>
      <c r="AM43" s="140"/>
      <c r="AN43" s="140"/>
      <c r="AO43" s="140"/>
      <c r="AP43" s="140"/>
      <c r="AQ43" s="140"/>
      <c r="AR43" s="140"/>
      <c r="AS43" s="140"/>
      <c r="AT43" s="140"/>
      <c r="AU43" s="140"/>
      <c r="AV43" s="140"/>
      <c r="AW43" s="140"/>
      <c r="AX43" s="140"/>
      <c r="AY43" s="140"/>
      <c r="AZ43" s="140"/>
      <c r="BA43" s="140"/>
      <c r="BB43" s="140"/>
      <c r="BC43" s="140"/>
      <c r="BD43" s="140"/>
      <c r="BE43" s="140"/>
      <c r="BF43" s="140"/>
      <c r="BG43" s="140"/>
      <c r="BH43" s="140"/>
      <c r="BI43" s="140"/>
      <c r="BJ43" s="140"/>
      <c r="BK43" s="140"/>
      <c r="BL43" s="140"/>
      <c r="BM43" s="140"/>
      <c r="BN43" s="140"/>
      <c r="BO43" s="140"/>
      <c r="BP43" s="140"/>
      <c r="BQ43" s="140"/>
      <c r="BR43" s="140"/>
      <c r="BS43" s="140"/>
      <c r="BT43" s="140"/>
      <c r="BU43" s="140"/>
      <c r="BV43" s="140"/>
      <c r="BW43" s="140"/>
      <c r="BX43" s="140"/>
      <c r="BY43" s="140"/>
      <c r="BZ43" s="140"/>
      <c r="CA43" s="140"/>
      <c r="CB43" s="140"/>
      <c r="CC43" s="140"/>
      <c r="CD43" s="140"/>
      <c r="CE43" s="140"/>
      <c r="CF43" s="140"/>
      <c r="CG43" s="140"/>
      <c r="CH43" s="140"/>
      <c r="CI43" s="140"/>
      <c r="CJ43" s="140"/>
      <c r="CK43" s="140"/>
      <c r="CL43" s="140"/>
      <c r="CM43" s="140"/>
      <c r="CN43" s="140"/>
      <c r="CO43" s="140"/>
      <c r="CP43" s="140"/>
      <c r="CQ43" s="140"/>
      <c r="CR43" s="140"/>
      <c r="CS43" s="140"/>
      <c r="CT43" s="140"/>
      <c r="CU43" s="140"/>
      <c r="CV43" s="140"/>
      <c r="CW43" s="140"/>
      <c r="CX43" s="140"/>
    </row>
    <row r="44" spans="1:102" s="141" customFormat="1" ht="20.100000000000001" customHeight="1">
      <c r="A44" s="93"/>
      <c r="B44" s="104" t="s">
        <v>233</v>
      </c>
      <c r="C44" s="105">
        <v>0</v>
      </c>
      <c r="D44" s="177">
        <v>5324.4118150000004</v>
      </c>
      <c r="E44" s="178">
        <v>7658.8880879999997</v>
      </c>
      <c r="F44" s="105">
        <v>0</v>
      </c>
      <c r="G44" s="177">
        <v>5324.4118150000004</v>
      </c>
      <c r="H44" s="178">
        <v>7658.8880879999997</v>
      </c>
      <c r="I44" s="105">
        <v>0</v>
      </c>
      <c r="J44" s="177">
        <v>0</v>
      </c>
      <c r="K44" s="178">
        <v>0</v>
      </c>
      <c r="L44" s="105">
        <v>0</v>
      </c>
      <c r="M44" s="177">
        <v>0</v>
      </c>
      <c r="N44" s="178">
        <v>0</v>
      </c>
      <c r="O44" s="105">
        <v>0</v>
      </c>
      <c r="P44" s="177">
        <v>0</v>
      </c>
      <c r="Q44" s="178">
        <v>0</v>
      </c>
      <c r="R44" s="105">
        <v>0</v>
      </c>
      <c r="S44" s="177">
        <v>0</v>
      </c>
      <c r="T44" s="178">
        <v>0</v>
      </c>
      <c r="U44" s="450">
        <v>0</v>
      </c>
      <c r="V44" s="451">
        <v>0</v>
      </c>
      <c r="W44" s="452">
        <v>0</v>
      </c>
      <c r="X44" s="85"/>
      <c r="Y44" s="140"/>
      <c r="Z44" s="140"/>
      <c r="AA44" s="140"/>
      <c r="AB44" s="140"/>
      <c r="AC44" s="140"/>
      <c r="AD44" s="140"/>
      <c r="AE44" s="140"/>
      <c r="AF44" s="140"/>
      <c r="AG44" s="140"/>
      <c r="AH44" s="140"/>
      <c r="AI44" s="140"/>
      <c r="AJ44" s="140"/>
      <c r="AK44" s="140"/>
      <c r="AL44" s="140"/>
      <c r="AM44" s="140"/>
      <c r="AN44" s="140"/>
      <c r="AO44" s="140"/>
      <c r="AP44" s="140"/>
      <c r="AQ44" s="140"/>
      <c r="AR44" s="140"/>
      <c r="AS44" s="140"/>
      <c r="AT44" s="140"/>
      <c r="AU44" s="140"/>
      <c r="AV44" s="140"/>
      <c r="AW44" s="140"/>
      <c r="AX44" s="140"/>
      <c r="AY44" s="140"/>
      <c r="AZ44" s="140"/>
      <c r="BA44" s="140"/>
      <c r="BB44" s="140"/>
      <c r="BC44" s="140"/>
      <c r="BD44" s="140"/>
      <c r="BE44" s="140"/>
      <c r="BF44" s="140"/>
      <c r="BG44" s="140"/>
      <c r="BH44" s="140"/>
      <c r="BI44" s="140"/>
      <c r="BJ44" s="140"/>
      <c r="BK44" s="140"/>
      <c r="BL44" s="140"/>
      <c r="BM44" s="140"/>
      <c r="BN44" s="140"/>
      <c r="BO44" s="140"/>
      <c r="BP44" s="140"/>
      <c r="BQ44" s="140"/>
      <c r="BR44" s="140"/>
      <c r="BS44" s="140"/>
      <c r="BT44" s="140"/>
      <c r="BU44" s="140"/>
      <c r="BV44" s="140"/>
      <c r="BW44" s="140"/>
      <c r="BX44" s="140"/>
      <c r="BY44" s="140"/>
      <c r="BZ44" s="140"/>
      <c r="CA44" s="140"/>
      <c r="CB44" s="140"/>
      <c r="CC44" s="140"/>
      <c r="CD44" s="140"/>
      <c r="CE44" s="140"/>
      <c r="CF44" s="140"/>
      <c r="CG44" s="140"/>
      <c r="CH44" s="140"/>
      <c r="CI44" s="140"/>
      <c r="CJ44" s="140"/>
      <c r="CK44" s="140"/>
      <c r="CL44" s="140"/>
      <c r="CM44" s="140"/>
      <c r="CN44" s="140"/>
      <c r="CO44" s="140"/>
      <c r="CP44" s="140"/>
      <c r="CQ44" s="140"/>
      <c r="CR44" s="140"/>
      <c r="CS44" s="140"/>
      <c r="CT44" s="140"/>
      <c r="CU44" s="140"/>
      <c r="CV44" s="140"/>
      <c r="CW44" s="140"/>
      <c r="CX44" s="140"/>
    </row>
    <row r="45" spans="1:102" s="141" customFormat="1" ht="20.100000000000001" customHeight="1">
      <c r="A45" s="93"/>
      <c r="B45" s="104" t="s">
        <v>225</v>
      </c>
      <c r="C45" s="105">
        <v>5082.0241193600004</v>
      </c>
      <c r="D45" s="177">
        <v>8365.95635004</v>
      </c>
      <c r="E45" s="178">
        <v>8490.0768960299993</v>
      </c>
      <c r="F45" s="105">
        <v>384.84311360000004</v>
      </c>
      <c r="G45" s="177">
        <v>1690.2936350499999</v>
      </c>
      <c r="H45" s="178">
        <v>1650.5414544600001</v>
      </c>
      <c r="I45" s="105">
        <v>2504.88799965</v>
      </c>
      <c r="J45" s="177">
        <v>4564.7111103300003</v>
      </c>
      <c r="K45" s="178">
        <v>4916.8295924799995</v>
      </c>
      <c r="L45" s="105">
        <v>19.623236859999999</v>
      </c>
      <c r="M45" s="177">
        <v>20.548332690000002</v>
      </c>
      <c r="N45" s="178">
        <v>20.723332679999999</v>
      </c>
      <c r="O45" s="105">
        <v>0</v>
      </c>
      <c r="P45" s="177">
        <v>0</v>
      </c>
      <c r="Q45" s="178">
        <v>0</v>
      </c>
      <c r="R45" s="105">
        <v>2172.6697692500002</v>
      </c>
      <c r="S45" s="177">
        <v>2090.4032719699999</v>
      </c>
      <c r="T45" s="178">
        <v>1901.98251641</v>
      </c>
      <c r="U45" s="450">
        <v>0</v>
      </c>
      <c r="V45" s="451">
        <v>0</v>
      </c>
      <c r="W45" s="452">
        <v>0</v>
      </c>
      <c r="X45" s="85"/>
      <c r="Y45" s="140"/>
      <c r="Z45" s="140"/>
      <c r="AA45" s="140"/>
      <c r="AB45" s="140"/>
      <c r="AC45" s="140"/>
      <c r="AD45" s="140"/>
      <c r="AE45" s="140"/>
      <c r="AF45" s="140"/>
      <c r="AG45" s="140"/>
      <c r="AH45" s="140"/>
      <c r="AI45" s="140"/>
      <c r="AJ45" s="140"/>
      <c r="AK45" s="140"/>
      <c r="AL45" s="140"/>
      <c r="AM45" s="140"/>
      <c r="AN45" s="140"/>
      <c r="AO45" s="140"/>
      <c r="AP45" s="140"/>
      <c r="AQ45" s="140"/>
      <c r="AR45" s="140"/>
      <c r="AS45" s="140"/>
      <c r="AT45" s="140"/>
      <c r="AU45" s="140"/>
      <c r="AV45" s="140"/>
      <c r="AW45" s="140"/>
      <c r="AX45" s="140"/>
      <c r="AY45" s="140"/>
      <c r="AZ45" s="140"/>
      <c r="BA45" s="140"/>
      <c r="BB45" s="140"/>
      <c r="BC45" s="140"/>
      <c r="BD45" s="140"/>
      <c r="BE45" s="140"/>
      <c r="BF45" s="140"/>
      <c r="BG45" s="140"/>
      <c r="BH45" s="140"/>
      <c r="BI45" s="140"/>
      <c r="BJ45" s="140"/>
      <c r="BK45" s="140"/>
      <c r="BL45" s="140"/>
      <c r="BM45" s="140"/>
      <c r="BN45" s="140"/>
      <c r="BO45" s="140"/>
      <c r="BP45" s="140"/>
      <c r="BQ45" s="140"/>
      <c r="BR45" s="140"/>
      <c r="BS45" s="140"/>
      <c r="BT45" s="140"/>
      <c r="BU45" s="140"/>
      <c r="BV45" s="140"/>
      <c r="BW45" s="140"/>
      <c r="BX45" s="140"/>
      <c r="BY45" s="140"/>
      <c r="BZ45" s="140"/>
      <c r="CA45" s="140"/>
      <c r="CB45" s="140"/>
      <c r="CC45" s="140"/>
      <c r="CD45" s="140"/>
      <c r="CE45" s="140"/>
      <c r="CF45" s="140"/>
      <c r="CG45" s="140"/>
      <c r="CH45" s="140"/>
      <c r="CI45" s="140"/>
      <c r="CJ45" s="140"/>
      <c r="CK45" s="140"/>
      <c r="CL45" s="140"/>
      <c r="CM45" s="140"/>
      <c r="CN45" s="140"/>
      <c r="CO45" s="140"/>
      <c r="CP45" s="140"/>
      <c r="CQ45" s="140"/>
      <c r="CR45" s="140"/>
      <c r="CS45" s="140"/>
      <c r="CT45" s="140"/>
      <c r="CU45" s="140"/>
      <c r="CV45" s="140"/>
      <c r="CW45" s="140"/>
      <c r="CX45" s="140"/>
    </row>
    <row r="46" spans="1:102" s="141" customFormat="1" ht="20.100000000000001" customHeight="1">
      <c r="A46" s="93"/>
      <c r="B46" s="104" t="s">
        <v>74</v>
      </c>
      <c r="C46" s="105">
        <v>1959.4742040000001</v>
      </c>
      <c r="D46" s="177">
        <v>3714.9013709999999</v>
      </c>
      <c r="E46" s="178">
        <v>4769.066922</v>
      </c>
      <c r="F46" s="105">
        <v>1.358285</v>
      </c>
      <c r="G46" s="177">
        <v>1.08084</v>
      </c>
      <c r="H46" s="178">
        <v>1.080837</v>
      </c>
      <c r="I46" s="105">
        <v>0</v>
      </c>
      <c r="J46" s="177">
        <v>0</v>
      </c>
      <c r="K46" s="178">
        <v>0</v>
      </c>
      <c r="L46" s="105">
        <v>0</v>
      </c>
      <c r="M46" s="177">
        <v>0</v>
      </c>
      <c r="N46" s="178">
        <v>0</v>
      </c>
      <c r="O46" s="105">
        <v>0</v>
      </c>
      <c r="P46" s="177">
        <v>0</v>
      </c>
      <c r="Q46" s="178">
        <v>2511.6876390000002</v>
      </c>
      <c r="R46" s="105">
        <v>1957.7764910000001</v>
      </c>
      <c r="S46" s="177">
        <v>3713.5078659999999</v>
      </c>
      <c r="T46" s="178">
        <v>2255.9850769999998</v>
      </c>
      <c r="U46" s="450">
        <v>0.33942800000000001</v>
      </c>
      <c r="V46" s="451">
        <v>0.31266500000000003</v>
      </c>
      <c r="W46" s="452">
        <v>0.31336900000000001</v>
      </c>
      <c r="X46" s="85"/>
      <c r="Y46" s="140"/>
      <c r="Z46" s="140"/>
      <c r="AA46" s="140"/>
      <c r="AB46" s="140"/>
      <c r="AC46" s="140"/>
      <c r="AD46" s="140"/>
      <c r="AE46" s="140"/>
      <c r="AF46" s="140"/>
      <c r="AG46" s="140"/>
      <c r="AH46" s="140"/>
      <c r="AI46" s="140"/>
      <c r="AJ46" s="140"/>
      <c r="AK46" s="140"/>
      <c r="AL46" s="140"/>
      <c r="AM46" s="140"/>
      <c r="AN46" s="140"/>
      <c r="AO46" s="140"/>
      <c r="AP46" s="140"/>
      <c r="AQ46" s="140"/>
      <c r="AR46" s="140"/>
      <c r="AS46" s="140"/>
      <c r="AT46" s="140"/>
      <c r="AU46" s="140"/>
      <c r="AV46" s="140"/>
      <c r="AW46" s="140"/>
      <c r="AX46" s="140"/>
      <c r="AY46" s="140"/>
      <c r="AZ46" s="140"/>
      <c r="BA46" s="140"/>
      <c r="BB46" s="140"/>
      <c r="BC46" s="140"/>
      <c r="BD46" s="140"/>
      <c r="BE46" s="140"/>
      <c r="BF46" s="140"/>
      <c r="BG46" s="140"/>
      <c r="BH46" s="140"/>
      <c r="BI46" s="140"/>
      <c r="BJ46" s="140"/>
      <c r="BK46" s="140"/>
      <c r="BL46" s="140"/>
      <c r="BM46" s="140"/>
      <c r="BN46" s="140"/>
      <c r="BO46" s="140"/>
      <c r="BP46" s="140"/>
      <c r="BQ46" s="140"/>
      <c r="BR46" s="140"/>
      <c r="BS46" s="140"/>
      <c r="BT46" s="140"/>
      <c r="BU46" s="140"/>
      <c r="BV46" s="140"/>
      <c r="BW46" s="140"/>
      <c r="BX46" s="140"/>
      <c r="BY46" s="140"/>
      <c r="BZ46" s="140"/>
      <c r="CA46" s="140"/>
      <c r="CB46" s="140"/>
      <c r="CC46" s="140"/>
      <c r="CD46" s="140"/>
      <c r="CE46" s="140"/>
      <c r="CF46" s="140"/>
      <c r="CG46" s="140"/>
      <c r="CH46" s="140"/>
      <c r="CI46" s="140"/>
      <c r="CJ46" s="140"/>
      <c r="CK46" s="140"/>
      <c r="CL46" s="140"/>
      <c r="CM46" s="140"/>
      <c r="CN46" s="140"/>
      <c r="CO46" s="140"/>
      <c r="CP46" s="140"/>
      <c r="CQ46" s="140"/>
      <c r="CR46" s="140"/>
      <c r="CS46" s="140"/>
      <c r="CT46" s="140"/>
      <c r="CU46" s="140"/>
      <c r="CV46" s="140"/>
      <c r="CW46" s="140"/>
      <c r="CX46" s="140"/>
    </row>
    <row r="47" spans="1:102" s="141" customFormat="1" ht="20.100000000000001" customHeight="1">
      <c r="A47" s="93"/>
      <c r="B47" s="104" t="s">
        <v>38</v>
      </c>
      <c r="C47" s="105">
        <v>3134.707789</v>
      </c>
      <c r="D47" s="177">
        <v>2189.2288199999998</v>
      </c>
      <c r="E47" s="178">
        <v>4814.8646989999997</v>
      </c>
      <c r="F47" s="105">
        <v>3134.707789</v>
      </c>
      <c r="G47" s="177">
        <v>2189.2288199999998</v>
      </c>
      <c r="H47" s="178">
        <v>4814.8646989999997</v>
      </c>
      <c r="I47" s="105">
        <v>0</v>
      </c>
      <c r="J47" s="177">
        <v>0</v>
      </c>
      <c r="K47" s="178">
        <v>0</v>
      </c>
      <c r="L47" s="105">
        <v>0</v>
      </c>
      <c r="M47" s="177">
        <v>0</v>
      </c>
      <c r="N47" s="178">
        <v>0</v>
      </c>
      <c r="O47" s="105">
        <v>0</v>
      </c>
      <c r="P47" s="177">
        <v>0</v>
      </c>
      <c r="Q47" s="178">
        <v>0</v>
      </c>
      <c r="R47" s="105">
        <v>0</v>
      </c>
      <c r="S47" s="177">
        <v>0</v>
      </c>
      <c r="T47" s="178">
        <v>0</v>
      </c>
      <c r="U47" s="450">
        <v>0</v>
      </c>
      <c r="V47" s="451">
        <v>0</v>
      </c>
      <c r="W47" s="452">
        <v>0</v>
      </c>
      <c r="X47" s="85"/>
      <c r="Y47" s="140"/>
      <c r="Z47" s="140"/>
      <c r="AA47" s="140"/>
      <c r="AB47" s="140"/>
      <c r="AC47" s="140"/>
      <c r="AD47" s="140"/>
      <c r="AE47" s="140"/>
      <c r="AF47" s="140"/>
      <c r="AG47" s="140"/>
      <c r="AH47" s="140"/>
      <c r="AI47" s="140"/>
      <c r="AJ47" s="140"/>
      <c r="AK47" s="140"/>
      <c r="AL47" s="140"/>
      <c r="AM47" s="140"/>
      <c r="AN47" s="140"/>
      <c r="AO47" s="140"/>
      <c r="AP47" s="140"/>
      <c r="AQ47" s="140"/>
      <c r="AR47" s="140"/>
      <c r="AS47" s="140"/>
      <c r="AT47" s="140"/>
      <c r="AU47" s="140"/>
      <c r="AV47" s="140"/>
      <c r="AW47" s="140"/>
      <c r="AX47" s="140"/>
      <c r="AY47" s="140"/>
      <c r="AZ47" s="140"/>
      <c r="BA47" s="140"/>
      <c r="BB47" s="140"/>
      <c r="BC47" s="140"/>
      <c r="BD47" s="140"/>
      <c r="BE47" s="140"/>
      <c r="BF47" s="140"/>
      <c r="BG47" s="140"/>
      <c r="BH47" s="140"/>
      <c r="BI47" s="140"/>
      <c r="BJ47" s="140"/>
      <c r="BK47" s="140"/>
      <c r="BL47" s="140"/>
      <c r="BM47" s="140"/>
      <c r="BN47" s="140"/>
      <c r="BO47" s="140"/>
      <c r="BP47" s="140"/>
      <c r="BQ47" s="140"/>
      <c r="BR47" s="140"/>
      <c r="BS47" s="140"/>
      <c r="BT47" s="140"/>
      <c r="BU47" s="140"/>
      <c r="BV47" s="140"/>
      <c r="BW47" s="140"/>
      <c r="BX47" s="140"/>
      <c r="BY47" s="140"/>
      <c r="BZ47" s="140"/>
      <c r="CA47" s="140"/>
      <c r="CB47" s="140"/>
      <c r="CC47" s="140"/>
      <c r="CD47" s="140"/>
      <c r="CE47" s="140"/>
      <c r="CF47" s="140"/>
      <c r="CG47" s="140"/>
      <c r="CH47" s="140"/>
      <c r="CI47" s="140"/>
      <c r="CJ47" s="140"/>
      <c r="CK47" s="140"/>
      <c r="CL47" s="140"/>
      <c r="CM47" s="140"/>
      <c r="CN47" s="140"/>
      <c r="CO47" s="140"/>
      <c r="CP47" s="140"/>
      <c r="CQ47" s="140"/>
      <c r="CR47" s="140"/>
      <c r="CS47" s="140"/>
      <c r="CT47" s="140"/>
      <c r="CU47" s="140"/>
      <c r="CV47" s="140"/>
      <c r="CW47" s="140"/>
      <c r="CX47" s="140"/>
    </row>
    <row r="48" spans="1:102" s="141" customFormat="1" ht="20.100000000000001" customHeight="1">
      <c r="A48" s="93"/>
      <c r="B48" s="104" t="s">
        <v>41</v>
      </c>
      <c r="C48" s="105">
        <v>10820.242594219999</v>
      </c>
      <c r="D48" s="177">
        <v>4917.8371310100001</v>
      </c>
      <c r="E48" s="178">
        <v>4703.5549352399994</v>
      </c>
      <c r="F48" s="105">
        <v>457.28323201000001</v>
      </c>
      <c r="G48" s="177">
        <v>202.55334209999998</v>
      </c>
      <c r="H48" s="178">
        <v>213.51058424000001</v>
      </c>
      <c r="I48" s="105">
        <v>19.730171329999997</v>
      </c>
      <c r="J48" s="177">
        <v>0</v>
      </c>
      <c r="K48" s="178">
        <v>0</v>
      </c>
      <c r="L48" s="105">
        <v>0</v>
      </c>
      <c r="M48" s="177">
        <v>0</v>
      </c>
      <c r="N48" s="178">
        <v>0</v>
      </c>
      <c r="O48" s="105">
        <v>0</v>
      </c>
      <c r="P48" s="177">
        <v>0</v>
      </c>
      <c r="Q48" s="178">
        <v>0</v>
      </c>
      <c r="R48" s="105">
        <v>10343.22919088</v>
      </c>
      <c r="S48" s="177">
        <v>4715.2837889100001</v>
      </c>
      <c r="T48" s="178">
        <v>4490.0443509999996</v>
      </c>
      <c r="U48" s="450">
        <v>0</v>
      </c>
      <c r="V48" s="451">
        <v>0</v>
      </c>
      <c r="W48" s="452">
        <v>0</v>
      </c>
      <c r="X48" s="85"/>
      <c r="Y48" s="140"/>
      <c r="Z48" s="140"/>
      <c r="AA48" s="140"/>
      <c r="AB48" s="140"/>
      <c r="AC48" s="140"/>
      <c r="AD48" s="140"/>
      <c r="AE48" s="140"/>
      <c r="AF48" s="140"/>
      <c r="AG48" s="140"/>
      <c r="AH48" s="140"/>
      <c r="AI48" s="140"/>
      <c r="AJ48" s="140"/>
      <c r="AK48" s="140"/>
      <c r="AL48" s="140"/>
      <c r="AM48" s="140"/>
      <c r="AN48" s="140"/>
      <c r="AO48" s="140"/>
      <c r="AP48" s="140"/>
      <c r="AQ48" s="140"/>
      <c r="AR48" s="140"/>
      <c r="AS48" s="140"/>
      <c r="AT48" s="140"/>
      <c r="AU48" s="140"/>
      <c r="AV48" s="140"/>
      <c r="AW48" s="140"/>
      <c r="AX48" s="140"/>
      <c r="AY48" s="140"/>
      <c r="AZ48" s="140"/>
      <c r="BA48" s="140"/>
      <c r="BB48" s="140"/>
      <c r="BC48" s="140"/>
      <c r="BD48" s="140"/>
      <c r="BE48" s="140"/>
      <c r="BF48" s="140"/>
      <c r="BG48" s="140"/>
      <c r="BH48" s="140"/>
      <c r="BI48" s="140"/>
      <c r="BJ48" s="140"/>
      <c r="BK48" s="140"/>
      <c r="BL48" s="140"/>
      <c r="BM48" s="140"/>
      <c r="BN48" s="140"/>
      <c r="BO48" s="140"/>
      <c r="BP48" s="140"/>
      <c r="BQ48" s="140"/>
      <c r="BR48" s="140"/>
      <c r="BS48" s="140"/>
      <c r="BT48" s="140"/>
      <c r="BU48" s="140"/>
      <c r="BV48" s="140"/>
      <c r="BW48" s="140"/>
      <c r="BX48" s="140"/>
      <c r="BY48" s="140"/>
      <c r="BZ48" s="140"/>
      <c r="CA48" s="140"/>
      <c r="CB48" s="140"/>
      <c r="CC48" s="140"/>
      <c r="CD48" s="140"/>
      <c r="CE48" s="140"/>
      <c r="CF48" s="140"/>
      <c r="CG48" s="140"/>
      <c r="CH48" s="140"/>
      <c r="CI48" s="140"/>
      <c r="CJ48" s="140"/>
      <c r="CK48" s="140"/>
      <c r="CL48" s="140"/>
      <c r="CM48" s="140"/>
      <c r="CN48" s="140"/>
      <c r="CO48" s="140"/>
      <c r="CP48" s="140"/>
      <c r="CQ48" s="140"/>
      <c r="CR48" s="140"/>
      <c r="CS48" s="140"/>
      <c r="CT48" s="140"/>
      <c r="CU48" s="140"/>
      <c r="CV48" s="140"/>
      <c r="CW48" s="140"/>
      <c r="CX48" s="140"/>
    </row>
    <row r="49" spans="1:102" s="141" customFormat="1" ht="20.100000000000001" customHeight="1">
      <c r="A49" s="93"/>
      <c r="B49" s="104" t="s">
        <v>72</v>
      </c>
      <c r="C49" s="105">
        <v>4084.6629080000002</v>
      </c>
      <c r="D49" s="177">
        <v>5149.0896979999998</v>
      </c>
      <c r="E49" s="178">
        <v>4884.9449110000005</v>
      </c>
      <c r="F49" s="105">
        <v>1019.856623</v>
      </c>
      <c r="G49" s="177">
        <v>1516.164225</v>
      </c>
      <c r="H49" s="178">
        <v>1399.9629829999999</v>
      </c>
      <c r="I49" s="105">
        <v>264.41113200000001</v>
      </c>
      <c r="J49" s="177">
        <v>281.30773399999998</v>
      </c>
      <c r="K49" s="178">
        <v>293.15557899999999</v>
      </c>
      <c r="L49" s="105">
        <v>0</v>
      </c>
      <c r="M49" s="177">
        <v>0</v>
      </c>
      <c r="N49" s="178">
        <v>0</v>
      </c>
      <c r="O49" s="105">
        <v>0</v>
      </c>
      <c r="P49" s="177">
        <v>0</v>
      </c>
      <c r="Q49" s="178">
        <v>0</v>
      </c>
      <c r="R49" s="105">
        <v>2800.3412720000001</v>
      </c>
      <c r="S49" s="177">
        <v>3351.2377120000001</v>
      </c>
      <c r="T49" s="178">
        <v>3191.4671450000001</v>
      </c>
      <c r="U49" s="450">
        <v>5.3880999999999998E-2</v>
      </c>
      <c r="V49" s="451">
        <v>0.380027</v>
      </c>
      <c r="W49" s="452">
        <v>0.35920400000000002</v>
      </c>
      <c r="X49" s="85"/>
      <c r="Y49" s="140"/>
      <c r="Z49" s="140"/>
      <c r="AA49" s="140"/>
      <c r="AB49" s="140"/>
      <c r="AC49" s="140"/>
      <c r="AD49" s="140"/>
      <c r="AE49" s="140"/>
      <c r="AF49" s="140"/>
      <c r="AG49" s="140"/>
      <c r="AH49" s="140"/>
      <c r="AI49" s="140"/>
      <c r="AJ49" s="140"/>
      <c r="AK49" s="140"/>
      <c r="AL49" s="140"/>
      <c r="AM49" s="140"/>
      <c r="AN49" s="140"/>
      <c r="AO49" s="140"/>
      <c r="AP49" s="140"/>
      <c r="AQ49" s="140"/>
      <c r="AR49" s="140"/>
      <c r="AS49" s="140"/>
      <c r="AT49" s="140"/>
      <c r="AU49" s="140"/>
      <c r="AV49" s="140"/>
      <c r="AW49" s="140"/>
      <c r="AX49" s="140"/>
      <c r="AY49" s="140"/>
      <c r="AZ49" s="140"/>
      <c r="BA49" s="140"/>
      <c r="BB49" s="140"/>
      <c r="BC49" s="140"/>
      <c r="BD49" s="140"/>
      <c r="BE49" s="140"/>
      <c r="BF49" s="140"/>
      <c r="BG49" s="140"/>
      <c r="BH49" s="140"/>
      <c r="BI49" s="140"/>
      <c r="BJ49" s="140"/>
      <c r="BK49" s="140"/>
      <c r="BL49" s="140"/>
      <c r="BM49" s="140"/>
      <c r="BN49" s="140"/>
      <c r="BO49" s="140"/>
      <c r="BP49" s="140"/>
      <c r="BQ49" s="140"/>
      <c r="BR49" s="140"/>
      <c r="BS49" s="140"/>
      <c r="BT49" s="140"/>
      <c r="BU49" s="140"/>
      <c r="BV49" s="140"/>
      <c r="BW49" s="140"/>
      <c r="BX49" s="140"/>
      <c r="BY49" s="140"/>
      <c r="BZ49" s="140"/>
      <c r="CA49" s="140"/>
      <c r="CB49" s="140"/>
      <c r="CC49" s="140"/>
      <c r="CD49" s="140"/>
      <c r="CE49" s="140"/>
      <c r="CF49" s="140"/>
      <c r="CG49" s="140"/>
      <c r="CH49" s="140"/>
      <c r="CI49" s="140"/>
      <c r="CJ49" s="140"/>
      <c r="CK49" s="140"/>
      <c r="CL49" s="140"/>
      <c r="CM49" s="140"/>
      <c r="CN49" s="140"/>
      <c r="CO49" s="140"/>
      <c r="CP49" s="140"/>
      <c r="CQ49" s="140"/>
      <c r="CR49" s="140"/>
      <c r="CS49" s="140"/>
      <c r="CT49" s="140"/>
      <c r="CU49" s="140"/>
      <c r="CV49" s="140"/>
      <c r="CW49" s="140"/>
      <c r="CX49" s="140"/>
    </row>
    <row r="50" spans="1:102" s="141" customFormat="1" ht="20.100000000000001" customHeight="1">
      <c r="A50" s="93"/>
      <c r="B50" s="104" t="s">
        <v>231</v>
      </c>
      <c r="C50" s="105">
        <v>5288.3016239999997</v>
      </c>
      <c r="D50" s="180">
        <v>5766.3912790000004</v>
      </c>
      <c r="E50" s="181">
        <v>5606.1415749999996</v>
      </c>
      <c r="F50" s="105">
        <v>3071.8657290000001</v>
      </c>
      <c r="G50" s="180">
        <v>3615.5430409999999</v>
      </c>
      <c r="H50" s="181">
        <v>3446.327225</v>
      </c>
      <c r="I50" s="105">
        <v>2216.2971649999999</v>
      </c>
      <c r="J50" s="180">
        <v>2149.3939249999999</v>
      </c>
      <c r="K50" s="181">
        <v>2158.3592709999998</v>
      </c>
      <c r="L50" s="105">
        <v>0</v>
      </c>
      <c r="M50" s="180">
        <v>0</v>
      </c>
      <c r="N50" s="181">
        <v>0</v>
      </c>
      <c r="O50" s="105">
        <v>0</v>
      </c>
      <c r="P50" s="180">
        <v>0</v>
      </c>
      <c r="Q50" s="181">
        <v>0</v>
      </c>
      <c r="R50" s="105">
        <v>0</v>
      </c>
      <c r="S50" s="180">
        <v>0</v>
      </c>
      <c r="T50" s="181">
        <v>0</v>
      </c>
      <c r="U50" s="450">
        <v>0.13872999999999999</v>
      </c>
      <c r="V50" s="451">
        <v>1.454313</v>
      </c>
      <c r="W50" s="452">
        <v>1.455079</v>
      </c>
      <c r="X50" s="85"/>
      <c r="Y50" s="140"/>
      <c r="Z50" s="140"/>
      <c r="AA50" s="140"/>
      <c r="AB50" s="140"/>
      <c r="AC50" s="140"/>
      <c r="AD50" s="140"/>
      <c r="AE50" s="140"/>
      <c r="AF50" s="140"/>
      <c r="AG50" s="140"/>
      <c r="AH50" s="140"/>
      <c r="AI50" s="140"/>
      <c r="AJ50" s="140"/>
      <c r="AK50" s="140"/>
      <c r="AL50" s="140"/>
      <c r="AM50" s="140"/>
      <c r="AN50" s="140"/>
      <c r="AO50" s="140"/>
      <c r="AP50" s="140"/>
      <c r="AQ50" s="140"/>
      <c r="AR50" s="140"/>
      <c r="AS50" s="140"/>
      <c r="AT50" s="140"/>
      <c r="AU50" s="140"/>
      <c r="AV50" s="140"/>
      <c r="AW50" s="140"/>
      <c r="AX50" s="140"/>
      <c r="AY50" s="140"/>
      <c r="AZ50" s="140"/>
      <c r="BA50" s="140"/>
      <c r="BB50" s="140"/>
      <c r="BC50" s="140"/>
      <c r="BD50" s="140"/>
      <c r="BE50" s="140"/>
      <c r="BF50" s="140"/>
      <c r="BG50" s="140"/>
      <c r="BH50" s="140"/>
      <c r="BI50" s="140"/>
      <c r="BJ50" s="140"/>
      <c r="BK50" s="140"/>
      <c r="BL50" s="140"/>
      <c r="BM50" s="140"/>
      <c r="BN50" s="140"/>
      <c r="BO50" s="140"/>
      <c r="BP50" s="140"/>
      <c r="BQ50" s="140"/>
      <c r="BR50" s="140"/>
      <c r="BS50" s="140"/>
      <c r="BT50" s="140"/>
      <c r="BU50" s="140"/>
      <c r="BV50" s="140"/>
      <c r="BW50" s="140"/>
      <c r="BX50" s="140"/>
      <c r="BY50" s="140"/>
      <c r="BZ50" s="140"/>
      <c r="CA50" s="140"/>
      <c r="CB50" s="140"/>
      <c r="CC50" s="140"/>
      <c r="CD50" s="140"/>
      <c r="CE50" s="140"/>
      <c r="CF50" s="140"/>
      <c r="CG50" s="140"/>
      <c r="CH50" s="140"/>
      <c r="CI50" s="140"/>
      <c r="CJ50" s="140"/>
      <c r="CK50" s="140"/>
      <c r="CL50" s="140"/>
      <c r="CM50" s="140"/>
      <c r="CN50" s="140"/>
      <c r="CO50" s="140"/>
      <c r="CP50" s="140"/>
      <c r="CQ50" s="140"/>
      <c r="CR50" s="140"/>
      <c r="CS50" s="140"/>
      <c r="CT50" s="140"/>
      <c r="CU50" s="140"/>
      <c r="CV50" s="140"/>
      <c r="CW50" s="140"/>
      <c r="CX50" s="140"/>
    </row>
    <row r="51" spans="1:102" s="141" customFormat="1" ht="20.100000000000001" customHeight="1">
      <c r="A51" s="93"/>
      <c r="B51" s="104" t="s">
        <v>63</v>
      </c>
      <c r="C51" s="105">
        <v>3577.9888120000001</v>
      </c>
      <c r="D51" s="177">
        <v>3653.1142829999999</v>
      </c>
      <c r="E51" s="178">
        <v>3524.6841750000003</v>
      </c>
      <c r="F51" s="105">
        <v>0</v>
      </c>
      <c r="G51" s="177">
        <v>0</v>
      </c>
      <c r="H51" s="178">
        <v>0</v>
      </c>
      <c r="I51" s="105">
        <v>86.610833</v>
      </c>
      <c r="J51" s="177">
        <v>106.45702199999999</v>
      </c>
      <c r="K51" s="178">
        <v>56.163367000000001</v>
      </c>
      <c r="L51" s="105">
        <v>0</v>
      </c>
      <c r="M51" s="177">
        <v>0</v>
      </c>
      <c r="N51" s="178">
        <v>0</v>
      </c>
      <c r="O51" s="105">
        <v>0</v>
      </c>
      <c r="P51" s="177">
        <v>0</v>
      </c>
      <c r="Q51" s="178">
        <v>0</v>
      </c>
      <c r="R51" s="105">
        <v>3491.3779789999999</v>
      </c>
      <c r="S51" s="177">
        <v>3546.6572609999998</v>
      </c>
      <c r="T51" s="178">
        <v>3468.5208080000002</v>
      </c>
      <c r="U51" s="450">
        <v>0</v>
      </c>
      <c r="V51" s="451">
        <v>0</v>
      </c>
      <c r="W51" s="452">
        <v>0</v>
      </c>
      <c r="X51" s="85"/>
      <c r="Y51" s="140"/>
      <c r="Z51" s="140"/>
      <c r="AA51" s="140"/>
      <c r="AB51" s="140"/>
      <c r="AC51" s="140"/>
      <c r="AD51" s="140"/>
      <c r="AE51" s="140"/>
      <c r="AF51" s="140"/>
      <c r="AG51" s="140"/>
      <c r="AH51" s="140"/>
      <c r="AI51" s="140"/>
      <c r="AJ51" s="140"/>
      <c r="AK51" s="140"/>
      <c r="AL51" s="140"/>
      <c r="AM51" s="140"/>
      <c r="AN51" s="140"/>
      <c r="AO51" s="140"/>
      <c r="AP51" s="140"/>
      <c r="AQ51" s="140"/>
      <c r="AR51" s="140"/>
      <c r="AS51" s="140"/>
      <c r="AT51" s="140"/>
      <c r="AU51" s="140"/>
      <c r="AV51" s="140"/>
      <c r="AW51" s="140"/>
      <c r="AX51" s="140"/>
      <c r="AY51" s="140"/>
      <c r="AZ51" s="140"/>
      <c r="BA51" s="140"/>
      <c r="BB51" s="140"/>
      <c r="BC51" s="140"/>
      <c r="BD51" s="140"/>
      <c r="BE51" s="140"/>
      <c r="BF51" s="140"/>
      <c r="BG51" s="140"/>
      <c r="BH51" s="140"/>
      <c r="BI51" s="140"/>
      <c r="BJ51" s="140"/>
      <c r="BK51" s="140"/>
      <c r="BL51" s="140"/>
      <c r="BM51" s="140"/>
      <c r="BN51" s="140"/>
      <c r="BO51" s="140"/>
      <c r="BP51" s="140"/>
      <c r="BQ51" s="140"/>
      <c r="BR51" s="140"/>
      <c r="BS51" s="140"/>
      <c r="BT51" s="140"/>
      <c r="BU51" s="140"/>
      <c r="BV51" s="140"/>
      <c r="BW51" s="140"/>
      <c r="BX51" s="140"/>
      <c r="BY51" s="140"/>
      <c r="BZ51" s="140"/>
      <c r="CA51" s="140"/>
      <c r="CB51" s="140"/>
      <c r="CC51" s="140"/>
      <c r="CD51" s="140"/>
      <c r="CE51" s="140"/>
      <c r="CF51" s="140"/>
      <c r="CG51" s="140"/>
      <c r="CH51" s="140"/>
      <c r="CI51" s="140"/>
      <c r="CJ51" s="140"/>
      <c r="CK51" s="140"/>
      <c r="CL51" s="140"/>
      <c r="CM51" s="140"/>
      <c r="CN51" s="140"/>
      <c r="CO51" s="140"/>
      <c r="CP51" s="140"/>
      <c r="CQ51" s="140"/>
      <c r="CR51" s="140"/>
      <c r="CS51" s="140"/>
      <c r="CT51" s="140"/>
      <c r="CU51" s="140"/>
      <c r="CV51" s="140"/>
      <c r="CW51" s="140"/>
      <c r="CX51" s="140"/>
    </row>
    <row r="52" spans="1:102" s="141" customFormat="1" ht="20.100000000000001" customHeight="1">
      <c r="A52" s="93"/>
      <c r="B52" s="104" t="s">
        <v>185</v>
      </c>
      <c r="C52" s="105">
        <v>35.573820939999997</v>
      </c>
      <c r="D52" s="180">
        <v>30.119782879999999</v>
      </c>
      <c r="E52" s="181">
        <v>27.619133890000001</v>
      </c>
      <c r="F52" s="105">
        <v>35.573820939999997</v>
      </c>
      <c r="G52" s="180">
        <v>30.119782879999999</v>
      </c>
      <c r="H52" s="181">
        <v>27.619133890000001</v>
      </c>
      <c r="I52" s="105">
        <v>0</v>
      </c>
      <c r="J52" s="180">
        <v>0</v>
      </c>
      <c r="K52" s="181">
        <v>0</v>
      </c>
      <c r="L52" s="105">
        <v>0</v>
      </c>
      <c r="M52" s="180">
        <v>0</v>
      </c>
      <c r="N52" s="181">
        <v>0</v>
      </c>
      <c r="O52" s="105">
        <v>0</v>
      </c>
      <c r="P52" s="180">
        <v>0</v>
      </c>
      <c r="Q52" s="181">
        <v>0</v>
      </c>
      <c r="R52" s="105">
        <v>0</v>
      </c>
      <c r="S52" s="180">
        <v>0</v>
      </c>
      <c r="T52" s="181">
        <v>0</v>
      </c>
      <c r="U52" s="450">
        <v>0</v>
      </c>
      <c r="V52" s="451">
        <v>0</v>
      </c>
      <c r="W52" s="452">
        <v>0</v>
      </c>
      <c r="X52" s="85"/>
      <c r="Y52" s="140"/>
      <c r="Z52" s="140"/>
      <c r="AA52" s="140"/>
      <c r="AB52" s="140"/>
      <c r="AC52" s="140"/>
      <c r="AD52" s="140"/>
      <c r="AE52" s="140"/>
      <c r="AF52" s="140"/>
      <c r="AG52" s="140"/>
      <c r="AH52" s="140"/>
      <c r="AI52" s="140"/>
      <c r="AJ52" s="140"/>
      <c r="AK52" s="140"/>
      <c r="AL52" s="140"/>
      <c r="AM52" s="140"/>
      <c r="AN52" s="140"/>
      <c r="AO52" s="140"/>
      <c r="AP52" s="140"/>
      <c r="AQ52" s="140"/>
      <c r="AR52" s="140"/>
      <c r="AS52" s="140"/>
      <c r="AT52" s="140"/>
      <c r="AU52" s="140"/>
      <c r="AV52" s="140"/>
      <c r="AW52" s="140"/>
      <c r="AX52" s="140"/>
      <c r="AY52" s="140"/>
      <c r="AZ52" s="140"/>
      <c r="BA52" s="140"/>
      <c r="BB52" s="140"/>
      <c r="BC52" s="140"/>
      <c r="BD52" s="140"/>
      <c r="BE52" s="140"/>
      <c r="BF52" s="140"/>
      <c r="BG52" s="140"/>
      <c r="BH52" s="140"/>
      <c r="BI52" s="140"/>
      <c r="BJ52" s="140"/>
      <c r="BK52" s="140"/>
      <c r="BL52" s="140"/>
      <c r="BM52" s="140"/>
      <c r="BN52" s="140"/>
      <c r="BO52" s="140"/>
      <c r="BP52" s="140"/>
      <c r="BQ52" s="140"/>
      <c r="BR52" s="140"/>
      <c r="BS52" s="140"/>
      <c r="BT52" s="140"/>
      <c r="BU52" s="140"/>
      <c r="BV52" s="140"/>
      <c r="BW52" s="140"/>
      <c r="BX52" s="140"/>
      <c r="BY52" s="140"/>
      <c r="BZ52" s="140"/>
      <c r="CA52" s="140"/>
      <c r="CB52" s="140"/>
      <c r="CC52" s="140"/>
      <c r="CD52" s="140"/>
      <c r="CE52" s="140"/>
      <c r="CF52" s="140"/>
      <c r="CG52" s="140"/>
      <c r="CH52" s="140"/>
      <c r="CI52" s="140"/>
      <c r="CJ52" s="140"/>
      <c r="CK52" s="140"/>
      <c r="CL52" s="140"/>
      <c r="CM52" s="140"/>
      <c r="CN52" s="140"/>
      <c r="CO52" s="140"/>
      <c r="CP52" s="140"/>
      <c r="CQ52" s="140"/>
      <c r="CR52" s="140"/>
      <c r="CS52" s="140"/>
      <c r="CT52" s="140"/>
      <c r="CU52" s="140"/>
      <c r="CV52" s="140"/>
      <c r="CW52" s="140"/>
      <c r="CX52" s="140"/>
    </row>
    <row r="53" spans="1:102" s="141" customFormat="1" ht="19.5" customHeight="1">
      <c r="A53" s="93"/>
      <c r="B53" s="104" t="s">
        <v>54</v>
      </c>
      <c r="C53" s="105">
        <v>1142.385528</v>
      </c>
      <c r="D53" s="177">
        <v>1814.8433259999999</v>
      </c>
      <c r="E53" s="178">
        <v>2085.725692</v>
      </c>
      <c r="F53" s="105">
        <v>442.35707500000001</v>
      </c>
      <c r="G53" s="177">
        <v>451.72886199999999</v>
      </c>
      <c r="H53" s="178">
        <v>724.20149600000002</v>
      </c>
      <c r="I53" s="105">
        <v>627.01899100000003</v>
      </c>
      <c r="J53" s="177">
        <v>951.31497999999999</v>
      </c>
      <c r="K53" s="178">
        <v>974.51973899999996</v>
      </c>
      <c r="L53" s="105">
        <v>72.133111999999997</v>
      </c>
      <c r="M53" s="177">
        <v>411.12476800000002</v>
      </c>
      <c r="N53" s="178">
        <v>386.32974100000001</v>
      </c>
      <c r="O53" s="105">
        <v>0</v>
      </c>
      <c r="P53" s="177">
        <v>0</v>
      </c>
      <c r="Q53" s="178">
        <v>0</v>
      </c>
      <c r="R53" s="105">
        <v>0</v>
      </c>
      <c r="S53" s="177">
        <v>0</v>
      </c>
      <c r="T53" s="178">
        <v>0</v>
      </c>
      <c r="U53" s="450">
        <v>0.87634999999999996</v>
      </c>
      <c r="V53" s="451">
        <v>0.67471599999999998</v>
      </c>
      <c r="W53" s="452">
        <v>0.67471599999999998</v>
      </c>
      <c r="X53" s="85"/>
      <c r="Y53" s="140"/>
      <c r="Z53" s="140"/>
      <c r="AA53" s="140"/>
      <c r="AB53" s="140"/>
      <c r="AC53" s="140"/>
      <c r="AD53" s="140"/>
      <c r="AE53" s="140"/>
      <c r="AF53" s="140"/>
      <c r="AG53" s="140"/>
      <c r="AH53" s="140"/>
      <c r="AI53" s="140"/>
      <c r="AJ53" s="140"/>
      <c r="AK53" s="140"/>
      <c r="AL53" s="140"/>
      <c r="AM53" s="140"/>
      <c r="AN53" s="140"/>
      <c r="AO53" s="140"/>
      <c r="AP53" s="140"/>
      <c r="AQ53" s="140"/>
      <c r="AR53" s="140"/>
      <c r="AS53" s="140"/>
      <c r="AT53" s="140"/>
      <c r="AU53" s="140"/>
      <c r="AV53" s="140"/>
      <c r="AW53" s="140"/>
      <c r="AX53" s="140"/>
      <c r="AY53" s="140"/>
      <c r="AZ53" s="140"/>
      <c r="BA53" s="140"/>
      <c r="BB53" s="140"/>
      <c r="BC53" s="140"/>
      <c r="BD53" s="140"/>
      <c r="BE53" s="140"/>
      <c r="BF53" s="140"/>
      <c r="BG53" s="140"/>
      <c r="BH53" s="140"/>
      <c r="BI53" s="140"/>
      <c r="BJ53" s="140"/>
      <c r="BK53" s="140"/>
      <c r="BL53" s="140"/>
      <c r="BM53" s="140"/>
      <c r="BN53" s="140"/>
      <c r="BO53" s="140"/>
      <c r="BP53" s="140"/>
      <c r="BQ53" s="140"/>
      <c r="BR53" s="140"/>
      <c r="BS53" s="140"/>
      <c r="BT53" s="140"/>
      <c r="BU53" s="140"/>
      <c r="BV53" s="140"/>
      <c r="BW53" s="140"/>
      <c r="BX53" s="140"/>
      <c r="BY53" s="140"/>
      <c r="BZ53" s="140"/>
      <c r="CA53" s="140"/>
      <c r="CB53" s="140"/>
      <c r="CC53" s="140"/>
      <c r="CD53" s="140"/>
      <c r="CE53" s="140"/>
      <c r="CF53" s="140"/>
      <c r="CG53" s="140"/>
      <c r="CH53" s="140"/>
      <c r="CI53" s="140"/>
      <c r="CJ53" s="140"/>
      <c r="CK53" s="140"/>
      <c r="CL53" s="140"/>
      <c r="CM53" s="140"/>
      <c r="CN53" s="140"/>
      <c r="CO53" s="140"/>
      <c r="CP53" s="140"/>
      <c r="CQ53" s="140"/>
      <c r="CR53" s="140"/>
      <c r="CS53" s="140"/>
      <c r="CT53" s="140"/>
      <c r="CU53" s="140"/>
      <c r="CV53" s="140"/>
      <c r="CW53" s="140"/>
      <c r="CX53" s="140"/>
    </row>
    <row r="54" spans="1:102" s="141" customFormat="1" ht="19.5" customHeight="1">
      <c r="A54" s="93"/>
      <c r="B54" s="104" t="s">
        <v>53</v>
      </c>
      <c r="C54" s="105">
        <v>0</v>
      </c>
      <c r="D54" s="180">
        <v>0</v>
      </c>
      <c r="E54" s="181">
        <v>0</v>
      </c>
      <c r="F54" s="105">
        <v>0</v>
      </c>
      <c r="G54" s="180">
        <v>0</v>
      </c>
      <c r="H54" s="181">
        <v>0</v>
      </c>
      <c r="I54" s="105">
        <v>0</v>
      </c>
      <c r="J54" s="180">
        <v>0</v>
      </c>
      <c r="K54" s="181">
        <v>0</v>
      </c>
      <c r="L54" s="105">
        <v>0</v>
      </c>
      <c r="M54" s="180">
        <v>0</v>
      </c>
      <c r="N54" s="181">
        <v>0</v>
      </c>
      <c r="O54" s="105">
        <v>0</v>
      </c>
      <c r="P54" s="180">
        <v>0</v>
      </c>
      <c r="Q54" s="181">
        <v>0</v>
      </c>
      <c r="R54" s="105">
        <v>0</v>
      </c>
      <c r="S54" s="180">
        <v>0</v>
      </c>
      <c r="T54" s="181">
        <v>0</v>
      </c>
      <c r="U54" s="450">
        <v>0</v>
      </c>
      <c r="V54" s="451">
        <v>0</v>
      </c>
      <c r="W54" s="452">
        <v>0</v>
      </c>
      <c r="X54" s="85"/>
      <c r="Y54" s="140"/>
      <c r="Z54" s="140"/>
      <c r="AA54" s="140"/>
      <c r="AB54" s="140"/>
      <c r="AC54" s="140"/>
      <c r="AD54" s="140"/>
      <c r="AE54" s="140"/>
      <c r="AF54" s="140"/>
      <c r="AG54" s="140"/>
      <c r="AH54" s="140"/>
      <c r="AI54" s="140"/>
      <c r="AJ54" s="140"/>
      <c r="AK54" s="140"/>
      <c r="AL54" s="140"/>
      <c r="AM54" s="140"/>
      <c r="AN54" s="140"/>
      <c r="AO54" s="140"/>
      <c r="AP54" s="140"/>
      <c r="AQ54" s="140"/>
      <c r="AR54" s="140"/>
      <c r="AS54" s="140"/>
      <c r="AT54" s="140"/>
      <c r="AU54" s="140"/>
      <c r="AV54" s="140"/>
      <c r="AW54" s="140"/>
      <c r="AX54" s="140"/>
      <c r="AY54" s="140"/>
      <c r="AZ54" s="140"/>
      <c r="BA54" s="140"/>
      <c r="BB54" s="140"/>
      <c r="BC54" s="140"/>
      <c r="BD54" s="140"/>
      <c r="BE54" s="140"/>
      <c r="BF54" s="140"/>
      <c r="BG54" s="140"/>
      <c r="BH54" s="140"/>
      <c r="BI54" s="140"/>
      <c r="BJ54" s="140"/>
      <c r="BK54" s="140"/>
      <c r="BL54" s="140"/>
      <c r="BM54" s="140"/>
      <c r="BN54" s="140"/>
      <c r="BO54" s="140"/>
      <c r="BP54" s="140"/>
      <c r="BQ54" s="140"/>
      <c r="BR54" s="140"/>
      <c r="BS54" s="140"/>
      <c r="BT54" s="140"/>
      <c r="BU54" s="140"/>
      <c r="BV54" s="140"/>
      <c r="BW54" s="140"/>
      <c r="BX54" s="140"/>
      <c r="BY54" s="140"/>
      <c r="BZ54" s="140"/>
      <c r="CA54" s="140"/>
      <c r="CB54" s="140"/>
      <c r="CC54" s="140"/>
      <c r="CD54" s="140"/>
      <c r="CE54" s="140"/>
      <c r="CF54" s="140"/>
      <c r="CG54" s="140"/>
      <c r="CH54" s="140"/>
      <c r="CI54" s="140"/>
      <c r="CJ54" s="140"/>
      <c r="CK54" s="140"/>
      <c r="CL54" s="140"/>
      <c r="CM54" s="140"/>
      <c r="CN54" s="140"/>
      <c r="CO54" s="140"/>
      <c r="CP54" s="140"/>
      <c r="CQ54" s="140"/>
      <c r="CR54" s="140"/>
      <c r="CS54" s="140"/>
      <c r="CT54" s="140"/>
      <c r="CU54" s="140"/>
      <c r="CV54" s="140"/>
      <c r="CW54" s="140"/>
      <c r="CX54" s="140"/>
    </row>
    <row r="55" spans="1:102" s="141" customFormat="1" ht="19.5" customHeight="1">
      <c r="A55" s="93"/>
      <c r="B55" s="104" t="s">
        <v>234</v>
      </c>
      <c r="C55" s="105">
        <v>0</v>
      </c>
      <c r="D55" s="180">
        <v>2.5000000000000001E-2</v>
      </c>
      <c r="E55" s="181">
        <v>2.5000000000000001E-2</v>
      </c>
      <c r="F55" s="105">
        <v>0</v>
      </c>
      <c r="G55" s="180">
        <v>2.5000000000000001E-2</v>
      </c>
      <c r="H55" s="181">
        <v>2.5000000000000001E-2</v>
      </c>
      <c r="I55" s="105">
        <v>0</v>
      </c>
      <c r="J55" s="180">
        <v>0</v>
      </c>
      <c r="K55" s="181">
        <v>0</v>
      </c>
      <c r="L55" s="105">
        <v>0</v>
      </c>
      <c r="M55" s="180">
        <v>0</v>
      </c>
      <c r="N55" s="181">
        <v>0</v>
      </c>
      <c r="O55" s="105">
        <v>0</v>
      </c>
      <c r="P55" s="180">
        <v>0</v>
      </c>
      <c r="Q55" s="181">
        <v>0</v>
      </c>
      <c r="R55" s="105">
        <v>0</v>
      </c>
      <c r="S55" s="180">
        <v>0</v>
      </c>
      <c r="T55" s="181">
        <v>0</v>
      </c>
      <c r="U55" s="450">
        <v>0</v>
      </c>
      <c r="V55" s="451">
        <v>0</v>
      </c>
      <c r="W55" s="452">
        <v>0</v>
      </c>
      <c r="X55" s="85"/>
      <c r="Y55" s="140"/>
      <c r="Z55" s="140"/>
      <c r="AA55" s="140"/>
      <c r="AB55" s="140"/>
      <c r="AC55" s="140"/>
      <c r="AD55" s="140"/>
      <c r="AE55" s="140"/>
      <c r="AF55" s="140"/>
      <c r="AG55" s="140"/>
      <c r="AH55" s="140"/>
      <c r="AI55" s="140"/>
      <c r="AJ55" s="140"/>
      <c r="AK55" s="140"/>
      <c r="AL55" s="140"/>
      <c r="AM55" s="140"/>
      <c r="AN55" s="140"/>
      <c r="AO55" s="140"/>
      <c r="AP55" s="140"/>
      <c r="AQ55" s="140"/>
      <c r="AR55" s="140"/>
      <c r="AS55" s="140"/>
      <c r="AT55" s="140"/>
      <c r="AU55" s="140"/>
      <c r="AV55" s="140"/>
      <c r="AW55" s="140"/>
      <c r="AX55" s="140"/>
      <c r="AY55" s="140"/>
      <c r="AZ55" s="140"/>
      <c r="BA55" s="140"/>
      <c r="BB55" s="140"/>
      <c r="BC55" s="140"/>
      <c r="BD55" s="140"/>
      <c r="BE55" s="140"/>
      <c r="BF55" s="140"/>
      <c r="BG55" s="140"/>
      <c r="BH55" s="140"/>
      <c r="BI55" s="140"/>
      <c r="BJ55" s="140"/>
      <c r="BK55" s="140"/>
      <c r="BL55" s="140"/>
      <c r="BM55" s="140"/>
      <c r="BN55" s="140"/>
      <c r="BO55" s="140"/>
      <c r="BP55" s="140"/>
      <c r="BQ55" s="140"/>
      <c r="BR55" s="140"/>
      <c r="BS55" s="140"/>
      <c r="BT55" s="140"/>
      <c r="BU55" s="140"/>
      <c r="BV55" s="140"/>
      <c r="BW55" s="140"/>
      <c r="BX55" s="140"/>
      <c r="BY55" s="140"/>
      <c r="BZ55" s="140"/>
      <c r="CA55" s="140"/>
      <c r="CB55" s="140"/>
      <c r="CC55" s="140"/>
      <c r="CD55" s="140"/>
      <c r="CE55" s="140"/>
      <c r="CF55" s="140"/>
      <c r="CG55" s="140"/>
      <c r="CH55" s="140"/>
      <c r="CI55" s="140"/>
      <c r="CJ55" s="140"/>
      <c r="CK55" s="140"/>
      <c r="CL55" s="140"/>
      <c r="CM55" s="140"/>
      <c r="CN55" s="140"/>
      <c r="CO55" s="140"/>
      <c r="CP55" s="140"/>
      <c r="CQ55" s="140"/>
      <c r="CR55" s="140"/>
      <c r="CS55" s="140"/>
      <c r="CT55" s="140"/>
      <c r="CU55" s="140"/>
      <c r="CV55" s="140"/>
      <c r="CW55" s="140"/>
      <c r="CX55" s="140"/>
    </row>
    <row r="56" spans="1:102" s="141" customFormat="1" ht="19.5" customHeight="1">
      <c r="A56" s="93"/>
      <c r="B56" s="104" t="s">
        <v>55</v>
      </c>
      <c r="C56" s="105">
        <v>193.68642700000001</v>
      </c>
      <c r="D56" s="177">
        <v>251.81786099999999</v>
      </c>
      <c r="E56" s="178">
        <v>261.67452200000002</v>
      </c>
      <c r="F56" s="105">
        <v>0</v>
      </c>
      <c r="G56" s="177">
        <v>0</v>
      </c>
      <c r="H56" s="178">
        <v>0</v>
      </c>
      <c r="I56" s="105">
        <v>193.68642700000001</v>
      </c>
      <c r="J56" s="177">
        <v>251.81786099999999</v>
      </c>
      <c r="K56" s="178">
        <v>261.67452200000002</v>
      </c>
      <c r="L56" s="105">
        <v>0</v>
      </c>
      <c r="M56" s="177">
        <v>0</v>
      </c>
      <c r="N56" s="178">
        <v>0</v>
      </c>
      <c r="O56" s="105">
        <v>0</v>
      </c>
      <c r="P56" s="177">
        <v>0</v>
      </c>
      <c r="Q56" s="178">
        <v>0</v>
      </c>
      <c r="R56" s="105">
        <v>0</v>
      </c>
      <c r="S56" s="177">
        <v>0</v>
      </c>
      <c r="T56" s="178">
        <v>0</v>
      </c>
      <c r="U56" s="450">
        <v>0</v>
      </c>
      <c r="V56" s="451">
        <v>0</v>
      </c>
      <c r="W56" s="452">
        <v>0</v>
      </c>
      <c r="X56" s="85"/>
      <c r="Y56" s="140"/>
      <c r="Z56" s="140"/>
      <c r="AA56" s="140"/>
      <c r="AB56" s="140"/>
      <c r="AC56" s="140"/>
      <c r="AD56" s="140"/>
      <c r="AE56" s="140"/>
      <c r="AF56" s="140"/>
      <c r="AG56" s="140"/>
      <c r="AH56" s="140"/>
      <c r="AI56" s="140"/>
      <c r="AJ56" s="140"/>
      <c r="AK56" s="140"/>
      <c r="AL56" s="140"/>
      <c r="AM56" s="140"/>
      <c r="AN56" s="140"/>
      <c r="AO56" s="140"/>
      <c r="AP56" s="140"/>
      <c r="AQ56" s="140"/>
      <c r="AR56" s="140"/>
      <c r="AS56" s="140"/>
      <c r="AT56" s="140"/>
      <c r="AU56" s="140"/>
      <c r="AV56" s="140"/>
      <c r="AW56" s="140"/>
      <c r="AX56" s="140"/>
      <c r="AY56" s="140"/>
      <c r="AZ56" s="140"/>
      <c r="BA56" s="140"/>
      <c r="BB56" s="140"/>
      <c r="BC56" s="140"/>
      <c r="BD56" s="140"/>
      <c r="BE56" s="140"/>
      <c r="BF56" s="140"/>
      <c r="BG56" s="140"/>
      <c r="BH56" s="140"/>
      <c r="BI56" s="140"/>
      <c r="BJ56" s="140"/>
      <c r="BK56" s="140"/>
      <c r="BL56" s="140"/>
      <c r="BM56" s="140"/>
      <c r="BN56" s="140"/>
      <c r="BO56" s="140"/>
      <c r="BP56" s="140"/>
      <c r="BQ56" s="140"/>
      <c r="BR56" s="140"/>
      <c r="BS56" s="140"/>
      <c r="BT56" s="140"/>
      <c r="BU56" s="140"/>
      <c r="BV56" s="140"/>
      <c r="BW56" s="140"/>
      <c r="BX56" s="140"/>
      <c r="BY56" s="140"/>
      <c r="BZ56" s="140"/>
      <c r="CA56" s="140"/>
      <c r="CB56" s="140"/>
      <c r="CC56" s="140"/>
      <c r="CD56" s="140"/>
      <c r="CE56" s="140"/>
      <c r="CF56" s="140"/>
      <c r="CG56" s="140"/>
      <c r="CH56" s="140"/>
      <c r="CI56" s="140"/>
      <c r="CJ56" s="140"/>
      <c r="CK56" s="140"/>
      <c r="CL56" s="140"/>
      <c r="CM56" s="140"/>
      <c r="CN56" s="140"/>
      <c r="CO56" s="140"/>
      <c r="CP56" s="140"/>
      <c r="CQ56" s="140"/>
      <c r="CR56" s="140"/>
      <c r="CS56" s="140"/>
      <c r="CT56" s="140"/>
      <c r="CU56" s="140"/>
      <c r="CV56" s="140"/>
      <c r="CW56" s="140"/>
      <c r="CX56" s="140"/>
    </row>
    <row r="57" spans="1:102" s="141" customFormat="1" ht="19.5" customHeight="1">
      <c r="A57" s="93"/>
      <c r="B57" s="104" t="s">
        <v>68</v>
      </c>
      <c r="C57" s="105">
        <v>34.976958000000003</v>
      </c>
      <c r="D57" s="177">
        <v>858.41698499999995</v>
      </c>
      <c r="E57" s="178">
        <v>500.00214599999998</v>
      </c>
      <c r="F57" s="105">
        <v>34.935659000000001</v>
      </c>
      <c r="G57" s="177">
        <v>858.39716699999997</v>
      </c>
      <c r="H57" s="178">
        <v>499.982328</v>
      </c>
      <c r="I57" s="105">
        <v>0</v>
      </c>
      <c r="J57" s="177">
        <v>0</v>
      </c>
      <c r="K57" s="178">
        <v>0</v>
      </c>
      <c r="L57" s="105">
        <v>0</v>
      </c>
      <c r="M57" s="177">
        <v>0</v>
      </c>
      <c r="N57" s="178">
        <v>0</v>
      </c>
      <c r="O57" s="105">
        <v>0</v>
      </c>
      <c r="P57" s="177">
        <v>0</v>
      </c>
      <c r="Q57" s="178">
        <v>0</v>
      </c>
      <c r="R57" s="105">
        <v>0</v>
      </c>
      <c r="S57" s="177">
        <v>0</v>
      </c>
      <c r="T57" s="178">
        <v>0</v>
      </c>
      <c r="U57" s="450">
        <v>4.1299000000000002E-2</v>
      </c>
      <c r="V57" s="451">
        <v>1.9817999999999999E-2</v>
      </c>
      <c r="W57" s="452">
        <v>1.9817999999999999E-2</v>
      </c>
      <c r="X57" s="85"/>
      <c r="Y57" s="140"/>
      <c r="Z57" s="140"/>
      <c r="AA57" s="140"/>
      <c r="AB57" s="140"/>
      <c r="AC57" s="140"/>
      <c r="AD57" s="140"/>
      <c r="AE57" s="140"/>
      <c r="AF57" s="140"/>
      <c r="AG57" s="140"/>
      <c r="AH57" s="140"/>
      <c r="AI57" s="140"/>
      <c r="AJ57" s="140"/>
      <c r="AK57" s="140"/>
      <c r="AL57" s="140"/>
      <c r="AM57" s="140"/>
      <c r="AN57" s="140"/>
      <c r="AO57" s="140"/>
      <c r="AP57" s="140"/>
      <c r="AQ57" s="140"/>
      <c r="AR57" s="140"/>
      <c r="AS57" s="140"/>
      <c r="AT57" s="140"/>
      <c r="AU57" s="140"/>
      <c r="AV57" s="140"/>
      <c r="AW57" s="140"/>
      <c r="AX57" s="140"/>
      <c r="AY57" s="140"/>
      <c r="AZ57" s="140"/>
      <c r="BA57" s="140"/>
      <c r="BB57" s="140"/>
      <c r="BC57" s="140"/>
      <c r="BD57" s="140"/>
      <c r="BE57" s="140"/>
      <c r="BF57" s="140"/>
      <c r="BG57" s="140"/>
      <c r="BH57" s="140"/>
      <c r="BI57" s="140"/>
      <c r="BJ57" s="140"/>
      <c r="BK57" s="140"/>
      <c r="BL57" s="140"/>
      <c r="BM57" s="140"/>
      <c r="BN57" s="140"/>
      <c r="BO57" s="140"/>
      <c r="BP57" s="140"/>
      <c r="BQ57" s="140"/>
      <c r="BR57" s="140"/>
      <c r="BS57" s="140"/>
      <c r="BT57" s="140"/>
      <c r="BU57" s="140"/>
      <c r="BV57" s="140"/>
      <c r="BW57" s="140"/>
      <c r="BX57" s="140"/>
      <c r="BY57" s="140"/>
      <c r="BZ57" s="140"/>
      <c r="CA57" s="140"/>
      <c r="CB57" s="140"/>
      <c r="CC57" s="140"/>
      <c r="CD57" s="140"/>
      <c r="CE57" s="140"/>
      <c r="CF57" s="140"/>
      <c r="CG57" s="140"/>
      <c r="CH57" s="140"/>
      <c r="CI57" s="140"/>
      <c r="CJ57" s="140"/>
      <c r="CK57" s="140"/>
      <c r="CL57" s="140"/>
      <c r="CM57" s="140"/>
      <c r="CN57" s="140"/>
      <c r="CO57" s="140"/>
      <c r="CP57" s="140"/>
      <c r="CQ57" s="140"/>
      <c r="CR57" s="140"/>
      <c r="CS57" s="140"/>
      <c r="CT57" s="140"/>
      <c r="CU57" s="140"/>
      <c r="CV57" s="140"/>
      <c r="CW57" s="140"/>
      <c r="CX57" s="140"/>
    </row>
    <row r="58" spans="1:102" s="141" customFormat="1" ht="19.5" customHeight="1">
      <c r="A58" s="93"/>
      <c r="B58" s="104" t="s">
        <v>50</v>
      </c>
      <c r="C58" s="105">
        <v>55509.599070999997</v>
      </c>
      <c r="D58" s="177">
        <v>11931.171426000001</v>
      </c>
      <c r="E58" s="178">
        <v>0</v>
      </c>
      <c r="F58" s="105">
        <v>15567.144861999999</v>
      </c>
      <c r="G58" s="177">
        <v>3194.6618629999998</v>
      </c>
      <c r="H58" s="178">
        <v>0</v>
      </c>
      <c r="I58" s="105">
        <v>39849.532851000004</v>
      </c>
      <c r="J58" s="177">
        <v>6546.6458700000003</v>
      </c>
      <c r="K58" s="178">
        <v>0</v>
      </c>
      <c r="L58" s="105">
        <v>0</v>
      </c>
      <c r="M58" s="177">
        <v>0</v>
      </c>
      <c r="N58" s="178">
        <v>0</v>
      </c>
      <c r="O58" s="105">
        <v>0</v>
      </c>
      <c r="P58" s="177">
        <v>0</v>
      </c>
      <c r="Q58" s="178">
        <v>0</v>
      </c>
      <c r="R58" s="105">
        <v>0</v>
      </c>
      <c r="S58" s="177">
        <v>2089.4600989999999</v>
      </c>
      <c r="T58" s="178">
        <v>0</v>
      </c>
      <c r="U58" s="450">
        <v>92.921357999999998</v>
      </c>
      <c r="V58" s="451">
        <v>100.403594</v>
      </c>
      <c r="W58" s="452">
        <v>0</v>
      </c>
      <c r="X58" s="85"/>
      <c r="Y58" s="140"/>
      <c r="Z58" s="140"/>
      <c r="AA58" s="140"/>
      <c r="AB58" s="140"/>
      <c r="AC58" s="140"/>
      <c r="AD58" s="140"/>
      <c r="AE58" s="140"/>
      <c r="AF58" s="140"/>
      <c r="AG58" s="140"/>
      <c r="AH58" s="140"/>
      <c r="AI58" s="140"/>
      <c r="AJ58" s="140"/>
      <c r="AK58" s="140"/>
      <c r="AL58" s="140"/>
      <c r="AM58" s="140"/>
      <c r="AN58" s="140"/>
      <c r="AO58" s="140"/>
      <c r="AP58" s="140"/>
      <c r="AQ58" s="140"/>
      <c r="AR58" s="140"/>
      <c r="AS58" s="140"/>
      <c r="AT58" s="140"/>
      <c r="AU58" s="140"/>
      <c r="AV58" s="140"/>
      <c r="AW58" s="140"/>
      <c r="AX58" s="140"/>
      <c r="AY58" s="140"/>
      <c r="AZ58" s="140"/>
      <c r="BA58" s="140"/>
      <c r="BB58" s="140"/>
      <c r="BC58" s="140"/>
      <c r="BD58" s="140"/>
      <c r="BE58" s="140"/>
      <c r="BF58" s="140"/>
      <c r="BG58" s="140"/>
      <c r="BH58" s="140"/>
      <c r="BI58" s="140"/>
      <c r="BJ58" s="140"/>
      <c r="BK58" s="140"/>
      <c r="BL58" s="140"/>
      <c r="BM58" s="140"/>
      <c r="BN58" s="140"/>
      <c r="BO58" s="140"/>
      <c r="BP58" s="140"/>
      <c r="BQ58" s="140"/>
      <c r="BR58" s="140"/>
      <c r="BS58" s="140"/>
      <c r="BT58" s="140"/>
      <c r="BU58" s="140"/>
      <c r="BV58" s="140"/>
      <c r="BW58" s="140"/>
      <c r="BX58" s="140"/>
      <c r="BY58" s="140"/>
      <c r="BZ58" s="140"/>
      <c r="CA58" s="140"/>
      <c r="CB58" s="140"/>
      <c r="CC58" s="140"/>
      <c r="CD58" s="140"/>
      <c r="CE58" s="140"/>
      <c r="CF58" s="140"/>
      <c r="CG58" s="140"/>
      <c r="CH58" s="140"/>
      <c r="CI58" s="140"/>
      <c r="CJ58" s="140"/>
      <c r="CK58" s="140"/>
      <c r="CL58" s="140"/>
      <c r="CM58" s="140"/>
      <c r="CN58" s="140"/>
      <c r="CO58" s="140"/>
      <c r="CP58" s="140"/>
      <c r="CQ58" s="140"/>
      <c r="CR58" s="140"/>
      <c r="CS58" s="140"/>
      <c r="CT58" s="140"/>
      <c r="CU58" s="140"/>
      <c r="CV58" s="140"/>
      <c r="CW58" s="140"/>
      <c r="CX58" s="140"/>
    </row>
    <row r="59" spans="1:102" s="141" customFormat="1" ht="19.5" customHeight="1">
      <c r="A59" s="93"/>
      <c r="B59" s="104" t="s">
        <v>60</v>
      </c>
      <c r="C59" s="105">
        <v>38295.384957000002</v>
      </c>
      <c r="D59" s="177">
        <v>18720.003992000002</v>
      </c>
      <c r="E59" s="178" t="s">
        <v>475</v>
      </c>
      <c r="F59" s="105">
        <v>24025.450123999999</v>
      </c>
      <c r="G59" s="177">
        <v>9438.3888640000005</v>
      </c>
      <c r="H59" s="178" t="s">
        <v>475</v>
      </c>
      <c r="I59" s="105">
        <v>13292.505687000001</v>
      </c>
      <c r="J59" s="177">
        <v>9205.6871080000001</v>
      </c>
      <c r="K59" s="178" t="s">
        <v>475</v>
      </c>
      <c r="L59" s="105">
        <v>100.031167</v>
      </c>
      <c r="M59" s="177">
        <v>0</v>
      </c>
      <c r="N59" s="178" t="s">
        <v>475</v>
      </c>
      <c r="O59" s="105">
        <v>0</v>
      </c>
      <c r="P59" s="177">
        <v>0</v>
      </c>
      <c r="Q59" s="178" t="s">
        <v>475</v>
      </c>
      <c r="R59" s="105">
        <v>816.95602299999996</v>
      </c>
      <c r="S59" s="177">
        <v>0</v>
      </c>
      <c r="T59" s="178" t="s">
        <v>475</v>
      </c>
      <c r="U59" s="450">
        <v>60.441955999999998</v>
      </c>
      <c r="V59" s="451">
        <v>75.928020000000004</v>
      </c>
      <c r="W59" s="178" t="s">
        <v>475</v>
      </c>
      <c r="X59" s="85"/>
      <c r="Y59" s="140"/>
      <c r="Z59" s="140"/>
      <c r="AA59" s="140"/>
      <c r="AB59" s="140"/>
      <c r="AC59" s="140"/>
      <c r="AD59" s="140"/>
      <c r="AE59" s="140"/>
      <c r="AF59" s="140"/>
      <c r="AG59" s="140"/>
      <c r="AH59" s="140"/>
      <c r="AI59" s="140"/>
      <c r="AJ59" s="140"/>
      <c r="AK59" s="140"/>
      <c r="AL59" s="140"/>
      <c r="AM59" s="140"/>
      <c r="AN59" s="140"/>
      <c r="AO59" s="140"/>
      <c r="AP59" s="140"/>
      <c r="AQ59" s="140"/>
      <c r="AR59" s="140"/>
      <c r="AS59" s="140"/>
      <c r="AT59" s="140"/>
      <c r="AU59" s="140"/>
      <c r="AV59" s="140"/>
      <c r="AW59" s="140"/>
      <c r="AX59" s="140"/>
      <c r="AY59" s="140"/>
      <c r="AZ59" s="140"/>
      <c r="BA59" s="140"/>
      <c r="BB59" s="140"/>
      <c r="BC59" s="140"/>
      <c r="BD59" s="140"/>
      <c r="BE59" s="140"/>
      <c r="BF59" s="140"/>
      <c r="BG59" s="140"/>
      <c r="BH59" s="140"/>
      <c r="BI59" s="140"/>
      <c r="BJ59" s="140"/>
      <c r="BK59" s="140"/>
      <c r="BL59" s="140"/>
      <c r="BM59" s="140"/>
      <c r="BN59" s="140"/>
      <c r="BO59" s="140"/>
      <c r="BP59" s="140"/>
      <c r="BQ59" s="140"/>
      <c r="BR59" s="140"/>
      <c r="BS59" s="140"/>
      <c r="BT59" s="140"/>
      <c r="BU59" s="140"/>
      <c r="BV59" s="140"/>
      <c r="BW59" s="140"/>
      <c r="BX59" s="140"/>
      <c r="BY59" s="140"/>
      <c r="BZ59" s="140"/>
      <c r="CA59" s="140"/>
      <c r="CB59" s="140"/>
      <c r="CC59" s="140"/>
      <c r="CD59" s="140"/>
      <c r="CE59" s="140"/>
      <c r="CF59" s="140"/>
      <c r="CG59" s="140"/>
      <c r="CH59" s="140"/>
      <c r="CI59" s="140"/>
      <c r="CJ59" s="140"/>
      <c r="CK59" s="140"/>
      <c r="CL59" s="140"/>
      <c r="CM59" s="140"/>
      <c r="CN59" s="140"/>
      <c r="CO59" s="140"/>
      <c r="CP59" s="140"/>
      <c r="CQ59" s="140"/>
      <c r="CR59" s="140"/>
      <c r="CS59" s="140"/>
      <c r="CT59" s="140"/>
      <c r="CU59" s="140"/>
      <c r="CV59" s="140"/>
      <c r="CW59" s="140"/>
      <c r="CX59" s="140"/>
    </row>
    <row r="60" spans="1:102" s="141" customFormat="1" ht="16.5" customHeight="1">
      <c r="A60" s="93"/>
      <c r="B60" s="366"/>
      <c r="C60" s="367"/>
      <c r="D60" s="368"/>
      <c r="E60" s="369"/>
      <c r="F60" s="370"/>
      <c r="G60" s="371"/>
      <c r="H60" s="372"/>
      <c r="I60" s="370"/>
      <c r="J60" s="371"/>
      <c r="K60" s="372"/>
      <c r="L60" s="370"/>
      <c r="M60" s="371"/>
      <c r="N60" s="372"/>
      <c r="O60" s="370"/>
      <c r="P60" s="371"/>
      <c r="Q60" s="372"/>
      <c r="R60" s="370"/>
      <c r="S60" s="371"/>
      <c r="T60" s="372"/>
      <c r="U60" s="370"/>
      <c r="V60" s="371"/>
      <c r="W60" s="372"/>
      <c r="X60" s="85"/>
      <c r="Y60" s="140"/>
      <c r="Z60" s="140"/>
      <c r="AA60" s="140"/>
      <c r="AB60" s="140"/>
      <c r="AC60" s="140"/>
      <c r="AD60" s="140"/>
      <c r="AE60" s="140"/>
      <c r="AF60" s="140"/>
      <c r="AG60" s="140"/>
      <c r="AH60" s="140"/>
      <c r="AI60" s="140"/>
      <c r="AJ60" s="140"/>
      <c r="AK60" s="140"/>
      <c r="AL60" s="140"/>
      <c r="AM60" s="140"/>
      <c r="AN60" s="140"/>
      <c r="AO60" s="140"/>
      <c r="AP60" s="140"/>
      <c r="AQ60" s="140"/>
      <c r="AR60" s="140"/>
      <c r="AS60" s="140"/>
      <c r="AT60" s="140"/>
      <c r="AU60" s="140"/>
      <c r="AV60" s="140"/>
      <c r="AW60" s="140"/>
      <c r="AX60" s="140"/>
      <c r="AY60" s="140"/>
      <c r="AZ60" s="140"/>
      <c r="BA60" s="140"/>
      <c r="BB60" s="140"/>
      <c r="BC60" s="140"/>
      <c r="BD60" s="140"/>
      <c r="BE60" s="140"/>
      <c r="BF60" s="140"/>
      <c r="BG60" s="140"/>
      <c r="BH60" s="140"/>
      <c r="BI60" s="140"/>
      <c r="BJ60" s="140"/>
      <c r="BK60" s="140"/>
      <c r="BL60" s="140"/>
      <c r="BM60" s="140"/>
      <c r="BN60" s="140"/>
      <c r="BO60" s="140"/>
      <c r="BP60" s="140"/>
      <c r="BQ60" s="140"/>
      <c r="BR60" s="140"/>
      <c r="BS60" s="140"/>
      <c r="BT60" s="140"/>
      <c r="BU60" s="140"/>
      <c r="BV60" s="140"/>
      <c r="BW60" s="140"/>
      <c r="BX60" s="140"/>
      <c r="BY60" s="140"/>
      <c r="BZ60" s="140"/>
      <c r="CA60" s="140"/>
      <c r="CB60" s="140"/>
      <c r="CC60" s="140"/>
      <c r="CD60" s="140"/>
      <c r="CE60" s="140"/>
      <c r="CF60" s="140"/>
      <c r="CG60" s="140"/>
      <c r="CH60" s="140"/>
      <c r="CI60" s="140"/>
      <c r="CJ60" s="140"/>
      <c r="CK60" s="140"/>
      <c r="CL60" s="140"/>
      <c r="CM60" s="140"/>
      <c r="CN60" s="140"/>
      <c r="CO60" s="140"/>
      <c r="CP60" s="140"/>
      <c r="CQ60" s="140"/>
      <c r="CR60" s="140"/>
      <c r="CS60" s="140"/>
      <c r="CT60" s="140"/>
      <c r="CU60" s="140"/>
      <c r="CV60" s="140"/>
      <c r="CW60" s="140"/>
      <c r="CX60" s="140"/>
    </row>
    <row r="61" spans="1:102" ht="20.100000000000001" customHeight="1">
      <c r="B61" s="85" t="s">
        <v>482</v>
      </c>
      <c r="C61" s="715"/>
      <c r="D61" s="715"/>
      <c r="E61" s="715"/>
      <c r="F61" s="715"/>
      <c r="G61" s="715"/>
      <c r="H61" s="715"/>
      <c r="I61" s="193"/>
      <c r="J61" s="193"/>
      <c r="K61" s="193"/>
      <c r="L61" s="193"/>
      <c r="M61" s="193"/>
      <c r="N61" s="193"/>
      <c r="O61" s="193"/>
      <c r="P61" s="193"/>
      <c r="Q61" s="193"/>
      <c r="R61" s="193"/>
      <c r="S61" s="193"/>
      <c r="T61" s="193"/>
      <c r="U61" s="193"/>
      <c r="V61" s="193"/>
      <c r="W61" s="193"/>
    </row>
    <row r="62" spans="1:102" ht="20.100000000000001" customHeight="1">
      <c r="B62" s="315"/>
      <c r="F62" s="63"/>
      <c r="G62" s="63"/>
      <c r="H62" s="63"/>
      <c r="I62" s="63"/>
      <c r="J62" s="63"/>
      <c r="K62" s="63"/>
      <c r="L62" s="63"/>
      <c r="M62" s="63"/>
      <c r="N62" s="63"/>
      <c r="X62" s="373"/>
    </row>
    <row r="63" spans="1:102" ht="20.100000000000001" customHeight="1">
      <c r="B63" s="63"/>
      <c r="X63" s="373"/>
    </row>
    <row r="64" spans="1:102"/>
    <row r="65"/>
    <row r="66"/>
    <row r="67"/>
    <row r="68"/>
    <row r="69"/>
    <row r="70"/>
    <row r="71"/>
    <row r="72"/>
    <row r="73"/>
    <row r="74"/>
    <row r="75"/>
    <row r="76"/>
    <row r="77"/>
    <row r="78"/>
    <row r="79"/>
    <row r="80"/>
    <row r="81"/>
    <row r="82"/>
    <row r="83"/>
    <row r="84"/>
    <row r="85"/>
    <row r="86"/>
  </sheetData>
  <mergeCells count="8">
    <mergeCell ref="R5:T5"/>
    <mergeCell ref="U5:W5"/>
    <mergeCell ref="C61:H61"/>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codeName="Hoja28">
    <pageSetUpPr fitToPage="1"/>
  </sheetPr>
  <dimension ref="A1:EJ81"/>
  <sheetViews>
    <sheetView showGridLines="0" zoomScale="70" zoomScaleNormal="70" zoomScaleSheetLayoutView="70" workbookViewId="0">
      <pane xSplit="2" ySplit="8" topLeftCell="C9" activePane="bottomRight" state="frozen"/>
      <selection sqref="A1:XFD1048576"/>
      <selection pane="topRight" sqref="A1:XFD1048576"/>
      <selection pane="bottomLeft" sqref="A1:XFD1048576"/>
      <selection pane="bottomRight" activeCell="C9" sqref="C9"/>
    </sheetView>
  </sheetViews>
  <sheetFormatPr baseColWidth="10" defaultColWidth="0" defaultRowHeight="0" customHeight="1" zeroHeight="1"/>
  <cols>
    <col min="1" max="1" width="5.7109375" style="44" customWidth="1"/>
    <col min="2" max="2" width="37.85546875" style="44" customWidth="1"/>
    <col min="3" max="106" width="16.7109375" style="44" customWidth="1"/>
    <col min="107" max="107" width="16.7109375" style="52" customWidth="1"/>
    <col min="108" max="132" width="16.7109375" style="52" hidden="1" customWidth="1"/>
    <col min="133" max="133" width="11.42578125" style="52" hidden="1" customWidth="1"/>
    <col min="134" max="140" width="16.7109375" style="52" hidden="1" customWidth="1"/>
    <col min="141" max="16384" width="11.42578125" style="52" hidden="1"/>
  </cols>
  <sheetData>
    <row r="1" spans="1:133" ht="95.1" customHeight="1"/>
    <row r="2" spans="1:133" s="230" customFormat="1" ht="20.100000000000001" customHeight="1">
      <c r="A2" s="72"/>
      <c r="B2" s="87" t="s">
        <v>90</v>
      </c>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row>
    <row r="3" spans="1:133" s="230" customFormat="1" ht="20.100000000000001" customHeight="1">
      <c r="A3" s="72"/>
      <c r="B3" s="87" t="s">
        <v>295</v>
      </c>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row>
    <row r="4" spans="1:133" s="161" customFormat="1" ht="20.100000000000001" customHeight="1">
      <c r="A4" s="74"/>
      <c r="B4" s="91" t="s">
        <v>2</v>
      </c>
      <c r="C4" s="74"/>
      <c r="D4" s="74"/>
      <c r="E4" s="74"/>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44"/>
      <c r="CX4" s="44"/>
      <c r="CY4" s="44"/>
      <c r="CZ4" s="44"/>
      <c r="DA4" s="44"/>
      <c r="DB4" s="44"/>
      <c r="DC4" s="80"/>
      <c r="DD4" s="80"/>
      <c r="DE4" s="80"/>
      <c r="DF4" s="80"/>
      <c r="DG4" s="80"/>
      <c r="DH4" s="80"/>
      <c r="DI4" s="80"/>
      <c r="DJ4" s="80"/>
      <c r="DK4" s="80"/>
      <c r="DL4" s="80"/>
      <c r="DM4" s="80"/>
      <c r="DN4" s="80"/>
      <c r="DO4" s="80"/>
      <c r="DP4" s="80"/>
      <c r="DQ4" s="80"/>
      <c r="DR4" s="80"/>
      <c r="DS4" s="80"/>
      <c r="DT4" s="80"/>
      <c r="DU4" s="80"/>
      <c r="DV4" s="80"/>
      <c r="DW4" s="80"/>
      <c r="DX4" s="80"/>
      <c r="DY4" s="80"/>
      <c r="DZ4" s="80"/>
      <c r="EA4" s="80"/>
      <c r="EB4" s="80"/>
      <c r="EC4" s="80"/>
    </row>
    <row r="5" spans="1:133" s="161" customFormat="1" ht="20.100000000000001" customHeight="1">
      <c r="A5" s="74"/>
      <c r="B5" s="23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c r="AP5" s="51"/>
      <c r="AQ5" s="51"/>
      <c r="AR5" s="51"/>
      <c r="AS5" s="51"/>
      <c r="AT5" s="51"/>
      <c r="AU5" s="51"/>
      <c r="AV5" s="51"/>
      <c r="AW5" s="51"/>
      <c r="AX5" s="51"/>
      <c r="AY5" s="51"/>
      <c r="AZ5" s="51"/>
      <c r="BA5" s="51"/>
      <c r="BB5" s="51"/>
      <c r="BC5" s="51"/>
      <c r="BD5" s="51"/>
      <c r="BE5" s="51"/>
      <c r="BF5" s="51"/>
      <c r="BG5" s="51"/>
      <c r="BH5" s="51"/>
      <c r="BI5" s="51"/>
      <c r="BJ5" s="51"/>
      <c r="BK5" s="51"/>
      <c r="BL5" s="51"/>
      <c r="BM5" s="51"/>
      <c r="BN5" s="51"/>
      <c r="BO5" s="51"/>
      <c r="BP5" s="51"/>
      <c r="BQ5" s="51"/>
      <c r="BR5" s="51"/>
      <c r="BS5" s="51"/>
      <c r="BT5" s="51"/>
      <c r="BU5" s="51"/>
      <c r="BV5" s="51"/>
      <c r="BW5" s="51"/>
      <c r="BX5" s="51"/>
      <c r="BY5" s="51"/>
      <c r="BZ5" s="51"/>
      <c r="CA5" s="51"/>
      <c r="CB5" s="51"/>
      <c r="CC5" s="51"/>
      <c r="CD5" s="51"/>
      <c r="CE5" s="51"/>
      <c r="CF5" s="51"/>
      <c r="CG5" s="51"/>
      <c r="CH5" s="51"/>
      <c r="CI5" s="51"/>
      <c r="CJ5" s="51"/>
      <c r="CK5" s="51"/>
      <c r="CL5" s="51"/>
      <c r="CM5" s="51"/>
      <c r="CN5" s="51"/>
      <c r="CO5" s="51"/>
      <c r="CP5" s="51"/>
      <c r="CQ5" s="51"/>
      <c r="CR5" s="51"/>
      <c r="CS5" s="51"/>
      <c r="CT5" s="51"/>
      <c r="CU5" s="51"/>
      <c r="CV5" s="51"/>
      <c r="CW5" s="44"/>
      <c r="CX5" s="44"/>
      <c r="CY5" s="44"/>
      <c r="CZ5" s="44"/>
      <c r="DA5" s="44"/>
      <c r="DB5" s="44"/>
      <c r="DC5" s="80"/>
      <c r="DD5" s="80"/>
      <c r="DE5" s="80"/>
      <c r="DF5" s="80"/>
      <c r="DG5" s="80"/>
      <c r="DH5" s="80"/>
      <c r="DI5" s="80"/>
      <c r="DJ5" s="80"/>
      <c r="DK5" s="80"/>
      <c r="DL5" s="80"/>
      <c r="DM5" s="80"/>
      <c r="DN5" s="80"/>
      <c r="DO5" s="80"/>
      <c r="DP5" s="80"/>
      <c r="DQ5" s="80"/>
      <c r="DR5" s="80"/>
      <c r="DS5" s="80"/>
      <c r="DT5" s="80"/>
      <c r="DU5" s="80"/>
      <c r="DV5" s="80"/>
      <c r="DW5" s="80"/>
      <c r="DX5" s="80"/>
      <c r="DY5" s="80"/>
      <c r="DZ5" s="80"/>
      <c r="EA5" s="80"/>
      <c r="EB5" s="80"/>
      <c r="EC5" s="80"/>
    </row>
    <row r="6" spans="1:133" s="361" customFormat="1" ht="20.100000000000001" customHeight="1">
      <c r="A6" s="359"/>
      <c r="B6" s="360"/>
      <c r="C6" s="716" t="s">
        <v>47</v>
      </c>
      <c r="D6" s="718"/>
      <c r="E6" s="716" t="s">
        <v>70</v>
      </c>
      <c r="F6" s="718"/>
      <c r="G6" s="716" t="s">
        <v>43</v>
      </c>
      <c r="H6" s="718"/>
      <c r="I6" s="716" t="s">
        <v>33</v>
      </c>
      <c r="J6" s="718"/>
      <c r="K6" s="716" t="s">
        <v>56</v>
      </c>
      <c r="L6" s="718"/>
      <c r="M6" s="716" t="s">
        <v>71</v>
      </c>
      <c r="N6" s="718"/>
      <c r="O6" s="716" t="s">
        <v>58</v>
      </c>
      <c r="P6" s="718"/>
      <c r="Q6" s="716" t="s">
        <v>227</v>
      </c>
      <c r="R6" s="718"/>
      <c r="S6" s="716" t="s">
        <v>37</v>
      </c>
      <c r="T6" s="718"/>
      <c r="U6" s="716" t="s">
        <v>35</v>
      </c>
      <c r="V6" s="718"/>
      <c r="W6" s="716" t="s">
        <v>32</v>
      </c>
      <c r="X6" s="718"/>
      <c r="Y6" s="716" t="s">
        <v>65</v>
      </c>
      <c r="Z6" s="718"/>
      <c r="AA6" s="716" t="s">
        <v>44</v>
      </c>
      <c r="AB6" s="718"/>
      <c r="AC6" s="716" t="s">
        <v>62</v>
      </c>
      <c r="AD6" s="718"/>
      <c r="AE6" s="716" t="s">
        <v>61</v>
      </c>
      <c r="AF6" s="718"/>
      <c r="AG6" s="716" t="s">
        <v>67</v>
      </c>
      <c r="AH6" s="718"/>
      <c r="AI6" s="716" t="s">
        <v>226</v>
      </c>
      <c r="AJ6" s="718"/>
      <c r="AK6" s="716" t="s">
        <v>34</v>
      </c>
      <c r="AL6" s="718"/>
      <c r="AM6" s="716" t="s">
        <v>46</v>
      </c>
      <c r="AN6" s="718"/>
      <c r="AO6" s="716" t="s">
        <v>36</v>
      </c>
      <c r="AP6" s="718"/>
      <c r="AQ6" s="716" t="s">
        <v>69</v>
      </c>
      <c r="AR6" s="718"/>
      <c r="AS6" s="716" t="s">
        <v>40</v>
      </c>
      <c r="AT6" s="718"/>
      <c r="AU6" s="716" t="s">
        <v>73</v>
      </c>
      <c r="AV6" s="718"/>
      <c r="AW6" s="716" t="s">
        <v>31</v>
      </c>
      <c r="AX6" s="718"/>
      <c r="AY6" s="716" t="s">
        <v>45</v>
      </c>
      <c r="AZ6" s="718"/>
      <c r="BA6" s="716" t="s">
        <v>51</v>
      </c>
      <c r="BB6" s="718"/>
      <c r="BC6" s="716" t="s">
        <v>48</v>
      </c>
      <c r="BD6" s="718"/>
      <c r="BE6" s="716" t="s">
        <v>39</v>
      </c>
      <c r="BF6" s="718"/>
      <c r="BG6" s="716" t="s">
        <v>481</v>
      </c>
      <c r="BH6" s="718"/>
      <c r="BI6" s="716" t="s">
        <v>66</v>
      </c>
      <c r="BJ6" s="718"/>
      <c r="BK6" s="716" t="s">
        <v>52</v>
      </c>
      <c r="BL6" s="718"/>
      <c r="BM6" s="716" t="s">
        <v>42</v>
      </c>
      <c r="BN6" s="718"/>
      <c r="BO6" s="716" t="s">
        <v>49</v>
      </c>
      <c r="BP6" s="718"/>
      <c r="BQ6" s="716" t="s">
        <v>59</v>
      </c>
      <c r="BR6" s="718"/>
      <c r="BS6" s="716" t="s">
        <v>64</v>
      </c>
      <c r="BT6" s="718"/>
      <c r="BU6" s="716" t="s">
        <v>57</v>
      </c>
      <c r="BV6" s="718"/>
      <c r="BW6" s="716" t="s">
        <v>233</v>
      </c>
      <c r="BX6" s="718"/>
      <c r="BY6" s="716" t="s">
        <v>225</v>
      </c>
      <c r="BZ6" s="718"/>
      <c r="CA6" s="716" t="s">
        <v>74</v>
      </c>
      <c r="CB6" s="718"/>
      <c r="CC6" s="716" t="s">
        <v>38</v>
      </c>
      <c r="CD6" s="718"/>
      <c r="CE6" s="716" t="s">
        <v>41</v>
      </c>
      <c r="CF6" s="718"/>
      <c r="CG6" s="716" t="s">
        <v>72</v>
      </c>
      <c r="CH6" s="718"/>
      <c r="CI6" s="716" t="s">
        <v>231</v>
      </c>
      <c r="CJ6" s="718"/>
      <c r="CK6" s="716" t="s">
        <v>63</v>
      </c>
      <c r="CL6" s="718"/>
      <c r="CM6" s="716" t="s">
        <v>185</v>
      </c>
      <c r="CN6" s="718"/>
      <c r="CO6" s="716" t="s">
        <v>54</v>
      </c>
      <c r="CP6" s="718"/>
      <c r="CQ6" s="716" t="s">
        <v>53</v>
      </c>
      <c r="CR6" s="718"/>
      <c r="CS6" s="716" t="s">
        <v>234</v>
      </c>
      <c r="CT6" s="718"/>
      <c r="CU6" s="716" t="s">
        <v>55</v>
      </c>
      <c r="CV6" s="718"/>
      <c r="CW6" s="716" t="s">
        <v>68</v>
      </c>
      <c r="CX6" s="718"/>
      <c r="CY6" s="716" t="s">
        <v>50</v>
      </c>
      <c r="CZ6" s="718"/>
      <c r="DA6" s="716" t="s">
        <v>60</v>
      </c>
      <c r="DB6" s="718"/>
      <c r="DC6" s="80"/>
      <c r="DD6" s="80"/>
      <c r="DE6" s="80"/>
      <c r="DF6" s="80"/>
      <c r="DG6" s="80"/>
      <c r="DH6" s="80"/>
      <c r="DI6" s="80"/>
      <c r="DJ6" s="80"/>
      <c r="DK6" s="80"/>
      <c r="DL6" s="80"/>
      <c r="DM6" s="80"/>
      <c r="DN6" s="80"/>
      <c r="DO6" s="80"/>
      <c r="DP6" s="80"/>
      <c r="DQ6" s="80"/>
      <c r="DR6" s="80"/>
      <c r="DS6" s="80"/>
      <c r="DT6" s="80"/>
      <c r="DU6" s="80"/>
      <c r="DV6" s="80"/>
      <c r="DW6" s="80"/>
      <c r="DX6" s="80"/>
      <c r="DY6" s="80"/>
      <c r="DZ6" s="80"/>
      <c r="EA6" s="80"/>
      <c r="EB6" s="80"/>
      <c r="EC6" s="80"/>
    </row>
    <row r="7" spans="1:133" s="364" customFormat="1" ht="20.100000000000001" customHeight="1">
      <c r="A7" s="363"/>
      <c r="B7" s="362"/>
      <c r="C7" s="374" t="s">
        <v>175</v>
      </c>
      <c r="D7" s="375" t="s">
        <v>176</v>
      </c>
      <c r="E7" s="374" t="s">
        <v>175</v>
      </c>
      <c r="F7" s="375" t="s">
        <v>176</v>
      </c>
      <c r="G7" s="374" t="s">
        <v>175</v>
      </c>
      <c r="H7" s="375" t="s">
        <v>176</v>
      </c>
      <c r="I7" s="374" t="s">
        <v>175</v>
      </c>
      <c r="J7" s="375" t="s">
        <v>176</v>
      </c>
      <c r="K7" s="374" t="s">
        <v>175</v>
      </c>
      <c r="L7" s="375" t="s">
        <v>176</v>
      </c>
      <c r="M7" s="374" t="s">
        <v>175</v>
      </c>
      <c r="N7" s="375" t="s">
        <v>176</v>
      </c>
      <c r="O7" s="374" t="s">
        <v>175</v>
      </c>
      <c r="P7" s="375" t="s">
        <v>176</v>
      </c>
      <c r="Q7" s="374" t="s">
        <v>175</v>
      </c>
      <c r="R7" s="375" t="s">
        <v>176</v>
      </c>
      <c r="S7" s="374" t="s">
        <v>175</v>
      </c>
      <c r="T7" s="375" t="s">
        <v>176</v>
      </c>
      <c r="U7" s="374" t="s">
        <v>175</v>
      </c>
      <c r="V7" s="375" t="s">
        <v>176</v>
      </c>
      <c r="W7" s="374" t="s">
        <v>175</v>
      </c>
      <c r="X7" s="375" t="s">
        <v>176</v>
      </c>
      <c r="Y7" s="374" t="s">
        <v>175</v>
      </c>
      <c r="Z7" s="375" t="s">
        <v>176</v>
      </c>
      <c r="AA7" s="374" t="s">
        <v>175</v>
      </c>
      <c r="AB7" s="375" t="s">
        <v>176</v>
      </c>
      <c r="AC7" s="374" t="s">
        <v>175</v>
      </c>
      <c r="AD7" s="375" t="s">
        <v>176</v>
      </c>
      <c r="AE7" s="374" t="s">
        <v>175</v>
      </c>
      <c r="AF7" s="375" t="s">
        <v>176</v>
      </c>
      <c r="AG7" s="374" t="s">
        <v>175</v>
      </c>
      <c r="AH7" s="375" t="s">
        <v>176</v>
      </c>
      <c r="AI7" s="374" t="s">
        <v>175</v>
      </c>
      <c r="AJ7" s="375" t="s">
        <v>176</v>
      </c>
      <c r="AK7" s="374" t="s">
        <v>175</v>
      </c>
      <c r="AL7" s="375" t="s">
        <v>176</v>
      </c>
      <c r="AM7" s="374" t="s">
        <v>175</v>
      </c>
      <c r="AN7" s="375" t="s">
        <v>176</v>
      </c>
      <c r="AO7" s="374" t="s">
        <v>175</v>
      </c>
      <c r="AP7" s="375" t="s">
        <v>176</v>
      </c>
      <c r="AQ7" s="374" t="s">
        <v>175</v>
      </c>
      <c r="AR7" s="375" t="s">
        <v>176</v>
      </c>
      <c r="AS7" s="374" t="s">
        <v>175</v>
      </c>
      <c r="AT7" s="375" t="s">
        <v>176</v>
      </c>
      <c r="AU7" s="374" t="s">
        <v>175</v>
      </c>
      <c r="AV7" s="375" t="s">
        <v>176</v>
      </c>
      <c r="AW7" s="374" t="s">
        <v>175</v>
      </c>
      <c r="AX7" s="375" t="s">
        <v>176</v>
      </c>
      <c r="AY7" s="374" t="s">
        <v>175</v>
      </c>
      <c r="AZ7" s="375" t="s">
        <v>176</v>
      </c>
      <c r="BA7" s="374" t="s">
        <v>175</v>
      </c>
      <c r="BB7" s="375" t="s">
        <v>176</v>
      </c>
      <c r="BC7" s="374" t="s">
        <v>175</v>
      </c>
      <c r="BD7" s="375" t="s">
        <v>176</v>
      </c>
      <c r="BE7" s="374" t="s">
        <v>175</v>
      </c>
      <c r="BF7" s="375" t="s">
        <v>176</v>
      </c>
      <c r="BG7" s="374" t="s">
        <v>175</v>
      </c>
      <c r="BH7" s="375" t="s">
        <v>176</v>
      </c>
      <c r="BI7" s="374" t="s">
        <v>175</v>
      </c>
      <c r="BJ7" s="375" t="s">
        <v>176</v>
      </c>
      <c r="BK7" s="374" t="s">
        <v>175</v>
      </c>
      <c r="BL7" s="375" t="s">
        <v>176</v>
      </c>
      <c r="BM7" s="374" t="s">
        <v>175</v>
      </c>
      <c r="BN7" s="375" t="s">
        <v>176</v>
      </c>
      <c r="BO7" s="374" t="s">
        <v>175</v>
      </c>
      <c r="BP7" s="375" t="s">
        <v>176</v>
      </c>
      <c r="BQ7" s="374" t="s">
        <v>175</v>
      </c>
      <c r="BR7" s="375" t="s">
        <v>176</v>
      </c>
      <c r="BS7" s="374" t="s">
        <v>175</v>
      </c>
      <c r="BT7" s="375" t="s">
        <v>176</v>
      </c>
      <c r="BU7" s="374" t="s">
        <v>175</v>
      </c>
      <c r="BV7" s="375" t="s">
        <v>176</v>
      </c>
      <c r="BW7" s="374" t="s">
        <v>175</v>
      </c>
      <c r="BX7" s="375" t="s">
        <v>176</v>
      </c>
      <c r="BY7" s="374" t="s">
        <v>175</v>
      </c>
      <c r="BZ7" s="375" t="s">
        <v>176</v>
      </c>
      <c r="CA7" s="374" t="s">
        <v>175</v>
      </c>
      <c r="CB7" s="375" t="s">
        <v>176</v>
      </c>
      <c r="CC7" s="374" t="s">
        <v>175</v>
      </c>
      <c r="CD7" s="375" t="s">
        <v>176</v>
      </c>
      <c r="CE7" s="374" t="s">
        <v>175</v>
      </c>
      <c r="CF7" s="375" t="s">
        <v>176</v>
      </c>
      <c r="CG7" s="374" t="s">
        <v>175</v>
      </c>
      <c r="CH7" s="375" t="s">
        <v>176</v>
      </c>
      <c r="CI7" s="374" t="s">
        <v>175</v>
      </c>
      <c r="CJ7" s="375" t="s">
        <v>176</v>
      </c>
      <c r="CK7" s="374" t="s">
        <v>175</v>
      </c>
      <c r="CL7" s="375" t="s">
        <v>176</v>
      </c>
      <c r="CM7" s="374" t="s">
        <v>175</v>
      </c>
      <c r="CN7" s="375" t="s">
        <v>176</v>
      </c>
      <c r="CO7" s="374" t="s">
        <v>175</v>
      </c>
      <c r="CP7" s="375" t="s">
        <v>176</v>
      </c>
      <c r="CQ7" s="374" t="s">
        <v>175</v>
      </c>
      <c r="CR7" s="375" t="s">
        <v>176</v>
      </c>
      <c r="CS7" s="374" t="s">
        <v>175</v>
      </c>
      <c r="CT7" s="375" t="s">
        <v>176</v>
      </c>
      <c r="CU7" s="374" t="s">
        <v>175</v>
      </c>
      <c r="CV7" s="375" t="s">
        <v>176</v>
      </c>
      <c r="CW7" s="374" t="s">
        <v>175</v>
      </c>
      <c r="CX7" s="375" t="s">
        <v>176</v>
      </c>
      <c r="CY7" s="374" t="s">
        <v>175</v>
      </c>
      <c r="CZ7" s="375" t="s">
        <v>176</v>
      </c>
      <c r="DA7" s="374" t="s">
        <v>175</v>
      </c>
      <c r="DB7" s="375" t="s">
        <v>176</v>
      </c>
      <c r="DC7" s="80"/>
      <c r="DD7" s="80"/>
      <c r="DE7" s="80"/>
      <c r="DF7" s="80"/>
      <c r="DG7" s="80"/>
      <c r="DH7" s="80"/>
      <c r="DI7" s="80"/>
      <c r="DJ7" s="80"/>
      <c r="DK7" s="80"/>
      <c r="DL7" s="80"/>
      <c r="DM7" s="80"/>
      <c r="DN7" s="80"/>
      <c r="DO7" s="80"/>
      <c r="DP7" s="80"/>
      <c r="DQ7" s="80"/>
      <c r="DR7" s="80"/>
      <c r="DS7" s="80"/>
      <c r="DT7" s="80"/>
      <c r="DU7" s="80"/>
      <c r="DV7" s="80"/>
      <c r="DW7" s="80"/>
      <c r="DX7" s="80"/>
      <c r="DY7" s="80"/>
      <c r="DZ7" s="80"/>
      <c r="EA7" s="80"/>
      <c r="EB7" s="80"/>
      <c r="EC7" s="80"/>
    </row>
    <row r="8" spans="1:133" s="364" customFormat="1" ht="34.9" customHeight="1">
      <c r="A8" s="182"/>
      <c r="B8" s="376" t="s">
        <v>301</v>
      </c>
      <c r="C8" s="434">
        <v>2016789.3988539001</v>
      </c>
      <c r="D8" s="435">
        <v>100</v>
      </c>
      <c r="E8" s="434">
        <v>926658.92773699993</v>
      </c>
      <c r="F8" s="435">
        <v>100</v>
      </c>
      <c r="G8" s="434">
        <v>1164148.3547537602</v>
      </c>
      <c r="H8" s="435">
        <v>100</v>
      </c>
      <c r="I8" s="434">
        <v>503424.34843059001</v>
      </c>
      <c r="J8" s="435">
        <v>100</v>
      </c>
      <c r="K8" s="434">
        <v>483659.83705500001</v>
      </c>
      <c r="L8" s="435">
        <v>100</v>
      </c>
      <c r="M8" s="434">
        <v>529339.29492899997</v>
      </c>
      <c r="N8" s="435">
        <v>100</v>
      </c>
      <c r="O8" s="434">
        <v>467303.12954300008</v>
      </c>
      <c r="P8" s="435">
        <v>100</v>
      </c>
      <c r="Q8" s="434">
        <v>157921.07587359002</v>
      </c>
      <c r="R8" s="435">
        <v>100</v>
      </c>
      <c r="S8" s="434">
        <v>268199.20543839998</v>
      </c>
      <c r="T8" s="435">
        <v>100</v>
      </c>
      <c r="U8" s="434">
        <v>203994.87015890001</v>
      </c>
      <c r="V8" s="435">
        <v>100</v>
      </c>
      <c r="W8" s="539">
        <v>69893.806047999999</v>
      </c>
      <c r="X8" s="435">
        <v>100</v>
      </c>
      <c r="Y8" s="434">
        <v>54595.986018760006</v>
      </c>
      <c r="Z8" s="435">
        <v>100</v>
      </c>
      <c r="AA8" s="434">
        <v>188494.80136931999</v>
      </c>
      <c r="AB8" s="435">
        <v>100</v>
      </c>
      <c r="AC8" s="434">
        <v>23631.979119</v>
      </c>
      <c r="AD8" s="435">
        <v>100</v>
      </c>
      <c r="AE8" s="434">
        <v>49754.432341</v>
      </c>
      <c r="AF8" s="435">
        <v>100</v>
      </c>
      <c r="AG8" s="434">
        <v>86876.488318000003</v>
      </c>
      <c r="AH8" s="435">
        <v>100</v>
      </c>
      <c r="AI8" s="434">
        <v>78285.568729799998</v>
      </c>
      <c r="AJ8" s="435">
        <v>100</v>
      </c>
      <c r="AK8" s="434">
        <v>83911.034545000002</v>
      </c>
      <c r="AL8" s="435">
        <v>100</v>
      </c>
      <c r="AM8" s="434">
        <v>0</v>
      </c>
      <c r="AN8" s="435" t="s">
        <v>300</v>
      </c>
      <c r="AO8" s="434">
        <v>10461.585842</v>
      </c>
      <c r="AP8" s="435">
        <v>100</v>
      </c>
      <c r="AQ8" s="434">
        <v>101304.317693</v>
      </c>
      <c r="AR8" s="435">
        <v>100</v>
      </c>
      <c r="AS8" s="434">
        <v>45436.847170000001</v>
      </c>
      <c r="AT8" s="435">
        <v>100</v>
      </c>
      <c r="AU8" s="434">
        <v>62000.729441000003</v>
      </c>
      <c r="AV8" s="435">
        <v>100</v>
      </c>
      <c r="AW8" s="434">
        <v>29502.670844000004</v>
      </c>
      <c r="AX8" s="435">
        <v>100</v>
      </c>
      <c r="AY8" s="434">
        <v>29578.352905</v>
      </c>
      <c r="AZ8" s="435">
        <v>100</v>
      </c>
      <c r="BA8" s="434">
        <v>58108.318913999996</v>
      </c>
      <c r="BB8" s="435">
        <v>100</v>
      </c>
      <c r="BC8" s="434">
        <v>241.49468200000001</v>
      </c>
      <c r="BD8" s="435">
        <v>100</v>
      </c>
      <c r="BE8" s="434">
        <v>44154.664378870009</v>
      </c>
      <c r="BF8" s="435">
        <v>100</v>
      </c>
      <c r="BG8" s="434">
        <v>22058.982069000002</v>
      </c>
      <c r="BH8" s="435">
        <v>100</v>
      </c>
      <c r="BI8" s="434">
        <v>5841.3814430000002</v>
      </c>
      <c r="BJ8" s="435">
        <v>100</v>
      </c>
      <c r="BK8" s="434">
        <v>31736.663479000003</v>
      </c>
      <c r="BL8" s="435">
        <v>100</v>
      </c>
      <c r="BM8" s="434">
        <v>13865.611382999999</v>
      </c>
      <c r="BN8" s="435">
        <v>100</v>
      </c>
      <c r="BO8" s="434">
        <v>0</v>
      </c>
      <c r="BP8" s="435" t="s">
        <v>300</v>
      </c>
      <c r="BQ8" s="434">
        <v>12639.04989939</v>
      </c>
      <c r="BR8" s="435">
        <v>100</v>
      </c>
      <c r="BS8" s="434">
        <v>6089.6534273799998</v>
      </c>
      <c r="BT8" s="435">
        <v>100</v>
      </c>
      <c r="BU8" s="434">
        <v>5056.2963359999994</v>
      </c>
      <c r="BV8" s="435">
        <v>100</v>
      </c>
      <c r="BW8" s="434">
        <v>227.56700799999999</v>
      </c>
      <c r="BX8" s="435">
        <v>100</v>
      </c>
      <c r="BY8" s="434">
        <v>7422.8789745499998</v>
      </c>
      <c r="BZ8" s="435">
        <v>100</v>
      </c>
      <c r="CA8" s="434">
        <v>7533.6040760000005</v>
      </c>
      <c r="CB8" s="435">
        <v>100</v>
      </c>
      <c r="CC8" s="434">
        <v>48.470706</v>
      </c>
      <c r="CD8" s="435">
        <v>100</v>
      </c>
      <c r="CE8" s="434">
        <v>2572.1067046500002</v>
      </c>
      <c r="CF8" s="435">
        <v>100</v>
      </c>
      <c r="CG8" s="434">
        <v>4352.6554939999996</v>
      </c>
      <c r="CH8" s="435">
        <v>100</v>
      </c>
      <c r="CI8" s="434">
        <v>845.31994900000007</v>
      </c>
      <c r="CJ8" s="435">
        <v>100</v>
      </c>
      <c r="CK8" s="434">
        <v>3523.9818639999999</v>
      </c>
      <c r="CL8" s="435">
        <v>100</v>
      </c>
      <c r="CM8" s="434">
        <v>6.5318605300000003</v>
      </c>
      <c r="CN8" s="435">
        <v>100</v>
      </c>
      <c r="CO8" s="434">
        <v>1512.995989</v>
      </c>
      <c r="CP8" s="435">
        <v>100</v>
      </c>
      <c r="CQ8" s="434">
        <v>0</v>
      </c>
      <c r="CR8" s="435" t="s">
        <v>300</v>
      </c>
      <c r="CS8" s="434">
        <v>0</v>
      </c>
      <c r="CT8" s="435" t="s">
        <v>300</v>
      </c>
      <c r="CU8" s="434">
        <v>438.99177600000002</v>
      </c>
      <c r="CV8" s="435">
        <v>100</v>
      </c>
      <c r="CW8" s="434">
        <v>0</v>
      </c>
      <c r="CX8" s="435" t="s">
        <v>300</v>
      </c>
      <c r="CY8" s="435">
        <v>0</v>
      </c>
      <c r="CZ8" s="435" t="s">
        <v>300</v>
      </c>
      <c r="DA8" s="435">
        <v>0</v>
      </c>
      <c r="DB8" s="435" t="s">
        <v>300</v>
      </c>
      <c r="DC8" s="80"/>
      <c r="DD8" s="80"/>
      <c r="DE8" s="80"/>
      <c r="DF8" s="80"/>
      <c r="DG8" s="80"/>
      <c r="DH8" s="80"/>
      <c r="DI8" s="80"/>
      <c r="DJ8" s="80"/>
      <c r="DK8" s="80"/>
      <c r="DL8" s="80"/>
      <c r="DM8" s="80"/>
      <c r="DN8" s="80"/>
      <c r="DO8" s="80"/>
      <c r="DP8" s="80"/>
      <c r="DQ8" s="80"/>
      <c r="DR8" s="80"/>
      <c r="DS8" s="80"/>
      <c r="DT8" s="80"/>
      <c r="DU8" s="80"/>
      <c r="DV8" s="80"/>
      <c r="DW8" s="80"/>
      <c r="DX8" s="80"/>
      <c r="DY8" s="80"/>
      <c r="DZ8" s="80"/>
      <c r="EA8" s="80"/>
      <c r="EB8" s="80"/>
      <c r="EC8" s="80"/>
    </row>
    <row r="9" spans="1:133" s="138" customFormat="1" ht="20.100000000000001" customHeight="1">
      <c r="A9" s="182"/>
      <c r="B9" s="376" t="s">
        <v>302</v>
      </c>
      <c r="C9" s="377">
        <v>1934507.3342714801</v>
      </c>
      <c r="D9" s="378">
        <v>95.920145919589856</v>
      </c>
      <c r="E9" s="379">
        <v>854384.38996299997</v>
      </c>
      <c r="F9" s="378">
        <v>92.200524312596642</v>
      </c>
      <c r="G9" s="379">
        <v>1138188.8760768701</v>
      </c>
      <c r="H9" s="378">
        <v>97.77008844526685</v>
      </c>
      <c r="I9" s="379">
        <v>482742.69720825</v>
      </c>
      <c r="J9" s="378">
        <v>95.891805534075885</v>
      </c>
      <c r="K9" s="379">
        <v>462464.41305600002</v>
      </c>
      <c r="L9" s="378">
        <v>95.617700215081186</v>
      </c>
      <c r="M9" s="379">
        <v>499574.10498800001</v>
      </c>
      <c r="N9" s="378">
        <v>94.376916615458825</v>
      </c>
      <c r="O9" s="379">
        <v>458077.37033300003</v>
      </c>
      <c r="P9" s="378">
        <v>98.025744184717439</v>
      </c>
      <c r="Q9" s="379">
        <v>155630.40090009</v>
      </c>
      <c r="R9" s="378">
        <v>98.549481150107141</v>
      </c>
      <c r="S9" s="379">
        <v>258950.19046452999</v>
      </c>
      <c r="T9" s="378">
        <v>96.551438338994515</v>
      </c>
      <c r="U9" s="379">
        <v>181597.21165302</v>
      </c>
      <c r="V9" s="378">
        <v>89.020479540277876</v>
      </c>
      <c r="W9" s="377">
        <v>65569.697247999997</v>
      </c>
      <c r="X9" s="378">
        <v>93.813316165626475</v>
      </c>
      <c r="Y9" s="379">
        <v>53656.323646660006</v>
      </c>
      <c r="Z9" s="378">
        <v>98.278880114415159</v>
      </c>
      <c r="AA9" s="379">
        <v>182099.91786417001</v>
      </c>
      <c r="AB9" s="378">
        <v>96.607395292233861</v>
      </c>
      <c r="AC9" s="379">
        <v>23631.979119</v>
      </c>
      <c r="AD9" s="378">
        <v>100</v>
      </c>
      <c r="AE9" s="379">
        <v>47102.273556</v>
      </c>
      <c r="AF9" s="378">
        <v>94.669502474024824</v>
      </c>
      <c r="AG9" s="379">
        <v>84314.492945000005</v>
      </c>
      <c r="AH9" s="378">
        <v>97.050991099430547</v>
      </c>
      <c r="AI9" s="379">
        <v>72408.377964839994</v>
      </c>
      <c r="AJ9" s="378">
        <v>92.492625575417435</v>
      </c>
      <c r="AK9" s="379">
        <v>80738.063339</v>
      </c>
      <c r="AL9" s="378">
        <v>96.218648449271129</v>
      </c>
      <c r="AM9" s="379">
        <v>0</v>
      </c>
      <c r="AN9" s="378" t="s">
        <v>300</v>
      </c>
      <c r="AO9" s="379">
        <v>10066.434173</v>
      </c>
      <c r="AP9" s="378">
        <v>96.222832035525713</v>
      </c>
      <c r="AQ9" s="379">
        <v>97633.447146000006</v>
      </c>
      <c r="AR9" s="378">
        <v>96.376392802797923</v>
      </c>
      <c r="AS9" s="379">
        <v>45436.847170000001</v>
      </c>
      <c r="AT9" s="378">
        <v>100</v>
      </c>
      <c r="AU9" s="379">
        <v>57799.327922999997</v>
      </c>
      <c r="AV9" s="378">
        <v>93.223625663955985</v>
      </c>
      <c r="AW9" s="379">
        <v>28607.912948000001</v>
      </c>
      <c r="AX9" s="378">
        <v>96.967196967585835</v>
      </c>
      <c r="AY9" s="379">
        <v>27228.907773999999</v>
      </c>
      <c r="AZ9" s="378">
        <v>92.056876396917815</v>
      </c>
      <c r="BA9" s="379">
        <v>51356.061114999997</v>
      </c>
      <c r="BB9" s="378">
        <v>88.379877571413985</v>
      </c>
      <c r="BC9" s="379">
        <v>241.49468200000001</v>
      </c>
      <c r="BD9" s="378">
        <v>100</v>
      </c>
      <c r="BE9" s="379">
        <v>41625.766246440005</v>
      </c>
      <c r="BF9" s="378">
        <v>94.272636497175611</v>
      </c>
      <c r="BG9" s="379">
        <v>21492.245175</v>
      </c>
      <c r="BH9" s="378">
        <v>97.430811212288674</v>
      </c>
      <c r="BI9" s="379">
        <v>5841.3814430000002</v>
      </c>
      <c r="BJ9" s="378">
        <v>100</v>
      </c>
      <c r="BK9" s="379">
        <v>29400.579179</v>
      </c>
      <c r="BL9" s="378">
        <v>92.639162268756508</v>
      </c>
      <c r="BM9" s="379">
        <v>13736.879607999999</v>
      </c>
      <c r="BN9" s="378">
        <v>99.071575198207043</v>
      </c>
      <c r="BO9" s="379">
        <v>0</v>
      </c>
      <c r="BP9" s="378" t="s">
        <v>300</v>
      </c>
      <c r="BQ9" s="379">
        <v>12168.51883219</v>
      </c>
      <c r="BR9" s="378">
        <v>96.277164257238127</v>
      </c>
      <c r="BS9" s="379">
        <v>6089.6534273799998</v>
      </c>
      <c r="BT9" s="378">
        <v>100</v>
      </c>
      <c r="BU9" s="379">
        <v>4989.6269439999996</v>
      </c>
      <c r="BV9" s="378">
        <v>98.681457976951933</v>
      </c>
      <c r="BW9" s="379">
        <v>179.74699799999999</v>
      </c>
      <c r="BX9" s="378">
        <v>78.986404742817555</v>
      </c>
      <c r="BY9" s="379">
        <v>6785.98778709</v>
      </c>
      <c r="BZ9" s="378">
        <v>91.419889915440649</v>
      </c>
      <c r="CA9" s="379">
        <v>7384.3920740000003</v>
      </c>
      <c r="CB9" s="378">
        <v>98.01938089001321</v>
      </c>
      <c r="CC9" s="379">
        <v>48.470706</v>
      </c>
      <c r="CD9" s="378">
        <v>100</v>
      </c>
      <c r="CE9" s="379">
        <v>2463.61054758</v>
      </c>
      <c r="CF9" s="378">
        <v>95.781817415511782</v>
      </c>
      <c r="CG9" s="379">
        <v>4296.9719269999996</v>
      </c>
      <c r="CH9" s="378">
        <v>98.720698960054193</v>
      </c>
      <c r="CI9" s="379">
        <v>645.398008</v>
      </c>
      <c r="CJ9" s="378">
        <v>76.349553652850076</v>
      </c>
      <c r="CK9" s="379">
        <v>3466.093562</v>
      </c>
      <c r="CL9" s="378">
        <v>98.357304202062721</v>
      </c>
      <c r="CM9" s="379">
        <v>3.6271657500000001</v>
      </c>
      <c r="CN9" s="378">
        <v>55.530361270588855</v>
      </c>
      <c r="CO9" s="379">
        <v>1502.4167970000001</v>
      </c>
      <c r="CP9" s="378">
        <v>99.300778582566366</v>
      </c>
      <c r="CQ9" s="379">
        <v>0</v>
      </c>
      <c r="CR9" s="378" t="s">
        <v>300</v>
      </c>
      <c r="CS9" s="379">
        <v>0</v>
      </c>
      <c r="CT9" s="378" t="s">
        <v>300</v>
      </c>
      <c r="CU9" s="379">
        <v>394.546402</v>
      </c>
      <c r="CV9" s="378">
        <v>89.875579354816878</v>
      </c>
      <c r="CW9" s="379">
        <v>0</v>
      </c>
      <c r="CX9" s="378" t="s">
        <v>300</v>
      </c>
      <c r="CY9" s="378">
        <v>0</v>
      </c>
      <c r="CZ9" s="378" t="s">
        <v>300</v>
      </c>
      <c r="DA9" s="378">
        <v>0</v>
      </c>
      <c r="DB9" s="378" t="s">
        <v>300</v>
      </c>
      <c r="DC9" s="80"/>
      <c r="DD9" s="80"/>
      <c r="DE9" s="80"/>
      <c r="DF9" s="80"/>
      <c r="DG9" s="80"/>
      <c r="DH9" s="80"/>
      <c r="DI9" s="80"/>
      <c r="DJ9" s="80"/>
      <c r="DK9" s="80"/>
      <c r="DL9" s="80"/>
      <c r="DM9" s="80"/>
      <c r="DN9" s="80"/>
      <c r="DO9" s="80"/>
      <c r="DP9" s="80"/>
      <c r="DQ9" s="80"/>
      <c r="DR9" s="80"/>
      <c r="DS9" s="80"/>
      <c r="DT9" s="80"/>
      <c r="DU9" s="80"/>
      <c r="DV9" s="80"/>
      <c r="DW9" s="80"/>
      <c r="DX9" s="80"/>
      <c r="DY9" s="80"/>
      <c r="DZ9" s="80"/>
      <c r="EA9" s="80"/>
      <c r="EB9" s="80"/>
      <c r="EC9" s="80"/>
    </row>
    <row r="10" spans="1:133" s="141" customFormat="1" ht="20.100000000000001" customHeight="1">
      <c r="A10" s="182"/>
      <c r="B10" s="380" t="s">
        <v>303</v>
      </c>
      <c r="C10" s="177">
        <v>1050759.90070107</v>
      </c>
      <c r="D10" s="178">
        <v>52.100625940328484</v>
      </c>
      <c r="E10" s="105">
        <v>429506.30262500001</v>
      </c>
      <c r="F10" s="178">
        <v>46.349988088271083</v>
      </c>
      <c r="G10" s="105">
        <v>632902.91995126999</v>
      </c>
      <c r="H10" s="178">
        <v>54.366173981763787</v>
      </c>
      <c r="I10" s="105">
        <v>168723.44013391001</v>
      </c>
      <c r="J10" s="178">
        <v>33.515152904284463</v>
      </c>
      <c r="K10" s="105">
        <v>228225.04515300001</v>
      </c>
      <c r="L10" s="178">
        <v>47.187098797092617</v>
      </c>
      <c r="M10" s="105">
        <v>214788.07629299999</v>
      </c>
      <c r="N10" s="178">
        <v>40.576635505929978</v>
      </c>
      <c r="O10" s="105">
        <v>361475.59706900001</v>
      </c>
      <c r="P10" s="178">
        <v>77.35355794053973</v>
      </c>
      <c r="Q10" s="105">
        <v>155630.40090009</v>
      </c>
      <c r="R10" s="178">
        <v>98.549481150107141</v>
      </c>
      <c r="S10" s="105">
        <v>248693.17497349999</v>
      </c>
      <c r="T10" s="178">
        <v>92.727036445534836</v>
      </c>
      <c r="U10" s="105">
        <v>59160.492987220001</v>
      </c>
      <c r="V10" s="178">
        <v>29.000970926934315</v>
      </c>
      <c r="W10" s="177">
        <v>40077.749033</v>
      </c>
      <c r="X10" s="178">
        <v>57.340916597783156</v>
      </c>
      <c r="Y10" s="105">
        <v>53656.323646660006</v>
      </c>
      <c r="Z10" s="178">
        <v>98.278880114415159</v>
      </c>
      <c r="AA10" s="105">
        <v>152651.94388045001</v>
      </c>
      <c r="AB10" s="178">
        <v>80.984697069367627</v>
      </c>
      <c r="AC10" s="105">
        <v>23631.979119</v>
      </c>
      <c r="AD10" s="178">
        <v>100</v>
      </c>
      <c r="AE10" s="105">
        <v>15245.846829</v>
      </c>
      <c r="AF10" s="178">
        <v>30.642188266786242</v>
      </c>
      <c r="AG10" s="105">
        <v>77625.364809999999</v>
      </c>
      <c r="AH10" s="178">
        <v>89.351407167682154</v>
      </c>
      <c r="AI10" s="105">
        <v>41210.415709280001</v>
      </c>
      <c r="AJ10" s="178">
        <v>52.641139839599759</v>
      </c>
      <c r="AK10" s="105">
        <v>65168.977123999997</v>
      </c>
      <c r="AL10" s="178">
        <v>77.664370934493761</v>
      </c>
      <c r="AM10" s="105">
        <v>0</v>
      </c>
      <c r="AN10" s="178" t="s">
        <v>300</v>
      </c>
      <c r="AO10" s="105">
        <v>10066.434173</v>
      </c>
      <c r="AP10" s="178">
        <v>96.222832035525713</v>
      </c>
      <c r="AQ10" s="105">
        <v>97582.691646000007</v>
      </c>
      <c r="AR10" s="178">
        <v>96.326290792186882</v>
      </c>
      <c r="AS10" s="105">
        <v>45436.847170000001</v>
      </c>
      <c r="AT10" s="178">
        <v>100</v>
      </c>
      <c r="AU10" s="105">
        <v>48300.279895</v>
      </c>
      <c r="AV10" s="178">
        <v>77.902760710198777</v>
      </c>
      <c r="AW10" s="105">
        <v>25260.622981</v>
      </c>
      <c r="AX10" s="178">
        <v>85.621478525010502</v>
      </c>
      <c r="AY10" s="105">
        <v>26409.898681999999</v>
      </c>
      <c r="AZ10" s="178">
        <v>89.287928799901508</v>
      </c>
      <c r="BA10" s="105">
        <v>0</v>
      </c>
      <c r="BB10" s="178">
        <v>0</v>
      </c>
      <c r="BC10" s="105">
        <v>241.49468200000001</v>
      </c>
      <c r="BD10" s="178">
        <v>100</v>
      </c>
      <c r="BE10" s="105">
        <v>39238.904350059995</v>
      </c>
      <c r="BF10" s="178">
        <v>88.866951888411521</v>
      </c>
      <c r="BG10" s="105">
        <v>20469.862362</v>
      </c>
      <c r="BH10" s="178">
        <v>92.796042437365102</v>
      </c>
      <c r="BI10" s="105">
        <v>5841.3814430000002</v>
      </c>
      <c r="BJ10" s="178">
        <v>100</v>
      </c>
      <c r="BK10" s="105">
        <v>9205.9193830000004</v>
      </c>
      <c r="BL10" s="178">
        <v>29.007206094905069</v>
      </c>
      <c r="BM10" s="105">
        <v>13702.543146</v>
      </c>
      <c r="BN10" s="178">
        <v>98.823937636100695</v>
      </c>
      <c r="BO10" s="105">
        <v>0</v>
      </c>
      <c r="BP10" s="178" t="s">
        <v>300</v>
      </c>
      <c r="BQ10" s="105">
        <v>11967.48281625</v>
      </c>
      <c r="BR10" s="178">
        <v>94.686569888671684</v>
      </c>
      <c r="BS10" s="105">
        <v>6089.6534273799998</v>
      </c>
      <c r="BT10" s="178">
        <v>100</v>
      </c>
      <c r="BU10" s="105">
        <v>4989.6269439999996</v>
      </c>
      <c r="BV10" s="178">
        <v>98.681457976951933</v>
      </c>
      <c r="BW10" s="105">
        <v>0</v>
      </c>
      <c r="BX10" s="178">
        <v>0</v>
      </c>
      <c r="BY10" s="105">
        <v>6785.98778709</v>
      </c>
      <c r="BZ10" s="178">
        <v>91.419889915440649</v>
      </c>
      <c r="CA10" s="105">
        <v>0</v>
      </c>
      <c r="CB10" s="178">
        <v>0</v>
      </c>
      <c r="CC10" s="105">
        <v>48.470706</v>
      </c>
      <c r="CD10" s="178">
        <v>100</v>
      </c>
      <c r="CE10" s="105">
        <v>2463.61054758</v>
      </c>
      <c r="CF10" s="178">
        <v>95.781817415511782</v>
      </c>
      <c r="CG10" s="105">
        <v>4296.9719269999996</v>
      </c>
      <c r="CH10" s="178">
        <v>98.720698960054193</v>
      </c>
      <c r="CI10" s="105">
        <v>138.60020900000001</v>
      </c>
      <c r="CJ10" s="178">
        <v>16.396183381684278</v>
      </c>
      <c r="CK10" s="105">
        <v>3466.093562</v>
      </c>
      <c r="CL10" s="178">
        <v>98.357304202062721</v>
      </c>
      <c r="CM10" s="105">
        <v>0</v>
      </c>
      <c r="CN10" s="178">
        <v>0</v>
      </c>
      <c r="CO10" s="105">
        <v>1502.4167970000001</v>
      </c>
      <c r="CP10" s="178">
        <v>99.300778582566366</v>
      </c>
      <c r="CQ10" s="105">
        <v>0</v>
      </c>
      <c r="CR10" s="178" t="s">
        <v>300</v>
      </c>
      <c r="CS10" s="105">
        <v>0</v>
      </c>
      <c r="CT10" s="178" t="s">
        <v>300</v>
      </c>
      <c r="CU10" s="105">
        <v>0</v>
      </c>
      <c r="CV10" s="178">
        <v>0</v>
      </c>
      <c r="CW10" s="105">
        <v>0</v>
      </c>
      <c r="CX10" s="178" t="s">
        <v>300</v>
      </c>
      <c r="CY10" s="178">
        <v>0</v>
      </c>
      <c r="CZ10" s="178" t="s">
        <v>300</v>
      </c>
      <c r="DA10" s="178">
        <v>0</v>
      </c>
      <c r="DB10" s="178" t="s">
        <v>300</v>
      </c>
      <c r="DC10" s="80"/>
      <c r="DD10" s="80"/>
      <c r="DE10" s="80"/>
      <c r="DF10" s="80"/>
      <c r="DG10" s="80"/>
      <c r="DH10" s="80"/>
      <c r="DI10" s="80"/>
      <c r="DJ10" s="80"/>
      <c r="DK10" s="80"/>
      <c r="DL10" s="80"/>
      <c r="DM10" s="80"/>
      <c r="DN10" s="80"/>
      <c r="DO10" s="80"/>
      <c r="DP10" s="80"/>
      <c r="DQ10" s="80"/>
      <c r="DR10" s="80"/>
      <c r="DS10" s="80"/>
      <c r="DT10" s="80"/>
      <c r="DU10" s="80"/>
      <c r="DV10" s="80"/>
      <c r="DW10" s="80"/>
      <c r="DX10" s="80"/>
      <c r="DY10" s="80"/>
      <c r="DZ10" s="80"/>
      <c r="EA10" s="80"/>
      <c r="EB10" s="80"/>
      <c r="EC10" s="80"/>
    </row>
    <row r="11" spans="1:133" s="141" customFormat="1" ht="20.100000000000001" customHeight="1">
      <c r="A11" s="182"/>
      <c r="B11" s="380" t="s">
        <v>304</v>
      </c>
      <c r="C11" s="177">
        <v>813983.95346658991</v>
      </c>
      <c r="D11" s="178">
        <v>40.360384377722347</v>
      </c>
      <c r="E11" s="105">
        <v>355122.15256700001</v>
      </c>
      <c r="F11" s="178">
        <v>38.322854497743442</v>
      </c>
      <c r="G11" s="105">
        <v>446998.37749787001</v>
      </c>
      <c r="H11" s="178">
        <v>38.397028666713084</v>
      </c>
      <c r="I11" s="105">
        <v>134022.32443747998</v>
      </c>
      <c r="J11" s="178">
        <v>26.622137934982781</v>
      </c>
      <c r="K11" s="105">
        <v>212028.61056599999</v>
      </c>
      <c r="L11" s="178">
        <v>43.838374477616362</v>
      </c>
      <c r="M11" s="105">
        <v>183890.78460399999</v>
      </c>
      <c r="N11" s="178">
        <v>34.7396814039028</v>
      </c>
      <c r="O11" s="105">
        <v>324184.86118200002</v>
      </c>
      <c r="P11" s="178">
        <v>69.373569464222768</v>
      </c>
      <c r="Q11" s="105">
        <v>130731.44877321001</v>
      </c>
      <c r="R11" s="178">
        <v>82.78277490830655</v>
      </c>
      <c r="S11" s="105">
        <v>223533.09383649999</v>
      </c>
      <c r="T11" s="178">
        <v>83.345919489623952</v>
      </c>
      <c r="U11" s="105">
        <v>41240.415810230006</v>
      </c>
      <c r="V11" s="178">
        <v>20.216398470268466</v>
      </c>
      <c r="W11" s="177">
        <v>38272.846865</v>
      </c>
      <c r="X11" s="178">
        <v>54.758567359625388</v>
      </c>
      <c r="Y11" s="105">
        <v>41426.527046660005</v>
      </c>
      <c r="Z11" s="178">
        <v>75.878338441264205</v>
      </c>
      <c r="AA11" s="105">
        <v>146703.22590918999</v>
      </c>
      <c r="AB11" s="178">
        <v>77.828791480435953</v>
      </c>
      <c r="AC11" s="105">
        <v>22689.950077000001</v>
      </c>
      <c r="AD11" s="178">
        <v>96.01375307054748</v>
      </c>
      <c r="AE11" s="105">
        <v>13640.965362999999</v>
      </c>
      <c r="AF11" s="178">
        <v>27.416583249326315</v>
      </c>
      <c r="AG11" s="105">
        <v>43990.420126999998</v>
      </c>
      <c r="AH11" s="178">
        <v>50.635587347843561</v>
      </c>
      <c r="AI11" s="105">
        <v>39785.700797140002</v>
      </c>
      <c r="AJ11" s="178">
        <v>50.821245144758429</v>
      </c>
      <c r="AK11" s="105">
        <v>59429.199236</v>
      </c>
      <c r="AL11" s="178">
        <v>70.824057358188298</v>
      </c>
      <c r="AM11" s="105">
        <v>0</v>
      </c>
      <c r="AN11" s="178" t="s">
        <v>300</v>
      </c>
      <c r="AO11" s="105">
        <v>9780.4873719999996</v>
      </c>
      <c r="AP11" s="178">
        <v>93.489529405134704</v>
      </c>
      <c r="AQ11" s="105">
        <v>94954.926074000003</v>
      </c>
      <c r="AR11" s="178">
        <v>93.732358340103858</v>
      </c>
      <c r="AS11" s="105">
        <v>32391.552113999998</v>
      </c>
      <c r="AT11" s="178">
        <v>71.289171963909396</v>
      </c>
      <c r="AU11" s="105">
        <v>42451.380249000002</v>
      </c>
      <c r="AV11" s="178">
        <v>68.469162591702741</v>
      </c>
      <c r="AW11" s="105">
        <v>23139.545461000002</v>
      </c>
      <c r="AX11" s="178">
        <v>78.432036148028686</v>
      </c>
      <c r="AY11" s="105">
        <v>16922.706896</v>
      </c>
      <c r="AZ11" s="178">
        <v>57.213148245111853</v>
      </c>
      <c r="BA11" s="105">
        <v>0</v>
      </c>
      <c r="BB11" s="178">
        <v>0</v>
      </c>
      <c r="BC11" s="105">
        <v>241.49468200000001</v>
      </c>
      <c r="BD11" s="178">
        <v>100</v>
      </c>
      <c r="BE11" s="105">
        <v>34907.731215839995</v>
      </c>
      <c r="BF11" s="178">
        <v>79.057856529750708</v>
      </c>
      <c r="BG11" s="105">
        <v>18182.46069</v>
      </c>
      <c r="BH11" s="178">
        <v>82.426562717743153</v>
      </c>
      <c r="BI11" s="105">
        <v>5819.8301039999997</v>
      </c>
      <c r="BJ11" s="178">
        <v>99.631057495383629</v>
      </c>
      <c r="BK11" s="105">
        <v>6983.5779309999998</v>
      </c>
      <c r="BL11" s="178">
        <v>22.004764097590158</v>
      </c>
      <c r="BM11" s="105">
        <v>13140.429341000001</v>
      </c>
      <c r="BN11" s="178">
        <v>94.769923792259817</v>
      </c>
      <c r="BO11" s="105">
        <v>0</v>
      </c>
      <c r="BP11" s="178" t="s">
        <v>300</v>
      </c>
      <c r="BQ11" s="105">
        <v>11954.459658659998</v>
      </c>
      <c r="BR11" s="178">
        <v>94.58353083357126</v>
      </c>
      <c r="BS11" s="105">
        <v>1487.7995033699999</v>
      </c>
      <c r="BT11" s="178">
        <v>24.431595674732968</v>
      </c>
      <c r="BU11" s="105">
        <v>3613.9648859999998</v>
      </c>
      <c r="BV11" s="178">
        <v>71.474546700697971</v>
      </c>
      <c r="BW11" s="105">
        <v>0</v>
      </c>
      <c r="BX11" s="178">
        <v>0</v>
      </c>
      <c r="BY11" s="105">
        <v>6096.7508467600001</v>
      </c>
      <c r="BZ11" s="178">
        <v>82.134585080307147</v>
      </c>
      <c r="CA11" s="105">
        <v>0</v>
      </c>
      <c r="CB11" s="178">
        <v>0</v>
      </c>
      <c r="CC11" s="105">
        <v>0</v>
      </c>
      <c r="CD11" s="178">
        <v>0</v>
      </c>
      <c r="CE11" s="105">
        <v>1882.5325858699998</v>
      </c>
      <c r="CF11" s="178">
        <v>73.190298927593119</v>
      </c>
      <c r="CG11" s="105">
        <v>4296.9719269999996</v>
      </c>
      <c r="CH11" s="178">
        <v>98.720698960054193</v>
      </c>
      <c r="CI11" s="105">
        <v>101.150294</v>
      </c>
      <c r="CJ11" s="178">
        <v>11.965918244288352</v>
      </c>
      <c r="CK11" s="105">
        <v>3466.093562</v>
      </c>
      <c r="CL11" s="178">
        <v>98.357304202062721</v>
      </c>
      <c r="CM11" s="105">
        <v>0</v>
      </c>
      <c r="CN11" s="178">
        <v>0</v>
      </c>
      <c r="CO11" s="105">
        <v>1032.08557</v>
      </c>
      <c r="CP11" s="178">
        <v>68.214693066182335</v>
      </c>
      <c r="CQ11" s="105">
        <v>0</v>
      </c>
      <c r="CR11" s="178" t="s">
        <v>300</v>
      </c>
      <c r="CS11" s="105">
        <v>0</v>
      </c>
      <c r="CT11" s="178" t="s">
        <v>300</v>
      </c>
      <c r="CU11" s="105">
        <v>0</v>
      </c>
      <c r="CV11" s="178">
        <v>0</v>
      </c>
      <c r="CW11" s="105">
        <v>0</v>
      </c>
      <c r="CX11" s="178" t="s">
        <v>300</v>
      </c>
      <c r="CY11" s="178">
        <v>0</v>
      </c>
      <c r="CZ11" s="178" t="s">
        <v>300</v>
      </c>
      <c r="DA11" s="178">
        <v>0</v>
      </c>
      <c r="DB11" s="178" t="s">
        <v>300</v>
      </c>
      <c r="DC11" s="80"/>
      <c r="DD11" s="80"/>
      <c r="DE11" s="80"/>
      <c r="DF11" s="80"/>
      <c r="DG11" s="80"/>
      <c r="DH11" s="80"/>
      <c r="DI11" s="80"/>
      <c r="DJ11" s="80"/>
      <c r="DK11" s="80"/>
      <c r="DL11" s="80"/>
      <c r="DM11" s="80"/>
      <c r="DN11" s="80"/>
      <c r="DO11" s="80"/>
      <c r="DP11" s="80"/>
      <c r="DQ11" s="80"/>
      <c r="DR11" s="80"/>
      <c r="DS11" s="80"/>
      <c r="DT11" s="80"/>
      <c r="DU11" s="80"/>
      <c r="DV11" s="80"/>
      <c r="DW11" s="80"/>
      <c r="DX11" s="80"/>
      <c r="DY11" s="80"/>
      <c r="DZ11" s="80"/>
      <c r="EA11" s="80"/>
      <c r="EB11" s="80"/>
      <c r="EC11" s="80"/>
    </row>
    <row r="12" spans="1:133" s="141" customFormat="1" ht="20.100000000000001" customHeight="1">
      <c r="A12" s="182"/>
      <c r="B12" s="380" t="s">
        <v>305</v>
      </c>
      <c r="C12" s="177">
        <v>52434.998350419999</v>
      </c>
      <c r="D12" s="178">
        <v>2.5999243342025564</v>
      </c>
      <c r="E12" s="105">
        <v>16880.506686000001</v>
      </c>
      <c r="F12" s="178">
        <v>1.8216526254405168</v>
      </c>
      <c r="G12" s="105">
        <v>62439.944756459998</v>
      </c>
      <c r="H12" s="178">
        <v>5.3635728214096261</v>
      </c>
      <c r="I12" s="105">
        <v>2555.4739262500002</v>
      </c>
      <c r="J12" s="178">
        <v>0.50761826165472757</v>
      </c>
      <c r="K12" s="105">
        <v>5814.8042489999998</v>
      </c>
      <c r="L12" s="178">
        <v>1.2022507976693466</v>
      </c>
      <c r="M12" s="105">
        <v>25467.898904000001</v>
      </c>
      <c r="N12" s="178">
        <v>4.811261727209577</v>
      </c>
      <c r="O12" s="105">
        <v>18689.089725999998</v>
      </c>
      <c r="P12" s="178">
        <v>3.9993504311167416</v>
      </c>
      <c r="Q12" s="105">
        <v>21836.362320700002</v>
      </c>
      <c r="R12" s="178">
        <v>13.827389536137154</v>
      </c>
      <c r="S12" s="105">
        <v>11497.91842344</v>
      </c>
      <c r="T12" s="178">
        <v>4.2870814641845927</v>
      </c>
      <c r="U12" s="105">
        <v>13430.808740229999</v>
      </c>
      <c r="V12" s="178">
        <v>6.5838953350974894</v>
      </c>
      <c r="W12" s="177">
        <v>118.243816</v>
      </c>
      <c r="X12" s="178">
        <v>0.1691763872735666</v>
      </c>
      <c r="Y12" s="105">
        <v>7998.1871093899999</v>
      </c>
      <c r="Z12" s="178">
        <v>14.649771334181422</v>
      </c>
      <c r="AA12" s="105">
        <v>5810.9621169499997</v>
      </c>
      <c r="AB12" s="178">
        <v>3.0828235445944827</v>
      </c>
      <c r="AC12" s="105">
        <v>942.029042</v>
      </c>
      <c r="AD12" s="178">
        <v>3.9862469294525278</v>
      </c>
      <c r="AE12" s="105">
        <v>1604.881466</v>
      </c>
      <c r="AF12" s="178">
        <v>3.2256050174599258</v>
      </c>
      <c r="AG12" s="105">
        <v>6987.1405430000004</v>
      </c>
      <c r="AH12" s="178">
        <v>8.0426139203791109</v>
      </c>
      <c r="AI12" s="105">
        <v>1424.71491214</v>
      </c>
      <c r="AJ12" s="178">
        <v>1.8198946948413386</v>
      </c>
      <c r="AK12" s="105">
        <v>2447.7049849999999</v>
      </c>
      <c r="AL12" s="178">
        <v>2.9170239626676739</v>
      </c>
      <c r="AM12" s="105">
        <v>0</v>
      </c>
      <c r="AN12" s="178" t="s">
        <v>300</v>
      </c>
      <c r="AO12" s="105">
        <v>285.94680099999999</v>
      </c>
      <c r="AP12" s="178">
        <v>2.7333026303910146</v>
      </c>
      <c r="AQ12" s="105">
        <v>2093.4883589999999</v>
      </c>
      <c r="AR12" s="178">
        <v>2.066534187954614</v>
      </c>
      <c r="AS12" s="105">
        <v>13045.295056000001</v>
      </c>
      <c r="AT12" s="178">
        <v>28.710828036090607</v>
      </c>
      <c r="AU12" s="105">
        <v>3643.336679</v>
      </c>
      <c r="AV12" s="178">
        <v>5.876280346777218</v>
      </c>
      <c r="AW12" s="105">
        <v>2121.0775199999998</v>
      </c>
      <c r="AX12" s="178">
        <v>7.1894423769818321</v>
      </c>
      <c r="AY12" s="105">
        <v>754.80109500000003</v>
      </c>
      <c r="AZ12" s="178">
        <v>2.551869934827935</v>
      </c>
      <c r="BA12" s="105">
        <v>0</v>
      </c>
      <c r="BB12" s="178">
        <v>0</v>
      </c>
      <c r="BC12" s="105">
        <v>0</v>
      </c>
      <c r="BD12" s="178">
        <v>0</v>
      </c>
      <c r="BE12" s="105">
        <v>2201.2751096799998</v>
      </c>
      <c r="BF12" s="178">
        <v>4.9853738911746968</v>
      </c>
      <c r="BG12" s="105">
        <v>1811.97218</v>
      </c>
      <c r="BH12" s="178">
        <v>8.2142148460531494</v>
      </c>
      <c r="BI12" s="105">
        <v>21.551338999999999</v>
      </c>
      <c r="BJ12" s="178">
        <v>0.36894250461636902</v>
      </c>
      <c r="BK12" s="105">
        <v>2222.3414520000001</v>
      </c>
      <c r="BL12" s="178">
        <v>7.0024419973149126</v>
      </c>
      <c r="BM12" s="105">
        <v>562.11380499999996</v>
      </c>
      <c r="BN12" s="178">
        <v>4.0540138438409024</v>
      </c>
      <c r="BO12" s="105">
        <v>0</v>
      </c>
      <c r="BP12" s="178" t="s">
        <v>300</v>
      </c>
      <c r="BQ12" s="105">
        <v>13.02315759</v>
      </c>
      <c r="BR12" s="178">
        <v>0.10303905510040386</v>
      </c>
      <c r="BS12" s="105">
        <v>1068.84477163</v>
      </c>
      <c r="BT12" s="178">
        <v>17.551816115253992</v>
      </c>
      <c r="BU12" s="105">
        <v>0</v>
      </c>
      <c r="BV12" s="178">
        <v>0</v>
      </c>
      <c r="BW12" s="105">
        <v>0</v>
      </c>
      <c r="BX12" s="178">
        <v>0</v>
      </c>
      <c r="BY12" s="105">
        <v>689.23694033000004</v>
      </c>
      <c r="BZ12" s="178">
        <v>9.2853048351335126</v>
      </c>
      <c r="CA12" s="105">
        <v>0</v>
      </c>
      <c r="CB12" s="178">
        <v>0</v>
      </c>
      <c r="CC12" s="105">
        <v>48.470706</v>
      </c>
      <c r="CD12" s="178">
        <v>100</v>
      </c>
      <c r="CE12" s="105">
        <v>251.50069791999999</v>
      </c>
      <c r="CF12" s="178">
        <v>9.7780040565705448</v>
      </c>
      <c r="CG12" s="105">
        <v>0</v>
      </c>
      <c r="CH12" s="178">
        <v>0</v>
      </c>
      <c r="CI12" s="105">
        <v>37.449914999999997</v>
      </c>
      <c r="CJ12" s="178">
        <v>4.4302651373959234</v>
      </c>
      <c r="CK12" s="105">
        <v>0</v>
      </c>
      <c r="CL12" s="178">
        <v>0</v>
      </c>
      <c r="CM12" s="105">
        <v>0</v>
      </c>
      <c r="CN12" s="178">
        <v>0</v>
      </c>
      <c r="CO12" s="105">
        <v>470.33122700000001</v>
      </c>
      <c r="CP12" s="178">
        <v>31.08608551638401</v>
      </c>
      <c r="CQ12" s="105">
        <v>0</v>
      </c>
      <c r="CR12" s="178" t="s">
        <v>300</v>
      </c>
      <c r="CS12" s="105">
        <v>0</v>
      </c>
      <c r="CT12" s="178" t="s">
        <v>300</v>
      </c>
      <c r="CU12" s="105">
        <v>0</v>
      </c>
      <c r="CV12" s="178">
        <v>0</v>
      </c>
      <c r="CW12" s="105">
        <v>0</v>
      </c>
      <c r="CX12" s="178" t="s">
        <v>300</v>
      </c>
      <c r="CY12" s="178">
        <v>0</v>
      </c>
      <c r="CZ12" s="178" t="s">
        <v>300</v>
      </c>
      <c r="DA12" s="178">
        <v>0</v>
      </c>
      <c r="DB12" s="178" t="s">
        <v>300</v>
      </c>
      <c r="DC12" s="80"/>
      <c r="DD12" s="80"/>
      <c r="DE12" s="80"/>
      <c r="DF12" s="80"/>
      <c r="DG12" s="80"/>
      <c r="DH12" s="80"/>
      <c r="DI12" s="80"/>
      <c r="DJ12" s="80"/>
      <c r="DK12" s="80"/>
      <c r="DL12" s="80"/>
      <c r="DM12" s="80"/>
      <c r="DN12" s="80"/>
      <c r="DO12" s="80"/>
      <c r="DP12" s="80"/>
      <c r="DQ12" s="80"/>
      <c r="DR12" s="80"/>
      <c r="DS12" s="80"/>
      <c r="DT12" s="80"/>
      <c r="DU12" s="80"/>
      <c r="DV12" s="80"/>
      <c r="DW12" s="80"/>
      <c r="DX12" s="80"/>
      <c r="DY12" s="80"/>
      <c r="DZ12" s="80"/>
      <c r="EA12" s="80"/>
      <c r="EB12" s="80"/>
      <c r="EC12" s="80"/>
    </row>
    <row r="13" spans="1:133" s="141" customFormat="1" ht="20.100000000000001" customHeight="1">
      <c r="A13" s="182"/>
      <c r="B13" s="380" t="s">
        <v>306</v>
      </c>
      <c r="C13" s="177">
        <v>184340.94888406</v>
      </c>
      <c r="D13" s="178">
        <v>9.1403172284035783</v>
      </c>
      <c r="E13" s="105">
        <v>57503.643371999999</v>
      </c>
      <c r="F13" s="178">
        <v>6.2054809650871263</v>
      </c>
      <c r="G13" s="105">
        <v>123464.59769694001</v>
      </c>
      <c r="H13" s="178">
        <v>10.605572493641082</v>
      </c>
      <c r="I13" s="105">
        <v>32145.641770180002</v>
      </c>
      <c r="J13" s="178">
        <v>6.3853967076469491</v>
      </c>
      <c r="K13" s="105">
        <v>10381.630338000001</v>
      </c>
      <c r="L13" s="178">
        <v>2.146473521806906</v>
      </c>
      <c r="M13" s="105">
        <v>5429.392785</v>
      </c>
      <c r="N13" s="178">
        <v>1.0256923748176001</v>
      </c>
      <c r="O13" s="105">
        <v>18601.646161000001</v>
      </c>
      <c r="P13" s="178">
        <v>3.9806380452002355</v>
      </c>
      <c r="Q13" s="105">
        <v>3062.5898061799999</v>
      </c>
      <c r="R13" s="178">
        <v>1.9393167056634606</v>
      </c>
      <c r="S13" s="105">
        <v>13662.162713559999</v>
      </c>
      <c r="T13" s="178">
        <v>5.0940354917262889</v>
      </c>
      <c r="U13" s="105">
        <v>4489.2684367600004</v>
      </c>
      <c r="V13" s="178">
        <v>2.2006771215683631</v>
      </c>
      <c r="W13" s="177">
        <v>1686.6583519999999</v>
      </c>
      <c r="X13" s="178">
        <v>2.413172850884207</v>
      </c>
      <c r="Y13" s="105">
        <v>4231.6094906099997</v>
      </c>
      <c r="Z13" s="178">
        <v>7.7507703389695255</v>
      </c>
      <c r="AA13" s="105">
        <v>137.75585430999999</v>
      </c>
      <c r="AB13" s="178">
        <v>7.3082044337176924E-2</v>
      </c>
      <c r="AC13" s="105">
        <v>0</v>
      </c>
      <c r="AD13" s="178">
        <v>0</v>
      </c>
      <c r="AE13" s="105">
        <v>0</v>
      </c>
      <c r="AF13" s="178">
        <v>0</v>
      </c>
      <c r="AG13" s="105">
        <v>26647.80414</v>
      </c>
      <c r="AH13" s="178">
        <v>30.673205899459475</v>
      </c>
      <c r="AI13" s="105">
        <v>0</v>
      </c>
      <c r="AJ13" s="178">
        <v>0</v>
      </c>
      <c r="AK13" s="105">
        <v>3292.0729030000002</v>
      </c>
      <c r="AL13" s="178">
        <v>3.9232896136377864</v>
      </c>
      <c r="AM13" s="105">
        <v>0</v>
      </c>
      <c r="AN13" s="178" t="s">
        <v>300</v>
      </c>
      <c r="AO13" s="105">
        <v>0</v>
      </c>
      <c r="AP13" s="178">
        <v>0</v>
      </c>
      <c r="AQ13" s="105">
        <v>534.27721299999996</v>
      </c>
      <c r="AR13" s="178">
        <v>0.5273982641283983</v>
      </c>
      <c r="AS13" s="105">
        <v>0</v>
      </c>
      <c r="AT13" s="178">
        <v>0</v>
      </c>
      <c r="AU13" s="105">
        <v>2205.5629669999998</v>
      </c>
      <c r="AV13" s="178">
        <v>3.5573177717188265</v>
      </c>
      <c r="AW13" s="105">
        <v>0</v>
      </c>
      <c r="AX13" s="178">
        <v>0</v>
      </c>
      <c r="AY13" s="105">
        <v>8732.3906910000005</v>
      </c>
      <c r="AZ13" s="178">
        <v>29.522910619961717</v>
      </c>
      <c r="BA13" s="105">
        <v>0</v>
      </c>
      <c r="BB13" s="178">
        <v>0</v>
      </c>
      <c r="BC13" s="105">
        <v>0</v>
      </c>
      <c r="BD13" s="178">
        <v>0</v>
      </c>
      <c r="BE13" s="105">
        <v>2129.8980245399998</v>
      </c>
      <c r="BF13" s="178">
        <v>4.8237214674861209</v>
      </c>
      <c r="BG13" s="105">
        <v>475.42949199999998</v>
      </c>
      <c r="BH13" s="178">
        <v>2.1552648735688127</v>
      </c>
      <c r="BI13" s="105">
        <v>0</v>
      </c>
      <c r="BJ13" s="178">
        <v>0</v>
      </c>
      <c r="BK13" s="105">
        <v>0</v>
      </c>
      <c r="BL13" s="178">
        <v>0</v>
      </c>
      <c r="BM13" s="105">
        <v>0</v>
      </c>
      <c r="BN13" s="178">
        <v>0</v>
      </c>
      <c r="BO13" s="105">
        <v>0</v>
      </c>
      <c r="BP13" s="178" t="s">
        <v>300</v>
      </c>
      <c r="BQ13" s="105">
        <v>0</v>
      </c>
      <c r="BR13" s="178">
        <v>0</v>
      </c>
      <c r="BS13" s="105">
        <v>3533.0091523800002</v>
      </c>
      <c r="BT13" s="178">
        <v>58.01658821001304</v>
      </c>
      <c r="BU13" s="105">
        <v>1375.6620579999999</v>
      </c>
      <c r="BV13" s="178">
        <v>27.206911276253965</v>
      </c>
      <c r="BW13" s="105">
        <v>0</v>
      </c>
      <c r="BX13" s="178">
        <v>0</v>
      </c>
      <c r="BY13" s="105">
        <v>0</v>
      </c>
      <c r="BZ13" s="178">
        <v>0</v>
      </c>
      <c r="CA13" s="105">
        <v>0</v>
      </c>
      <c r="CB13" s="178">
        <v>0</v>
      </c>
      <c r="CC13" s="105">
        <v>0</v>
      </c>
      <c r="CD13" s="178">
        <v>0</v>
      </c>
      <c r="CE13" s="105">
        <v>329.57726379000002</v>
      </c>
      <c r="CF13" s="178">
        <v>12.813514431348109</v>
      </c>
      <c r="CG13" s="105">
        <v>0</v>
      </c>
      <c r="CH13" s="178">
        <v>0</v>
      </c>
      <c r="CI13" s="105">
        <v>0</v>
      </c>
      <c r="CJ13" s="178">
        <v>0</v>
      </c>
      <c r="CK13" s="105">
        <v>0</v>
      </c>
      <c r="CL13" s="178">
        <v>0</v>
      </c>
      <c r="CM13" s="105">
        <v>0</v>
      </c>
      <c r="CN13" s="178">
        <v>0</v>
      </c>
      <c r="CO13" s="105">
        <v>0</v>
      </c>
      <c r="CP13" s="178">
        <v>0</v>
      </c>
      <c r="CQ13" s="105">
        <v>0</v>
      </c>
      <c r="CR13" s="178" t="s">
        <v>300</v>
      </c>
      <c r="CS13" s="105">
        <v>0</v>
      </c>
      <c r="CT13" s="178" t="s">
        <v>300</v>
      </c>
      <c r="CU13" s="105">
        <v>0</v>
      </c>
      <c r="CV13" s="178">
        <v>0</v>
      </c>
      <c r="CW13" s="105">
        <v>0</v>
      </c>
      <c r="CX13" s="178" t="s">
        <v>300</v>
      </c>
      <c r="CY13" s="178">
        <v>0</v>
      </c>
      <c r="CZ13" s="178" t="s">
        <v>300</v>
      </c>
      <c r="DA13" s="178">
        <v>0</v>
      </c>
      <c r="DB13" s="178" t="s">
        <v>300</v>
      </c>
      <c r="DC13" s="80"/>
      <c r="DD13" s="80"/>
      <c r="DE13" s="80"/>
      <c r="DF13" s="80"/>
      <c r="DG13" s="80"/>
      <c r="DH13" s="80"/>
      <c r="DI13" s="80"/>
      <c r="DJ13" s="80"/>
      <c r="DK13" s="80"/>
      <c r="DL13" s="80"/>
      <c r="DM13" s="80"/>
      <c r="DN13" s="80"/>
      <c r="DO13" s="80"/>
      <c r="DP13" s="80"/>
      <c r="DQ13" s="80"/>
      <c r="DR13" s="80"/>
      <c r="DS13" s="80"/>
      <c r="DT13" s="80"/>
      <c r="DU13" s="80"/>
      <c r="DV13" s="80"/>
      <c r="DW13" s="80"/>
      <c r="DX13" s="80"/>
      <c r="DY13" s="80"/>
      <c r="DZ13" s="80"/>
      <c r="EA13" s="80"/>
      <c r="EB13" s="80"/>
      <c r="EC13" s="80"/>
    </row>
    <row r="14" spans="1:133" s="141" customFormat="1" ht="20.100000000000001" customHeight="1">
      <c r="A14" s="182"/>
      <c r="B14" s="380" t="s">
        <v>307</v>
      </c>
      <c r="C14" s="177">
        <v>517470.12063701003</v>
      </c>
      <c r="D14" s="178">
        <v>25.65811387798238</v>
      </c>
      <c r="E14" s="105">
        <v>198793.66674799999</v>
      </c>
      <c r="F14" s="178">
        <v>21.452733125172102</v>
      </c>
      <c r="G14" s="105">
        <v>221657.29763239002</v>
      </c>
      <c r="H14" s="178">
        <v>19.040296430198094</v>
      </c>
      <c r="I14" s="105">
        <v>237734.19795470999</v>
      </c>
      <c r="J14" s="178">
        <v>47.223420697834555</v>
      </c>
      <c r="K14" s="105">
        <v>90915.270814999996</v>
      </c>
      <c r="L14" s="178">
        <v>18.797357946564716</v>
      </c>
      <c r="M14" s="105">
        <v>52981.429251000001</v>
      </c>
      <c r="N14" s="178">
        <v>10.008973404875672</v>
      </c>
      <c r="O14" s="105">
        <v>92934.114447</v>
      </c>
      <c r="P14" s="178">
        <v>19.887329780539901</v>
      </c>
      <c r="Q14" s="105">
        <v>0</v>
      </c>
      <c r="R14" s="178">
        <v>0</v>
      </c>
      <c r="S14" s="105">
        <v>7198.7842487399994</v>
      </c>
      <c r="T14" s="178">
        <v>2.6841184100351172</v>
      </c>
      <c r="U14" s="105">
        <v>121875.51748664</v>
      </c>
      <c r="V14" s="178">
        <v>59.744403078227478</v>
      </c>
      <c r="W14" s="177">
        <v>12477.111959</v>
      </c>
      <c r="X14" s="178">
        <v>17.851527430672849</v>
      </c>
      <c r="Y14" s="105">
        <v>0</v>
      </c>
      <c r="Z14" s="178">
        <v>0</v>
      </c>
      <c r="AA14" s="105">
        <v>12933.356726530001</v>
      </c>
      <c r="AB14" s="178">
        <v>6.8613864321857498</v>
      </c>
      <c r="AC14" s="105">
        <v>0</v>
      </c>
      <c r="AD14" s="178">
        <v>0</v>
      </c>
      <c r="AE14" s="105">
        <v>31802.251701000001</v>
      </c>
      <c r="AF14" s="178">
        <v>63.918429383412835</v>
      </c>
      <c r="AG14" s="105">
        <v>6543.8069379999997</v>
      </c>
      <c r="AH14" s="178">
        <v>7.5323105994423392</v>
      </c>
      <c r="AI14" s="105">
        <v>27014.323733199999</v>
      </c>
      <c r="AJ14" s="178">
        <v>34.507411993695833</v>
      </c>
      <c r="AK14" s="105">
        <v>397.84059600000001</v>
      </c>
      <c r="AL14" s="178">
        <v>0.4741219056078318</v>
      </c>
      <c r="AM14" s="105">
        <v>0</v>
      </c>
      <c r="AN14" s="178" t="s">
        <v>300</v>
      </c>
      <c r="AO14" s="105">
        <v>0</v>
      </c>
      <c r="AP14" s="178">
        <v>0</v>
      </c>
      <c r="AQ14" s="105">
        <v>10.322759</v>
      </c>
      <c r="AR14" s="178">
        <v>1.0189850970896266E-2</v>
      </c>
      <c r="AS14" s="105">
        <v>0</v>
      </c>
      <c r="AT14" s="178">
        <v>0</v>
      </c>
      <c r="AU14" s="105">
        <v>155.46083200000001</v>
      </c>
      <c r="AV14" s="178">
        <v>0.25074032741491659</v>
      </c>
      <c r="AW14" s="105">
        <v>3347.2899670000002</v>
      </c>
      <c r="AX14" s="178">
        <v>11.34571844257532</v>
      </c>
      <c r="AY14" s="105">
        <v>814.27872500000001</v>
      </c>
      <c r="AZ14" s="178">
        <v>2.7529549316532504</v>
      </c>
      <c r="BA14" s="105">
        <v>51356.061114999997</v>
      </c>
      <c r="BB14" s="178">
        <v>88.379877571413985</v>
      </c>
      <c r="BC14" s="105">
        <v>0</v>
      </c>
      <c r="BD14" s="178">
        <v>0</v>
      </c>
      <c r="BE14" s="105">
        <v>2386.86189638</v>
      </c>
      <c r="BF14" s="178">
        <v>5.4056846087640533</v>
      </c>
      <c r="BG14" s="105">
        <v>894.69034399999998</v>
      </c>
      <c r="BH14" s="178">
        <v>4.0559004091912705</v>
      </c>
      <c r="BI14" s="105">
        <v>0</v>
      </c>
      <c r="BJ14" s="178">
        <v>0</v>
      </c>
      <c r="BK14" s="105">
        <v>20194.659796</v>
      </c>
      <c r="BL14" s="178">
        <v>63.631956173851442</v>
      </c>
      <c r="BM14" s="105">
        <v>34.336461999999997</v>
      </c>
      <c r="BN14" s="178">
        <v>0.24763756210633728</v>
      </c>
      <c r="BO14" s="105">
        <v>0</v>
      </c>
      <c r="BP14" s="178" t="s">
        <v>300</v>
      </c>
      <c r="BQ14" s="105">
        <v>0</v>
      </c>
      <c r="BR14" s="178">
        <v>0</v>
      </c>
      <c r="BS14" s="105">
        <v>0</v>
      </c>
      <c r="BT14" s="178">
        <v>0</v>
      </c>
      <c r="BU14" s="105">
        <v>0</v>
      </c>
      <c r="BV14" s="178">
        <v>0</v>
      </c>
      <c r="BW14" s="105">
        <v>179.74699799999999</v>
      </c>
      <c r="BX14" s="178">
        <v>78.986404742817555</v>
      </c>
      <c r="BY14" s="105">
        <v>0</v>
      </c>
      <c r="BZ14" s="178">
        <v>0</v>
      </c>
      <c r="CA14" s="105">
        <v>7384.3920740000003</v>
      </c>
      <c r="CB14" s="178">
        <v>98.01938089001321</v>
      </c>
      <c r="CC14" s="105">
        <v>0</v>
      </c>
      <c r="CD14" s="178">
        <v>0</v>
      </c>
      <c r="CE14" s="105">
        <v>0</v>
      </c>
      <c r="CF14" s="178">
        <v>0</v>
      </c>
      <c r="CG14" s="105">
        <v>0</v>
      </c>
      <c r="CH14" s="178">
        <v>0</v>
      </c>
      <c r="CI14" s="105">
        <v>490.48612700000001</v>
      </c>
      <c r="CJ14" s="178">
        <v>58.023725523127332</v>
      </c>
      <c r="CK14" s="105">
        <v>0</v>
      </c>
      <c r="CL14" s="178">
        <v>0</v>
      </c>
      <c r="CM14" s="105">
        <v>3.6271657500000001</v>
      </c>
      <c r="CN14" s="178">
        <v>55.530361270588855</v>
      </c>
      <c r="CO14" s="105">
        <v>0</v>
      </c>
      <c r="CP14" s="178">
        <v>0</v>
      </c>
      <c r="CQ14" s="105">
        <v>0</v>
      </c>
      <c r="CR14" s="178" t="s">
        <v>300</v>
      </c>
      <c r="CS14" s="105">
        <v>0</v>
      </c>
      <c r="CT14" s="178" t="s">
        <v>300</v>
      </c>
      <c r="CU14" s="105">
        <v>394.546402</v>
      </c>
      <c r="CV14" s="178">
        <v>89.875579354816878</v>
      </c>
      <c r="CW14" s="105">
        <v>0</v>
      </c>
      <c r="CX14" s="178" t="s">
        <v>300</v>
      </c>
      <c r="CY14" s="178">
        <v>0</v>
      </c>
      <c r="CZ14" s="178" t="s">
        <v>300</v>
      </c>
      <c r="DA14" s="178">
        <v>0</v>
      </c>
      <c r="DB14" s="178" t="s">
        <v>300</v>
      </c>
      <c r="DC14" s="80"/>
      <c r="DD14" s="80"/>
      <c r="DE14" s="80"/>
      <c r="DF14" s="80"/>
      <c r="DG14" s="80"/>
      <c r="DH14" s="80"/>
      <c r="DI14" s="80"/>
      <c r="DJ14" s="80"/>
      <c r="DK14" s="80"/>
      <c r="DL14" s="80"/>
      <c r="DM14" s="80"/>
      <c r="DN14" s="80"/>
      <c r="DO14" s="80"/>
      <c r="DP14" s="80"/>
      <c r="DQ14" s="80"/>
      <c r="DR14" s="80"/>
      <c r="DS14" s="80"/>
      <c r="DT14" s="80"/>
      <c r="DU14" s="80"/>
      <c r="DV14" s="80"/>
      <c r="DW14" s="80"/>
      <c r="DX14" s="80"/>
      <c r="DY14" s="80"/>
      <c r="DZ14" s="80"/>
      <c r="EA14" s="80"/>
      <c r="EB14" s="80"/>
      <c r="EC14" s="80"/>
    </row>
    <row r="15" spans="1:133" s="141" customFormat="1" ht="20.100000000000001" customHeight="1">
      <c r="A15" s="182"/>
      <c r="B15" s="380" t="s">
        <v>308</v>
      </c>
      <c r="C15" s="177">
        <v>366277.31293340004</v>
      </c>
      <c r="D15" s="178">
        <v>18.161406101278988</v>
      </c>
      <c r="E15" s="105">
        <v>226084.42058999999</v>
      </c>
      <c r="F15" s="178">
        <v>24.39780309915346</v>
      </c>
      <c r="G15" s="105">
        <v>283628.65849321004</v>
      </c>
      <c r="H15" s="178">
        <v>24.363618033304952</v>
      </c>
      <c r="I15" s="105">
        <v>76285.059119630008</v>
      </c>
      <c r="J15" s="178">
        <v>15.153231931956876</v>
      </c>
      <c r="K15" s="105">
        <v>143324.09708800001</v>
      </c>
      <c r="L15" s="178">
        <v>29.63324347142385</v>
      </c>
      <c r="M15" s="105">
        <v>231804.59944399999</v>
      </c>
      <c r="N15" s="178">
        <v>43.791307704653178</v>
      </c>
      <c r="O15" s="105">
        <v>3667.658817</v>
      </c>
      <c r="P15" s="178">
        <v>0.78485646363780892</v>
      </c>
      <c r="Q15" s="105">
        <v>0</v>
      </c>
      <c r="R15" s="178">
        <v>0</v>
      </c>
      <c r="S15" s="105">
        <v>3058.23124229</v>
      </c>
      <c r="T15" s="178">
        <v>1.1402834834245676</v>
      </c>
      <c r="U15" s="105">
        <v>561.20117915999992</v>
      </c>
      <c r="V15" s="178">
        <v>0.27510553511608266</v>
      </c>
      <c r="W15" s="177">
        <v>13014.836256000001</v>
      </c>
      <c r="X15" s="178">
        <v>18.620872137170469</v>
      </c>
      <c r="Y15" s="105">
        <v>0</v>
      </c>
      <c r="Z15" s="178">
        <v>0</v>
      </c>
      <c r="AA15" s="105">
        <v>16514.617257189999</v>
      </c>
      <c r="AB15" s="178">
        <v>8.7613117906804892</v>
      </c>
      <c r="AC15" s="105">
        <v>0</v>
      </c>
      <c r="AD15" s="178">
        <v>0</v>
      </c>
      <c r="AE15" s="105">
        <v>54.175026000000003</v>
      </c>
      <c r="AF15" s="178">
        <v>0.10888482382575035</v>
      </c>
      <c r="AG15" s="105">
        <v>145.32119700000001</v>
      </c>
      <c r="AH15" s="178">
        <v>0.16727333230605596</v>
      </c>
      <c r="AI15" s="105">
        <v>4183.63852236</v>
      </c>
      <c r="AJ15" s="178">
        <v>5.3440737421218554</v>
      </c>
      <c r="AK15" s="105">
        <v>15171.245618999999</v>
      </c>
      <c r="AL15" s="178">
        <v>18.08015560916953</v>
      </c>
      <c r="AM15" s="105">
        <v>0</v>
      </c>
      <c r="AN15" s="178" t="s">
        <v>300</v>
      </c>
      <c r="AO15" s="105">
        <v>0</v>
      </c>
      <c r="AP15" s="178">
        <v>0</v>
      </c>
      <c r="AQ15" s="105">
        <v>40.432741</v>
      </c>
      <c r="AR15" s="178">
        <v>3.991215964015505E-2</v>
      </c>
      <c r="AS15" s="105">
        <v>0</v>
      </c>
      <c r="AT15" s="178">
        <v>0</v>
      </c>
      <c r="AU15" s="105">
        <v>9343.5871960000004</v>
      </c>
      <c r="AV15" s="178">
        <v>15.070124626342295</v>
      </c>
      <c r="AW15" s="105">
        <v>0</v>
      </c>
      <c r="AX15" s="178">
        <v>0</v>
      </c>
      <c r="AY15" s="105">
        <v>4.7303670000000002</v>
      </c>
      <c r="AZ15" s="178">
        <v>1.5992665363054638E-2</v>
      </c>
      <c r="BA15" s="105">
        <v>0</v>
      </c>
      <c r="BB15" s="178">
        <v>0</v>
      </c>
      <c r="BC15" s="105">
        <v>0</v>
      </c>
      <c r="BD15" s="178">
        <v>0</v>
      </c>
      <c r="BE15" s="105">
        <v>0</v>
      </c>
      <c r="BF15" s="178">
        <v>0</v>
      </c>
      <c r="BG15" s="105">
        <v>127.692469</v>
      </c>
      <c r="BH15" s="178">
        <v>0.57886836573229372</v>
      </c>
      <c r="BI15" s="105">
        <v>0</v>
      </c>
      <c r="BJ15" s="178">
        <v>0</v>
      </c>
      <c r="BK15" s="105">
        <v>0</v>
      </c>
      <c r="BL15" s="178">
        <v>0</v>
      </c>
      <c r="BM15" s="105">
        <v>0</v>
      </c>
      <c r="BN15" s="178">
        <v>0</v>
      </c>
      <c r="BO15" s="105">
        <v>0</v>
      </c>
      <c r="BP15" s="178" t="s">
        <v>300</v>
      </c>
      <c r="BQ15" s="105">
        <v>201.03601594</v>
      </c>
      <c r="BR15" s="178">
        <v>1.5905943685664428</v>
      </c>
      <c r="BS15" s="105">
        <v>0</v>
      </c>
      <c r="BT15" s="178">
        <v>0</v>
      </c>
      <c r="BU15" s="105">
        <v>0</v>
      </c>
      <c r="BV15" s="178">
        <v>0</v>
      </c>
      <c r="BW15" s="105">
        <v>0</v>
      </c>
      <c r="BX15" s="178">
        <v>0</v>
      </c>
      <c r="BY15" s="105">
        <v>0</v>
      </c>
      <c r="BZ15" s="178">
        <v>0</v>
      </c>
      <c r="CA15" s="105">
        <v>0</v>
      </c>
      <c r="CB15" s="178">
        <v>0</v>
      </c>
      <c r="CC15" s="105">
        <v>0</v>
      </c>
      <c r="CD15" s="178">
        <v>0</v>
      </c>
      <c r="CE15" s="105">
        <v>0</v>
      </c>
      <c r="CF15" s="178">
        <v>0</v>
      </c>
      <c r="CG15" s="105">
        <v>0</v>
      </c>
      <c r="CH15" s="178">
        <v>0</v>
      </c>
      <c r="CI15" s="105">
        <v>16.311672000000002</v>
      </c>
      <c r="CJ15" s="178">
        <v>1.9296447480384733</v>
      </c>
      <c r="CK15" s="105">
        <v>0</v>
      </c>
      <c r="CL15" s="178">
        <v>0</v>
      </c>
      <c r="CM15" s="105">
        <v>0</v>
      </c>
      <c r="CN15" s="178">
        <v>0</v>
      </c>
      <c r="CO15" s="105">
        <v>0</v>
      </c>
      <c r="CP15" s="178">
        <v>0</v>
      </c>
      <c r="CQ15" s="105">
        <v>0</v>
      </c>
      <c r="CR15" s="178" t="s">
        <v>300</v>
      </c>
      <c r="CS15" s="105">
        <v>0</v>
      </c>
      <c r="CT15" s="178" t="s">
        <v>300</v>
      </c>
      <c r="CU15" s="105">
        <v>0</v>
      </c>
      <c r="CV15" s="178">
        <v>0</v>
      </c>
      <c r="CW15" s="105">
        <v>0</v>
      </c>
      <c r="CX15" s="178" t="s">
        <v>300</v>
      </c>
      <c r="CY15" s="178">
        <v>0</v>
      </c>
      <c r="CZ15" s="178" t="s">
        <v>300</v>
      </c>
      <c r="DA15" s="178">
        <v>0</v>
      </c>
      <c r="DB15" s="178" t="s">
        <v>300</v>
      </c>
      <c r="DC15" s="80"/>
      <c r="DD15" s="80"/>
      <c r="DE15" s="80"/>
      <c r="DF15" s="80"/>
      <c r="DG15" s="80"/>
      <c r="DH15" s="80"/>
      <c r="DI15" s="80"/>
      <c r="DJ15" s="80"/>
      <c r="DK15" s="80"/>
      <c r="DL15" s="80"/>
      <c r="DM15" s="80"/>
      <c r="DN15" s="80"/>
      <c r="DO15" s="80"/>
      <c r="DP15" s="80"/>
      <c r="DQ15" s="80"/>
      <c r="DR15" s="80"/>
      <c r="DS15" s="80"/>
      <c r="DT15" s="80"/>
      <c r="DU15" s="80"/>
      <c r="DV15" s="80"/>
      <c r="DW15" s="80"/>
      <c r="DX15" s="80"/>
      <c r="DY15" s="80"/>
      <c r="DZ15" s="80"/>
      <c r="EA15" s="80"/>
      <c r="EB15" s="80"/>
      <c r="EC15" s="80"/>
    </row>
    <row r="16" spans="1:133" s="138" customFormat="1" ht="20.100000000000001" customHeight="1">
      <c r="A16" s="182"/>
      <c r="B16" s="381" t="s">
        <v>309</v>
      </c>
      <c r="C16" s="377">
        <v>38375.802549589993</v>
      </c>
      <c r="D16" s="378">
        <v>1.9028165544403479</v>
      </c>
      <c r="E16" s="379">
        <v>40451.202540999999</v>
      </c>
      <c r="F16" s="378">
        <v>4.3652741402692961</v>
      </c>
      <c r="G16" s="379">
        <v>9995.0089397099982</v>
      </c>
      <c r="H16" s="378">
        <v>0.85856831725060812</v>
      </c>
      <c r="I16" s="379">
        <v>6589.3395122900001</v>
      </c>
      <c r="J16" s="378">
        <v>1.3089036183553824</v>
      </c>
      <c r="K16" s="379">
        <v>6731.6613299999999</v>
      </c>
      <c r="L16" s="378">
        <v>1.3918173092454853</v>
      </c>
      <c r="M16" s="379">
        <v>7977.9271790000003</v>
      </c>
      <c r="N16" s="378">
        <v>1.5071481099981583</v>
      </c>
      <c r="O16" s="379">
        <v>2356.216758</v>
      </c>
      <c r="P16" s="378">
        <v>0.50421591661589482</v>
      </c>
      <c r="Q16" s="379">
        <v>25.171873050000002</v>
      </c>
      <c r="R16" s="378">
        <v>1.5939527330822618E-2</v>
      </c>
      <c r="S16" s="379">
        <v>3955.75648275</v>
      </c>
      <c r="T16" s="378">
        <v>1.4749322155089526</v>
      </c>
      <c r="U16" s="379">
        <v>12457.427178239999</v>
      </c>
      <c r="V16" s="378">
        <v>6.1067355117981137</v>
      </c>
      <c r="W16" s="377">
        <v>1592.257619</v>
      </c>
      <c r="X16" s="378">
        <v>2.2781097625539339</v>
      </c>
      <c r="Y16" s="379">
        <v>137.43099823</v>
      </c>
      <c r="Z16" s="378">
        <v>0.25172363071302828</v>
      </c>
      <c r="AA16" s="379">
        <v>3352.56679192</v>
      </c>
      <c r="AB16" s="378">
        <v>1.7785990741204996</v>
      </c>
      <c r="AC16" s="379">
        <v>0</v>
      </c>
      <c r="AD16" s="378">
        <v>0</v>
      </c>
      <c r="AE16" s="379">
        <v>1532.145352</v>
      </c>
      <c r="AF16" s="378">
        <v>3.0794147976590214</v>
      </c>
      <c r="AG16" s="379">
        <v>224.70113799999999</v>
      </c>
      <c r="AH16" s="378">
        <v>0.25864436092019616</v>
      </c>
      <c r="AI16" s="379">
        <v>1573.1829106800001</v>
      </c>
      <c r="AJ16" s="378">
        <v>2.0095439506989954</v>
      </c>
      <c r="AK16" s="379">
        <v>494.20241299999998</v>
      </c>
      <c r="AL16" s="378">
        <v>0.58895998086517209</v>
      </c>
      <c r="AM16" s="379">
        <v>0</v>
      </c>
      <c r="AN16" s="378" t="s">
        <v>300</v>
      </c>
      <c r="AO16" s="379">
        <v>58.675818999999997</v>
      </c>
      <c r="AP16" s="378">
        <v>0.56086925907958329</v>
      </c>
      <c r="AQ16" s="379">
        <v>1762.7416040000001</v>
      </c>
      <c r="AR16" s="378">
        <v>1.7400458777501873</v>
      </c>
      <c r="AS16" s="379">
        <v>0</v>
      </c>
      <c r="AT16" s="378">
        <v>0</v>
      </c>
      <c r="AU16" s="379">
        <v>2490.6440090000001</v>
      </c>
      <c r="AV16" s="378">
        <v>4.0171204943162824</v>
      </c>
      <c r="AW16" s="379">
        <v>17.317447999999999</v>
      </c>
      <c r="AX16" s="378">
        <v>5.8697899222645705E-2</v>
      </c>
      <c r="AY16" s="379">
        <v>1261.7800090000001</v>
      </c>
      <c r="AZ16" s="378">
        <v>4.2658900346905577</v>
      </c>
      <c r="BA16" s="379">
        <v>4714.6344630000003</v>
      </c>
      <c r="BB16" s="378">
        <v>8.1135275484008318</v>
      </c>
      <c r="BC16" s="379">
        <v>0</v>
      </c>
      <c r="BD16" s="378">
        <v>0</v>
      </c>
      <c r="BE16" s="379">
        <v>1584.58933183</v>
      </c>
      <c r="BF16" s="378">
        <v>3.5887246661720682</v>
      </c>
      <c r="BG16" s="379">
        <v>246.83541099999999</v>
      </c>
      <c r="BH16" s="378">
        <v>1.1189791542869221</v>
      </c>
      <c r="BI16" s="379">
        <v>0</v>
      </c>
      <c r="BJ16" s="378">
        <v>0</v>
      </c>
      <c r="BK16" s="379">
        <v>1868.9629279999999</v>
      </c>
      <c r="BL16" s="378">
        <v>5.8889710609834074</v>
      </c>
      <c r="BM16" s="379">
        <v>20.277519999999999</v>
      </c>
      <c r="BN16" s="378">
        <v>0.14624324481545295</v>
      </c>
      <c r="BO16" s="379">
        <v>0</v>
      </c>
      <c r="BP16" s="378" t="s">
        <v>300</v>
      </c>
      <c r="BQ16" s="379">
        <v>121.82775217</v>
      </c>
      <c r="BR16" s="378">
        <v>0.96389960590217927</v>
      </c>
      <c r="BS16" s="379">
        <v>0</v>
      </c>
      <c r="BT16" s="378">
        <v>0</v>
      </c>
      <c r="BU16" s="379">
        <v>66.669392000000002</v>
      </c>
      <c r="BV16" s="378">
        <v>1.3185420230480733</v>
      </c>
      <c r="BW16" s="379">
        <v>37.619709</v>
      </c>
      <c r="BX16" s="378">
        <v>16.531266693984044</v>
      </c>
      <c r="BY16" s="379">
        <v>248.42720333000003</v>
      </c>
      <c r="BZ16" s="378">
        <v>3.3467769605533748</v>
      </c>
      <c r="CA16" s="379">
        <v>61.687254000000003</v>
      </c>
      <c r="CB16" s="378">
        <v>0.81882792588634568</v>
      </c>
      <c r="CC16" s="379">
        <v>0</v>
      </c>
      <c r="CD16" s="378">
        <v>0</v>
      </c>
      <c r="CE16" s="379">
        <v>0</v>
      </c>
      <c r="CF16" s="378">
        <v>0</v>
      </c>
      <c r="CG16" s="379">
        <v>0</v>
      </c>
      <c r="CH16" s="378">
        <v>0</v>
      </c>
      <c r="CI16" s="379">
        <v>62.400072000000002</v>
      </c>
      <c r="CJ16" s="378">
        <v>7.3818288653684654</v>
      </c>
      <c r="CK16" s="379">
        <v>0</v>
      </c>
      <c r="CL16" s="378">
        <v>0</v>
      </c>
      <c r="CM16" s="379">
        <v>0.43998795000000002</v>
      </c>
      <c r="CN16" s="378">
        <v>6.7360279353668311</v>
      </c>
      <c r="CO16" s="379">
        <v>7.334517</v>
      </c>
      <c r="CP16" s="378">
        <v>0.48476777554761913</v>
      </c>
      <c r="CQ16" s="379">
        <v>0</v>
      </c>
      <c r="CR16" s="378" t="s">
        <v>300</v>
      </c>
      <c r="CS16" s="379">
        <v>0</v>
      </c>
      <c r="CT16" s="378" t="s">
        <v>300</v>
      </c>
      <c r="CU16" s="379">
        <v>12.497358</v>
      </c>
      <c r="CV16" s="378">
        <v>2.8468319187829159</v>
      </c>
      <c r="CW16" s="379">
        <v>0</v>
      </c>
      <c r="CX16" s="378" t="s">
        <v>300</v>
      </c>
      <c r="CY16" s="378">
        <v>0</v>
      </c>
      <c r="CZ16" s="378" t="s">
        <v>300</v>
      </c>
      <c r="DA16" s="378">
        <v>0</v>
      </c>
      <c r="DB16" s="378" t="s">
        <v>300</v>
      </c>
      <c r="DC16" s="80"/>
      <c r="DD16" s="80"/>
      <c r="DE16" s="80"/>
      <c r="DF16" s="80"/>
      <c r="DG16" s="80"/>
      <c r="DH16" s="80"/>
      <c r="DI16" s="80"/>
      <c r="DJ16" s="80"/>
      <c r="DK16" s="80"/>
      <c r="DL16" s="80"/>
      <c r="DM16" s="80"/>
      <c r="DN16" s="80"/>
      <c r="DO16" s="80"/>
      <c r="DP16" s="80"/>
      <c r="DQ16" s="80"/>
      <c r="DR16" s="80"/>
      <c r="DS16" s="80"/>
      <c r="DT16" s="80"/>
      <c r="DU16" s="80"/>
      <c r="DV16" s="80"/>
      <c r="DW16" s="80"/>
      <c r="DX16" s="80"/>
      <c r="DY16" s="80"/>
      <c r="DZ16" s="80"/>
      <c r="EA16" s="80"/>
      <c r="EB16" s="80"/>
      <c r="EC16" s="80"/>
    </row>
    <row r="17" spans="1:133" s="141" customFormat="1" ht="20.100000000000001" customHeight="1">
      <c r="A17" s="182"/>
      <c r="B17" s="380" t="s">
        <v>303</v>
      </c>
      <c r="C17" s="177">
        <v>9939.71389189</v>
      </c>
      <c r="D17" s="178">
        <v>0.49284838057650121</v>
      </c>
      <c r="E17" s="105">
        <v>15390.032872</v>
      </c>
      <c r="F17" s="178">
        <v>1.6608087842615515</v>
      </c>
      <c r="G17" s="105">
        <v>2224.8760902199997</v>
      </c>
      <c r="H17" s="178">
        <v>0.19111619933445714</v>
      </c>
      <c r="I17" s="105">
        <v>340.36441318999999</v>
      </c>
      <c r="J17" s="178">
        <v>6.7609843316294826E-2</v>
      </c>
      <c r="K17" s="105">
        <v>1192.9782090000001</v>
      </c>
      <c r="L17" s="178">
        <v>0.24665645513674089</v>
      </c>
      <c r="M17" s="105">
        <v>1565.7980230000001</v>
      </c>
      <c r="N17" s="178">
        <v>0.29580234038926201</v>
      </c>
      <c r="O17" s="105">
        <v>349.70931100000001</v>
      </c>
      <c r="P17" s="178">
        <v>7.4835644978881025E-2</v>
      </c>
      <c r="Q17" s="105">
        <v>25.171873050000002</v>
      </c>
      <c r="R17" s="178">
        <v>1.5939527330822618E-2</v>
      </c>
      <c r="S17" s="105">
        <v>3422.3452101399998</v>
      </c>
      <c r="T17" s="178">
        <v>1.2760459914658637</v>
      </c>
      <c r="U17" s="105">
        <v>592.67909628999996</v>
      </c>
      <c r="V17" s="178">
        <v>0.29053627467609244</v>
      </c>
      <c r="W17" s="177">
        <v>250.13039000000001</v>
      </c>
      <c r="X17" s="178">
        <v>0.35787204066154504</v>
      </c>
      <c r="Y17" s="105">
        <v>137.43099823</v>
      </c>
      <c r="Z17" s="178">
        <v>0.25172363071302828</v>
      </c>
      <c r="AA17" s="105">
        <v>2445.5416998200003</v>
      </c>
      <c r="AB17" s="178">
        <v>1.297405383095114</v>
      </c>
      <c r="AC17" s="105">
        <v>0</v>
      </c>
      <c r="AD17" s="178">
        <v>0</v>
      </c>
      <c r="AE17" s="105">
        <v>442.30036799999999</v>
      </c>
      <c r="AF17" s="178">
        <v>0.88896676575188993</v>
      </c>
      <c r="AG17" s="105">
        <v>205.605659</v>
      </c>
      <c r="AH17" s="178">
        <v>0.23666432999387296</v>
      </c>
      <c r="AI17" s="105">
        <v>41.29592452</v>
      </c>
      <c r="AJ17" s="178">
        <v>5.2750366625720621E-2</v>
      </c>
      <c r="AK17" s="105">
        <v>185.070303</v>
      </c>
      <c r="AL17" s="178">
        <v>0.22055538226113761</v>
      </c>
      <c r="AM17" s="105">
        <v>0</v>
      </c>
      <c r="AN17" s="178" t="s">
        <v>300</v>
      </c>
      <c r="AO17" s="105">
        <v>58.675818999999997</v>
      </c>
      <c r="AP17" s="178">
        <v>0.56086925907958329</v>
      </c>
      <c r="AQ17" s="105">
        <v>1762.4620669999999</v>
      </c>
      <c r="AR17" s="178">
        <v>1.7397699398569504</v>
      </c>
      <c r="AS17" s="105">
        <v>0</v>
      </c>
      <c r="AT17" s="178">
        <v>0</v>
      </c>
      <c r="AU17" s="105">
        <v>1331.9028800000001</v>
      </c>
      <c r="AV17" s="178">
        <v>2.1482051775978559</v>
      </c>
      <c r="AW17" s="105">
        <v>2.09632</v>
      </c>
      <c r="AX17" s="178">
        <v>7.1055261778996907E-3</v>
      </c>
      <c r="AY17" s="105">
        <v>1242.855452</v>
      </c>
      <c r="AZ17" s="178">
        <v>4.201908929790017</v>
      </c>
      <c r="BA17" s="105">
        <v>0</v>
      </c>
      <c r="BB17" s="178">
        <v>0</v>
      </c>
      <c r="BC17" s="105">
        <v>0</v>
      </c>
      <c r="BD17" s="178">
        <v>0</v>
      </c>
      <c r="BE17" s="105">
        <v>1577.60615981</v>
      </c>
      <c r="BF17" s="178">
        <v>3.5729094128613861</v>
      </c>
      <c r="BG17" s="105">
        <v>228.180789</v>
      </c>
      <c r="BH17" s="178">
        <v>1.0344121423475283</v>
      </c>
      <c r="BI17" s="105">
        <v>0</v>
      </c>
      <c r="BJ17" s="178">
        <v>0</v>
      </c>
      <c r="BK17" s="105">
        <v>12.981588</v>
      </c>
      <c r="BL17" s="178">
        <v>4.0904073008776916E-2</v>
      </c>
      <c r="BM17" s="105">
        <v>20.133752999999999</v>
      </c>
      <c r="BN17" s="178">
        <v>0.14520638465812682</v>
      </c>
      <c r="BO17" s="105">
        <v>0</v>
      </c>
      <c r="BP17" s="178" t="s">
        <v>300</v>
      </c>
      <c r="BQ17" s="105">
        <v>116.2274132</v>
      </c>
      <c r="BR17" s="178">
        <v>0.9195897961096704</v>
      </c>
      <c r="BS17" s="105">
        <v>0</v>
      </c>
      <c r="BT17" s="178">
        <v>0</v>
      </c>
      <c r="BU17" s="105">
        <v>66.669392000000002</v>
      </c>
      <c r="BV17" s="178">
        <v>1.3185420230480733</v>
      </c>
      <c r="BW17" s="105">
        <v>0</v>
      </c>
      <c r="BX17" s="178">
        <v>0</v>
      </c>
      <c r="BY17" s="105">
        <v>248.42720333000003</v>
      </c>
      <c r="BZ17" s="178">
        <v>3.3467769605533748</v>
      </c>
      <c r="CA17" s="105">
        <v>0</v>
      </c>
      <c r="CB17" s="178">
        <v>0</v>
      </c>
      <c r="CC17" s="105">
        <v>0</v>
      </c>
      <c r="CD17" s="178">
        <v>0</v>
      </c>
      <c r="CE17" s="105">
        <v>0</v>
      </c>
      <c r="CF17" s="178">
        <v>0</v>
      </c>
      <c r="CG17" s="105">
        <v>0</v>
      </c>
      <c r="CH17" s="178">
        <v>0</v>
      </c>
      <c r="CI17" s="105">
        <v>0</v>
      </c>
      <c r="CJ17" s="178">
        <v>0</v>
      </c>
      <c r="CK17" s="105">
        <v>0</v>
      </c>
      <c r="CL17" s="178">
        <v>0</v>
      </c>
      <c r="CM17" s="105">
        <v>0</v>
      </c>
      <c r="CN17" s="178">
        <v>0</v>
      </c>
      <c r="CO17" s="105">
        <v>7.334517</v>
      </c>
      <c r="CP17" s="178">
        <v>0.48476777554761913</v>
      </c>
      <c r="CQ17" s="105">
        <v>0</v>
      </c>
      <c r="CR17" s="178" t="s">
        <v>300</v>
      </c>
      <c r="CS17" s="105">
        <v>0</v>
      </c>
      <c r="CT17" s="178" t="s">
        <v>300</v>
      </c>
      <c r="CU17" s="105">
        <v>0</v>
      </c>
      <c r="CV17" s="178">
        <v>0</v>
      </c>
      <c r="CW17" s="105">
        <v>0</v>
      </c>
      <c r="CX17" s="178" t="s">
        <v>300</v>
      </c>
      <c r="CY17" s="178">
        <v>0</v>
      </c>
      <c r="CZ17" s="178" t="s">
        <v>300</v>
      </c>
      <c r="DA17" s="178">
        <v>0</v>
      </c>
      <c r="DB17" s="178" t="s">
        <v>300</v>
      </c>
      <c r="DC17" s="80"/>
      <c r="DD17" s="80"/>
      <c r="DE17" s="80"/>
      <c r="DF17" s="80"/>
      <c r="DG17" s="80"/>
      <c r="DH17" s="80"/>
      <c r="DI17" s="80"/>
      <c r="DJ17" s="80"/>
      <c r="DK17" s="80"/>
      <c r="DL17" s="80"/>
      <c r="DM17" s="80"/>
      <c r="DN17" s="80"/>
      <c r="DO17" s="80"/>
      <c r="DP17" s="80"/>
      <c r="DQ17" s="80"/>
      <c r="DR17" s="80"/>
      <c r="DS17" s="80"/>
      <c r="DT17" s="80"/>
      <c r="DU17" s="80"/>
      <c r="DV17" s="80"/>
      <c r="DW17" s="80"/>
      <c r="DX17" s="80"/>
      <c r="DY17" s="80"/>
      <c r="DZ17" s="80"/>
      <c r="EA17" s="80"/>
      <c r="EB17" s="80"/>
      <c r="EC17" s="80"/>
    </row>
    <row r="18" spans="1:133" s="141" customFormat="1" ht="20.100000000000001" customHeight="1">
      <c r="A18" s="182"/>
      <c r="B18" s="380" t="s">
        <v>304</v>
      </c>
      <c r="C18" s="177">
        <v>9936.8442671200009</v>
      </c>
      <c r="D18" s="178">
        <v>0.49270609379278296</v>
      </c>
      <c r="E18" s="105">
        <v>15354.940643</v>
      </c>
      <c r="F18" s="178">
        <v>1.6570218214482006</v>
      </c>
      <c r="G18" s="105">
        <v>2224.3757297399998</v>
      </c>
      <c r="H18" s="178">
        <v>0.19107321851693876</v>
      </c>
      <c r="I18" s="105">
        <v>340.36441318999999</v>
      </c>
      <c r="J18" s="178">
        <v>6.7609843316294826E-2</v>
      </c>
      <c r="K18" s="105">
        <v>1192.931417</v>
      </c>
      <c r="L18" s="178">
        <v>0.24664678056870457</v>
      </c>
      <c r="M18" s="105">
        <v>1565.7980230000001</v>
      </c>
      <c r="N18" s="178">
        <v>0.29580234038926201</v>
      </c>
      <c r="O18" s="105">
        <v>349.70931100000001</v>
      </c>
      <c r="P18" s="178">
        <v>7.4835644978881025E-2</v>
      </c>
      <c r="Q18" s="105">
        <v>23.183485749999999</v>
      </c>
      <c r="R18" s="178">
        <v>1.4680425409815167E-2</v>
      </c>
      <c r="S18" s="105">
        <v>3402.43416118</v>
      </c>
      <c r="T18" s="178">
        <v>1.2686220138565889</v>
      </c>
      <c r="U18" s="105">
        <v>592.67909628999996</v>
      </c>
      <c r="V18" s="178">
        <v>0.29053627467609244</v>
      </c>
      <c r="W18" s="177">
        <v>250.13039000000001</v>
      </c>
      <c r="X18" s="178">
        <v>0.35787204066154504</v>
      </c>
      <c r="Y18" s="105">
        <v>137.43099823</v>
      </c>
      <c r="Z18" s="178">
        <v>0.25172363071302828</v>
      </c>
      <c r="AA18" s="105">
        <v>2445.5416998200003</v>
      </c>
      <c r="AB18" s="178">
        <v>1.297405383095114</v>
      </c>
      <c r="AC18" s="105">
        <v>0</v>
      </c>
      <c r="AD18" s="178">
        <v>0</v>
      </c>
      <c r="AE18" s="105">
        <v>375.20908500000002</v>
      </c>
      <c r="AF18" s="178">
        <v>0.75412192913476384</v>
      </c>
      <c r="AG18" s="105">
        <v>205.605659</v>
      </c>
      <c r="AH18" s="178">
        <v>0.23666432999387296</v>
      </c>
      <c r="AI18" s="105">
        <v>41.29592452</v>
      </c>
      <c r="AJ18" s="178">
        <v>5.2750366625720621E-2</v>
      </c>
      <c r="AK18" s="105">
        <v>185.070303</v>
      </c>
      <c r="AL18" s="178">
        <v>0.22055538226113761</v>
      </c>
      <c r="AM18" s="105">
        <v>0</v>
      </c>
      <c r="AN18" s="178" t="s">
        <v>300</v>
      </c>
      <c r="AO18" s="105">
        <v>58.675818999999997</v>
      </c>
      <c r="AP18" s="178">
        <v>0.56086925907958329</v>
      </c>
      <c r="AQ18" s="105">
        <v>1760.5665509999999</v>
      </c>
      <c r="AR18" s="178">
        <v>1.737898829085794</v>
      </c>
      <c r="AS18" s="105">
        <v>0</v>
      </c>
      <c r="AT18" s="178">
        <v>0</v>
      </c>
      <c r="AU18" s="105">
        <v>1331.9028800000001</v>
      </c>
      <c r="AV18" s="178">
        <v>2.1482051775978559</v>
      </c>
      <c r="AW18" s="105">
        <v>2.09632</v>
      </c>
      <c r="AX18" s="178">
        <v>7.1055261778996907E-3</v>
      </c>
      <c r="AY18" s="105">
        <v>1234.604769</v>
      </c>
      <c r="AZ18" s="178">
        <v>4.1740146010337824</v>
      </c>
      <c r="BA18" s="105">
        <v>0</v>
      </c>
      <c r="BB18" s="178">
        <v>0</v>
      </c>
      <c r="BC18" s="105">
        <v>0</v>
      </c>
      <c r="BD18" s="178">
        <v>0</v>
      </c>
      <c r="BE18" s="105">
        <v>1560.1026257999999</v>
      </c>
      <c r="BF18" s="178">
        <v>3.5332679972686623</v>
      </c>
      <c r="BG18" s="105">
        <v>228.180789</v>
      </c>
      <c r="BH18" s="178">
        <v>1.0344121423475283</v>
      </c>
      <c r="BI18" s="105">
        <v>0</v>
      </c>
      <c r="BJ18" s="178">
        <v>0</v>
      </c>
      <c r="BK18" s="105">
        <v>12.981588</v>
      </c>
      <c r="BL18" s="178">
        <v>4.0904073008776916E-2</v>
      </c>
      <c r="BM18" s="105">
        <v>20.133752999999999</v>
      </c>
      <c r="BN18" s="178">
        <v>0.14520638465812682</v>
      </c>
      <c r="BO18" s="105">
        <v>0</v>
      </c>
      <c r="BP18" s="178" t="s">
        <v>300</v>
      </c>
      <c r="BQ18" s="105">
        <v>116.2274132</v>
      </c>
      <c r="BR18" s="178">
        <v>0.9195897961096704</v>
      </c>
      <c r="BS18" s="105">
        <v>0</v>
      </c>
      <c r="BT18" s="178">
        <v>0</v>
      </c>
      <c r="BU18" s="105">
        <v>66.669392000000002</v>
      </c>
      <c r="BV18" s="178">
        <v>1.3185420230480733</v>
      </c>
      <c r="BW18" s="105">
        <v>0</v>
      </c>
      <c r="BX18" s="178">
        <v>0</v>
      </c>
      <c r="BY18" s="105">
        <v>248.42720333000003</v>
      </c>
      <c r="BZ18" s="178">
        <v>3.3467769605533748</v>
      </c>
      <c r="CA18" s="105">
        <v>0</v>
      </c>
      <c r="CB18" s="178">
        <v>0</v>
      </c>
      <c r="CC18" s="105">
        <v>0</v>
      </c>
      <c r="CD18" s="178">
        <v>0</v>
      </c>
      <c r="CE18" s="105">
        <v>0</v>
      </c>
      <c r="CF18" s="178">
        <v>0</v>
      </c>
      <c r="CG18" s="105">
        <v>0</v>
      </c>
      <c r="CH18" s="178">
        <v>0</v>
      </c>
      <c r="CI18" s="105">
        <v>0</v>
      </c>
      <c r="CJ18" s="178">
        <v>0</v>
      </c>
      <c r="CK18" s="105">
        <v>0</v>
      </c>
      <c r="CL18" s="178">
        <v>0</v>
      </c>
      <c r="CM18" s="105">
        <v>0</v>
      </c>
      <c r="CN18" s="178">
        <v>0</v>
      </c>
      <c r="CO18" s="105">
        <v>0</v>
      </c>
      <c r="CP18" s="178">
        <v>0</v>
      </c>
      <c r="CQ18" s="105">
        <v>0</v>
      </c>
      <c r="CR18" s="178" t="s">
        <v>300</v>
      </c>
      <c r="CS18" s="105">
        <v>0</v>
      </c>
      <c r="CT18" s="178" t="s">
        <v>300</v>
      </c>
      <c r="CU18" s="105">
        <v>0</v>
      </c>
      <c r="CV18" s="178">
        <v>0</v>
      </c>
      <c r="CW18" s="105">
        <v>0</v>
      </c>
      <c r="CX18" s="178" t="s">
        <v>300</v>
      </c>
      <c r="CY18" s="178">
        <v>0</v>
      </c>
      <c r="CZ18" s="178" t="s">
        <v>300</v>
      </c>
      <c r="DA18" s="178">
        <v>0</v>
      </c>
      <c r="DB18" s="178" t="s">
        <v>300</v>
      </c>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row>
    <row r="19" spans="1:133" s="141" customFormat="1" ht="20.100000000000001" customHeight="1">
      <c r="A19" s="182"/>
      <c r="B19" s="380" t="s">
        <v>305</v>
      </c>
      <c r="C19" s="177">
        <v>2.8696247700000002</v>
      </c>
      <c r="D19" s="178">
        <v>1.4228678371825778E-4</v>
      </c>
      <c r="E19" s="105">
        <v>35.092229000000003</v>
      </c>
      <c r="F19" s="178">
        <v>3.7869628133512913E-3</v>
      </c>
      <c r="G19" s="105">
        <v>0.50036048</v>
      </c>
      <c r="H19" s="178">
        <v>4.2980817518385438E-5</v>
      </c>
      <c r="I19" s="105">
        <v>0</v>
      </c>
      <c r="J19" s="178">
        <v>0</v>
      </c>
      <c r="K19" s="105">
        <v>4.6792E-2</v>
      </c>
      <c r="L19" s="178">
        <v>9.6745680362702892E-6</v>
      </c>
      <c r="M19" s="105">
        <v>0</v>
      </c>
      <c r="N19" s="178">
        <v>0</v>
      </c>
      <c r="O19" s="105">
        <v>0</v>
      </c>
      <c r="P19" s="178">
        <v>0</v>
      </c>
      <c r="Q19" s="105">
        <v>1.9883873000000001</v>
      </c>
      <c r="R19" s="178">
        <v>1.2591019210074471E-3</v>
      </c>
      <c r="S19" s="105">
        <v>19.911048960000002</v>
      </c>
      <c r="T19" s="178">
        <v>7.4239776092748988E-3</v>
      </c>
      <c r="U19" s="105">
        <v>0</v>
      </c>
      <c r="V19" s="178">
        <v>0</v>
      </c>
      <c r="W19" s="177">
        <v>0</v>
      </c>
      <c r="X19" s="178">
        <v>0</v>
      </c>
      <c r="Y19" s="105">
        <v>0</v>
      </c>
      <c r="Z19" s="178">
        <v>0</v>
      </c>
      <c r="AA19" s="105">
        <v>0</v>
      </c>
      <c r="AB19" s="178">
        <v>0</v>
      </c>
      <c r="AC19" s="105">
        <v>0</v>
      </c>
      <c r="AD19" s="178">
        <v>0</v>
      </c>
      <c r="AE19" s="105">
        <v>67.091283000000004</v>
      </c>
      <c r="AF19" s="178">
        <v>0.13484483661712612</v>
      </c>
      <c r="AG19" s="105">
        <v>0</v>
      </c>
      <c r="AH19" s="178">
        <v>0</v>
      </c>
      <c r="AI19" s="105">
        <v>0</v>
      </c>
      <c r="AJ19" s="178">
        <v>0</v>
      </c>
      <c r="AK19" s="105">
        <v>0</v>
      </c>
      <c r="AL19" s="178">
        <v>0</v>
      </c>
      <c r="AM19" s="105">
        <v>0</v>
      </c>
      <c r="AN19" s="178" t="s">
        <v>300</v>
      </c>
      <c r="AO19" s="105">
        <v>0</v>
      </c>
      <c r="AP19" s="178">
        <v>0</v>
      </c>
      <c r="AQ19" s="105">
        <v>1.895516</v>
      </c>
      <c r="AR19" s="178">
        <v>1.8711107711561811E-3</v>
      </c>
      <c r="AS19" s="105">
        <v>0</v>
      </c>
      <c r="AT19" s="178">
        <v>0</v>
      </c>
      <c r="AU19" s="105">
        <v>0</v>
      </c>
      <c r="AV19" s="178">
        <v>0</v>
      </c>
      <c r="AW19" s="105">
        <v>0</v>
      </c>
      <c r="AX19" s="178">
        <v>0</v>
      </c>
      <c r="AY19" s="105">
        <v>0</v>
      </c>
      <c r="AZ19" s="178">
        <v>0</v>
      </c>
      <c r="BA19" s="105">
        <v>0</v>
      </c>
      <c r="BB19" s="178">
        <v>0</v>
      </c>
      <c r="BC19" s="105">
        <v>0</v>
      </c>
      <c r="BD19" s="178">
        <v>0</v>
      </c>
      <c r="BE19" s="105">
        <v>17.503534010000003</v>
      </c>
      <c r="BF19" s="178">
        <v>3.9641415592723273E-2</v>
      </c>
      <c r="BG19" s="105">
        <v>0</v>
      </c>
      <c r="BH19" s="178">
        <v>0</v>
      </c>
      <c r="BI19" s="105">
        <v>0</v>
      </c>
      <c r="BJ19" s="178">
        <v>0</v>
      </c>
      <c r="BK19" s="105">
        <v>0</v>
      </c>
      <c r="BL19" s="178">
        <v>0</v>
      </c>
      <c r="BM19" s="105">
        <v>0</v>
      </c>
      <c r="BN19" s="178">
        <v>0</v>
      </c>
      <c r="BO19" s="105">
        <v>0</v>
      </c>
      <c r="BP19" s="178" t="s">
        <v>300</v>
      </c>
      <c r="BQ19" s="105">
        <v>0</v>
      </c>
      <c r="BR19" s="178">
        <v>0</v>
      </c>
      <c r="BS19" s="105">
        <v>0</v>
      </c>
      <c r="BT19" s="178">
        <v>0</v>
      </c>
      <c r="BU19" s="105">
        <v>0</v>
      </c>
      <c r="BV19" s="178">
        <v>0</v>
      </c>
      <c r="BW19" s="105">
        <v>0</v>
      </c>
      <c r="BX19" s="178">
        <v>0</v>
      </c>
      <c r="BY19" s="105">
        <v>0</v>
      </c>
      <c r="BZ19" s="178">
        <v>0</v>
      </c>
      <c r="CA19" s="105">
        <v>0</v>
      </c>
      <c r="CB19" s="178">
        <v>0</v>
      </c>
      <c r="CC19" s="105">
        <v>0</v>
      </c>
      <c r="CD19" s="178">
        <v>0</v>
      </c>
      <c r="CE19" s="105">
        <v>0</v>
      </c>
      <c r="CF19" s="178">
        <v>0</v>
      </c>
      <c r="CG19" s="105">
        <v>0</v>
      </c>
      <c r="CH19" s="178">
        <v>0</v>
      </c>
      <c r="CI19" s="105">
        <v>0</v>
      </c>
      <c r="CJ19" s="178">
        <v>0</v>
      </c>
      <c r="CK19" s="105">
        <v>0</v>
      </c>
      <c r="CL19" s="178">
        <v>0</v>
      </c>
      <c r="CM19" s="105">
        <v>0</v>
      </c>
      <c r="CN19" s="178">
        <v>0</v>
      </c>
      <c r="CO19" s="105">
        <v>7.334517</v>
      </c>
      <c r="CP19" s="178">
        <v>0.48476777554761913</v>
      </c>
      <c r="CQ19" s="105">
        <v>0</v>
      </c>
      <c r="CR19" s="178" t="s">
        <v>300</v>
      </c>
      <c r="CS19" s="105">
        <v>0</v>
      </c>
      <c r="CT19" s="178" t="s">
        <v>300</v>
      </c>
      <c r="CU19" s="105">
        <v>0</v>
      </c>
      <c r="CV19" s="178">
        <v>0</v>
      </c>
      <c r="CW19" s="105">
        <v>0</v>
      </c>
      <c r="CX19" s="178" t="s">
        <v>300</v>
      </c>
      <c r="CY19" s="178">
        <v>0</v>
      </c>
      <c r="CZ19" s="178" t="s">
        <v>300</v>
      </c>
      <c r="DA19" s="178">
        <v>0</v>
      </c>
      <c r="DB19" s="178" t="s">
        <v>300</v>
      </c>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row>
    <row r="20" spans="1:133" s="141" customFormat="1" ht="20.100000000000001" customHeight="1">
      <c r="A20" s="182"/>
      <c r="B20" s="380" t="s">
        <v>306</v>
      </c>
      <c r="C20" s="177">
        <v>0</v>
      </c>
      <c r="D20" s="178">
        <v>0</v>
      </c>
      <c r="E20" s="105">
        <v>0</v>
      </c>
      <c r="F20" s="178">
        <v>0</v>
      </c>
      <c r="G20" s="105">
        <v>0</v>
      </c>
      <c r="H20" s="178">
        <v>0</v>
      </c>
      <c r="I20" s="105">
        <v>0</v>
      </c>
      <c r="J20" s="178">
        <v>0</v>
      </c>
      <c r="K20" s="105">
        <v>0</v>
      </c>
      <c r="L20" s="178">
        <v>0</v>
      </c>
      <c r="M20" s="105">
        <v>0</v>
      </c>
      <c r="N20" s="178">
        <v>0</v>
      </c>
      <c r="O20" s="105">
        <v>0</v>
      </c>
      <c r="P20" s="178">
        <v>0</v>
      </c>
      <c r="Q20" s="105">
        <v>0</v>
      </c>
      <c r="R20" s="178">
        <v>0</v>
      </c>
      <c r="S20" s="105">
        <v>0</v>
      </c>
      <c r="T20" s="178">
        <v>0</v>
      </c>
      <c r="U20" s="105">
        <v>0</v>
      </c>
      <c r="V20" s="178">
        <v>0</v>
      </c>
      <c r="W20" s="177">
        <v>0</v>
      </c>
      <c r="X20" s="178">
        <v>0</v>
      </c>
      <c r="Y20" s="105">
        <v>0</v>
      </c>
      <c r="Z20" s="178">
        <v>0</v>
      </c>
      <c r="AA20" s="105">
        <v>0</v>
      </c>
      <c r="AB20" s="178">
        <v>0</v>
      </c>
      <c r="AC20" s="105">
        <v>0</v>
      </c>
      <c r="AD20" s="178">
        <v>0</v>
      </c>
      <c r="AE20" s="105">
        <v>0</v>
      </c>
      <c r="AF20" s="178">
        <v>0</v>
      </c>
      <c r="AG20" s="105">
        <v>0</v>
      </c>
      <c r="AH20" s="178">
        <v>0</v>
      </c>
      <c r="AI20" s="105">
        <v>0</v>
      </c>
      <c r="AJ20" s="178">
        <v>0</v>
      </c>
      <c r="AK20" s="105">
        <v>0</v>
      </c>
      <c r="AL20" s="178">
        <v>0</v>
      </c>
      <c r="AM20" s="105">
        <v>0</v>
      </c>
      <c r="AN20" s="178" t="s">
        <v>300</v>
      </c>
      <c r="AO20" s="105">
        <v>0</v>
      </c>
      <c r="AP20" s="178">
        <v>0</v>
      </c>
      <c r="AQ20" s="105">
        <v>0</v>
      </c>
      <c r="AR20" s="178">
        <v>0</v>
      </c>
      <c r="AS20" s="105">
        <v>0</v>
      </c>
      <c r="AT20" s="178">
        <v>0</v>
      </c>
      <c r="AU20" s="105">
        <v>0</v>
      </c>
      <c r="AV20" s="178">
        <v>0</v>
      </c>
      <c r="AW20" s="105">
        <v>0</v>
      </c>
      <c r="AX20" s="178">
        <v>0</v>
      </c>
      <c r="AY20" s="105">
        <v>8.2506830000000004</v>
      </c>
      <c r="AZ20" s="178">
        <v>2.7894328756234713E-2</v>
      </c>
      <c r="BA20" s="105">
        <v>0</v>
      </c>
      <c r="BB20" s="178">
        <v>0</v>
      </c>
      <c r="BC20" s="105">
        <v>0</v>
      </c>
      <c r="BD20" s="178">
        <v>0</v>
      </c>
      <c r="BE20" s="105">
        <v>0</v>
      </c>
      <c r="BF20" s="178">
        <v>0</v>
      </c>
      <c r="BG20" s="105">
        <v>0</v>
      </c>
      <c r="BH20" s="178">
        <v>0</v>
      </c>
      <c r="BI20" s="105">
        <v>0</v>
      </c>
      <c r="BJ20" s="178">
        <v>0</v>
      </c>
      <c r="BK20" s="105">
        <v>0</v>
      </c>
      <c r="BL20" s="178">
        <v>0</v>
      </c>
      <c r="BM20" s="105">
        <v>0</v>
      </c>
      <c r="BN20" s="178">
        <v>0</v>
      </c>
      <c r="BO20" s="105">
        <v>0</v>
      </c>
      <c r="BP20" s="178" t="s">
        <v>300</v>
      </c>
      <c r="BQ20" s="105">
        <v>0</v>
      </c>
      <c r="BR20" s="178">
        <v>0</v>
      </c>
      <c r="BS20" s="105">
        <v>0</v>
      </c>
      <c r="BT20" s="178">
        <v>0</v>
      </c>
      <c r="BU20" s="105">
        <v>0</v>
      </c>
      <c r="BV20" s="178">
        <v>0</v>
      </c>
      <c r="BW20" s="105">
        <v>0</v>
      </c>
      <c r="BX20" s="178">
        <v>0</v>
      </c>
      <c r="BY20" s="105">
        <v>0</v>
      </c>
      <c r="BZ20" s="178">
        <v>0</v>
      </c>
      <c r="CA20" s="105">
        <v>0</v>
      </c>
      <c r="CB20" s="178">
        <v>0</v>
      </c>
      <c r="CC20" s="105">
        <v>0</v>
      </c>
      <c r="CD20" s="178">
        <v>0</v>
      </c>
      <c r="CE20" s="105">
        <v>0</v>
      </c>
      <c r="CF20" s="178">
        <v>0</v>
      </c>
      <c r="CG20" s="105">
        <v>0</v>
      </c>
      <c r="CH20" s="178">
        <v>0</v>
      </c>
      <c r="CI20" s="105">
        <v>0</v>
      </c>
      <c r="CJ20" s="178">
        <v>0</v>
      </c>
      <c r="CK20" s="105">
        <v>0</v>
      </c>
      <c r="CL20" s="178">
        <v>0</v>
      </c>
      <c r="CM20" s="105">
        <v>0</v>
      </c>
      <c r="CN20" s="178">
        <v>0</v>
      </c>
      <c r="CO20" s="105">
        <v>0</v>
      </c>
      <c r="CP20" s="178">
        <v>0</v>
      </c>
      <c r="CQ20" s="105">
        <v>0</v>
      </c>
      <c r="CR20" s="178" t="s">
        <v>300</v>
      </c>
      <c r="CS20" s="105">
        <v>0</v>
      </c>
      <c r="CT20" s="178" t="s">
        <v>300</v>
      </c>
      <c r="CU20" s="105">
        <v>0</v>
      </c>
      <c r="CV20" s="178">
        <v>0</v>
      </c>
      <c r="CW20" s="105">
        <v>0</v>
      </c>
      <c r="CX20" s="178" t="s">
        <v>300</v>
      </c>
      <c r="CY20" s="178">
        <v>0</v>
      </c>
      <c r="CZ20" s="178" t="s">
        <v>300</v>
      </c>
      <c r="DA20" s="178">
        <v>0</v>
      </c>
      <c r="DB20" s="178" t="s">
        <v>300</v>
      </c>
      <c r="DC20" s="80"/>
      <c r="DD20" s="80"/>
      <c r="DE20" s="80"/>
      <c r="DF20" s="80"/>
      <c r="DG20" s="80"/>
      <c r="DH20" s="80"/>
      <c r="DI20" s="80"/>
      <c r="DJ20" s="80"/>
      <c r="DK20" s="80"/>
      <c r="DL20" s="80"/>
      <c r="DM20" s="80"/>
      <c r="DN20" s="80"/>
      <c r="DO20" s="80"/>
      <c r="DP20" s="80"/>
      <c r="DQ20" s="80"/>
      <c r="DR20" s="80"/>
      <c r="DS20" s="80"/>
      <c r="DT20" s="80"/>
      <c r="DU20" s="80"/>
      <c r="DV20" s="80"/>
      <c r="DW20" s="80"/>
      <c r="DX20" s="80"/>
      <c r="DY20" s="80"/>
      <c r="DZ20" s="80"/>
      <c r="EA20" s="80"/>
      <c r="EB20" s="80"/>
      <c r="EC20" s="80"/>
    </row>
    <row r="21" spans="1:133" s="141" customFormat="1" ht="20.100000000000001" customHeight="1">
      <c r="A21" s="182"/>
      <c r="B21" s="380" t="s">
        <v>307</v>
      </c>
      <c r="C21" s="177">
        <v>14029.172914729999</v>
      </c>
      <c r="D21" s="178">
        <v>0.69561913220599481</v>
      </c>
      <c r="E21" s="105">
        <v>7311.1441990000003</v>
      </c>
      <c r="F21" s="178">
        <v>0.78897898462539984</v>
      </c>
      <c r="G21" s="105">
        <v>3596.4408049799999</v>
      </c>
      <c r="H21" s="178">
        <v>0.30893320342669872</v>
      </c>
      <c r="I21" s="105">
        <v>5290.87868127</v>
      </c>
      <c r="J21" s="178">
        <v>1.0509779071600633</v>
      </c>
      <c r="K21" s="105">
        <v>3074.9229180000002</v>
      </c>
      <c r="L21" s="178">
        <v>0.63576147581804088</v>
      </c>
      <c r="M21" s="105">
        <v>1604.2781580000001</v>
      </c>
      <c r="N21" s="178">
        <v>0.30307180543155804</v>
      </c>
      <c r="O21" s="105">
        <v>1842.5024639999999</v>
      </c>
      <c r="P21" s="178">
        <v>0.39428421243441669</v>
      </c>
      <c r="Q21" s="105">
        <v>0</v>
      </c>
      <c r="R21" s="178">
        <v>0</v>
      </c>
      <c r="S21" s="105">
        <v>211.52621846</v>
      </c>
      <c r="T21" s="178">
        <v>7.8869069770075573E-2</v>
      </c>
      <c r="U21" s="105">
        <v>11840.45088414</v>
      </c>
      <c r="V21" s="178">
        <v>5.8042885465291283</v>
      </c>
      <c r="W21" s="177">
        <v>583.17709500000001</v>
      </c>
      <c r="X21" s="178">
        <v>0.83437593110825803</v>
      </c>
      <c r="Y21" s="105">
        <v>0</v>
      </c>
      <c r="Z21" s="178">
        <v>0</v>
      </c>
      <c r="AA21" s="105">
        <v>341.44485104</v>
      </c>
      <c r="AB21" s="178">
        <v>0.18114284773881018</v>
      </c>
      <c r="AC21" s="105">
        <v>0</v>
      </c>
      <c r="AD21" s="178">
        <v>0</v>
      </c>
      <c r="AE21" s="105">
        <v>1089.8449840000001</v>
      </c>
      <c r="AF21" s="178">
        <v>2.190448031907132</v>
      </c>
      <c r="AG21" s="105">
        <v>18.855055</v>
      </c>
      <c r="AH21" s="178">
        <v>2.170328861703473E-2</v>
      </c>
      <c r="AI21" s="105">
        <v>1406.2868484800001</v>
      </c>
      <c r="AJ21" s="178">
        <v>1.796355153698572</v>
      </c>
      <c r="AK21" s="105">
        <v>16.438600000000001</v>
      </c>
      <c r="AL21" s="178">
        <v>1.9590510460438037E-2</v>
      </c>
      <c r="AM21" s="105">
        <v>0</v>
      </c>
      <c r="AN21" s="178" t="s">
        <v>300</v>
      </c>
      <c r="AO21" s="105">
        <v>0</v>
      </c>
      <c r="AP21" s="178">
        <v>0</v>
      </c>
      <c r="AQ21" s="105">
        <v>0.27953699999999998</v>
      </c>
      <c r="AR21" s="178">
        <v>2.7593789323682063E-4</v>
      </c>
      <c r="AS21" s="105">
        <v>0</v>
      </c>
      <c r="AT21" s="178">
        <v>0</v>
      </c>
      <c r="AU21" s="105">
        <v>0.455706</v>
      </c>
      <c r="AV21" s="178">
        <v>7.3500103000183347E-4</v>
      </c>
      <c r="AW21" s="105">
        <v>15.221128</v>
      </c>
      <c r="AX21" s="178">
        <v>5.1592373044746016E-2</v>
      </c>
      <c r="AY21" s="105">
        <v>14.277564999999999</v>
      </c>
      <c r="AZ21" s="178">
        <v>4.8270317978343157E-2</v>
      </c>
      <c r="BA21" s="105">
        <v>4714.6344630000003</v>
      </c>
      <c r="BB21" s="178">
        <v>8.1135275484008318</v>
      </c>
      <c r="BC21" s="105">
        <v>0</v>
      </c>
      <c r="BD21" s="178">
        <v>0</v>
      </c>
      <c r="BE21" s="105">
        <v>6.9831720199999996</v>
      </c>
      <c r="BF21" s="178">
        <v>1.581525331068253E-2</v>
      </c>
      <c r="BG21" s="105">
        <v>18.654622</v>
      </c>
      <c r="BH21" s="178">
        <v>8.4567011939393935E-2</v>
      </c>
      <c r="BI21" s="105">
        <v>0</v>
      </c>
      <c r="BJ21" s="178">
        <v>0</v>
      </c>
      <c r="BK21" s="105">
        <v>1855.98134</v>
      </c>
      <c r="BL21" s="178">
        <v>5.8480669879746303</v>
      </c>
      <c r="BM21" s="105">
        <v>0.14376700000000001</v>
      </c>
      <c r="BN21" s="178">
        <v>1.0368601573261041E-3</v>
      </c>
      <c r="BO21" s="105">
        <v>0</v>
      </c>
      <c r="BP21" s="178" t="s">
        <v>300</v>
      </c>
      <c r="BQ21" s="105">
        <v>0</v>
      </c>
      <c r="BR21" s="178">
        <v>0</v>
      </c>
      <c r="BS21" s="105">
        <v>0</v>
      </c>
      <c r="BT21" s="178">
        <v>0</v>
      </c>
      <c r="BU21" s="105">
        <v>0</v>
      </c>
      <c r="BV21" s="178">
        <v>0</v>
      </c>
      <c r="BW21" s="105">
        <v>37.619709</v>
      </c>
      <c r="BX21" s="178">
        <v>16.531266693984044</v>
      </c>
      <c r="BY21" s="105">
        <v>0</v>
      </c>
      <c r="BZ21" s="178">
        <v>0</v>
      </c>
      <c r="CA21" s="105">
        <v>61.687254000000003</v>
      </c>
      <c r="CB21" s="178">
        <v>0.81882792588634568</v>
      </c>
      <c r="CC21" s="105">
        <v>0</v>
      </c>
      <c r="CD21" s="178">
        <v>0</v>
      </c>
      <c r="CE21" s="105">
        <v>0</v>
      </c>
      <c r="CF21" s="178">
        <v>0</v>
      </c>
      <c r="CG21" s="105">
        <v>0</v>
      </c>
      <c r="CH21" s="178">
        <v>0</v>
      </c>
      <c r="CI21" s="105">
        <v>62.400072000000002</v>
      </c>
      <c r="CJ21" s="178">
        <v>7.3818288653684654</v>
      </c>
      <c r="CK21" s="105">
        <v>0</v>
      </c>
      <c r="CL21" s="178">
        <v>0</v>
      </c>
      <c r="CM21" s="105">
        <v>0.43998795000000002</v>
      </c>
      <c r="CN21" s="178">
        <v>6.7360279353668311</v>
      </c>
      <c r="CO21" s="105">
        <v>0</v>
      </c>
      <c r="CP21" s="178">
        <v>0</v>
      </c>
      <c r="CQ21" s="105">
        <v>0</v>
      </c>
      <c r="CR21" s="178" t="s">
        <v>300</v>
      </c>
      <c r="CS21" s="105">
        <v>0</v>
      </c>
      <c r="CT21" s="178" t="s">
        <v>300</v>
      </c>
      <c r="CU21" s="105">
        <v>12.497358</v>
      </c>
      <c r="CV21" s="178">
        <v>2.8468319187829159</v>
      </c>
      <c r="CW21" s="105">
        <v>0</v>
      </c>
      <c r="CX21" s="178" t="s">
        <v>300</v>
      </c>
      <c r="CY21" s="178">
        <v>0</v>
      </c>
      <c r="CZ21" s="178" t="s">
        <v>300</v>
      </c>
      <c r="DA21" s="178">
        <v>0</v>
      </c>
      <c r="DB21" s="178" t="s">
        <v>300</v>
      </c>
      <c r="DC21" s="80"/>
      <c r="DD21" s="80"/>
      <c r="DE21" s="80"/>
      <c r="DF21" s="80"/>
      <c r="DG21" s="80"/>
      <c r="DH21" s="80"/>
      <c r="DI21" s="80"/>
      <c r="DJ21" s="80"/>
      <c r="DK21" s="80"/>
      <c r="DL21" s="80"/>
      <c r="DM21" s="80"/>
      <c r="DN21" s="80"/>
      <c r="DO21" s="80"/>
      <c r="DP21" s="80"/>
      <c r="DQ21" s="80"/>
      <c r="DR21" s="80"/>
      <c r="DS21" s="80"/>
      <c r="DT21" s="80"/>
      <c r="DU21" s="80"/>
      <c r="DV21" s="80"/>
      <c r="DW21" s="80"/>
      <c r="DX21" s="80"/>
      <c r="DY21" s="80"/>
      <c r="DZ21" s="80"/>
      <c r="EA21" s="80"/>
      <c r="EB21" s="80"/>
      <c r="EC21" s="80"/>
    </row>
    <row r="22" spans="1:133" s="141" customFormat="1" ht="20.100000000000001" customHeight="1">
      <c r="A22" s="182"/>
      <c r="B22" s="380" t="s">
        <v>308</v>
      </c>
      <c r="C22" s="177">
        <v>14406.915742969999</v>
      </c>
      <c r="D22" s="178">
        <v>0.7143490416578524</v>
      </c>
      <c r="E22" s="105">
        <v>17750.02547</v>
      </c>
      <c r="F22" s="178">
        <v>1.9154863713823442</v>
      </c>
      <c r="G22" s="105">
        <v>4173.6920445100004</v>
      </c>
      <c r="H22" s="178">
        <v>0.35851891448945244</v>
      </c>
      <c r="I22" s="105">
        <v>958.09641783000006</v>
      </c>
      <c r="J22" s="178">
        <v>0.19031586787902419</v>
      </c>
      <c r="K22" s="105">
        <v>2463.7602029999998</v>
      </c>
      <c r="L22" s="178">
        <v>0.50939937829070348</v>
      </c>
      <c r="M22" s="105">
        <v>4807.8509979999999</v>
      </c>
      <c r="N22" s="178">
        <v>0.90827396417733819</v>
      </c>
      <c r="O22" s="105">
        <v>164.00498300000001</v>
      </c>
      <c r="P22" s="178">
        <v>3.5096059202597035E-2</v>
      </c>
      <c r="Q22" s="105">
        <v>0</v>
      </c>
      <c r="R22" s="178">
        <v>0</v>
      </c>
      <c r="S22" s="105">
        <v>321.88505414999997</v>
      </c>
      <c r="T22" s="178">
        <v>0.12001715427301315</v>
      </c>
      <c r="U22" s="105">
        <v>24.29719781</v>
      </c>
      <c r="V22" s="178">
        <v>1.1910690592892808E-2</v>
      </c>
      <c r="W22" s="177">
        <v>758.95013400000005</v>
      </c>
      <c r="X22" s="178">
        <v>1.085861790784131</v>
      </c>
      <c r="Y22" s="105">
        <v>0</v>
      </c>
      <c r="Z22" s="178">
        <v>0</v>
      </c>
      <c r="AA22" s="105">
        <v>565.58024105999993</v>
      </c>
      <c r="AB22" s="178">
        <v>0.30005084328657544</v>
      </c>
      <c r="AC22" s="105">
        <v>0</v>
      </c>
      <c r="AD22" s="178">
        <v>0</v>
      </c>
      <c r="AE22" s="105">
        <v>0</v>
      </c>
      <c r="AF22" s="178">
        <v>0</v>
      </c>
      <c r="AG22" s="105">
        <v>0.240424</v>
      </c>
      <c r="AH22" s="178">
        <v>2.7674230928851479E-4</v>
      </c>
      <c r="AI22" s="105">
        <v>125.60013768</v>
      </c>
      <c r="AJ22" s="178">
        <v>0.16043843037470246</v>
      </c>
      <c r="AK22" s="105">
        <v>292.69351</v>
      </c>
      <c r="AL22" s="178">
        <v>0.34881408814359649</v>
      </c>
      <c r="AM22" s="105">
        <v>0</v>
      </c>
      <c r="AN22" s="178" t="s">
        <v>300</v>
      </c>
      <c r="AO22" s="105">
        <v>0</v>
      </c>
      <c r="AP22" s="178">
        <v>0</v>
      </c>
      <c r="AQ22" s="105">
        <v>0</v>
      </c>
      <c r="AR22" s="178">
        <v>0</v>
      </c>
      <c r="AS22" s="105">
        <v>0</v>
      </c>
      <c r="AT22" s="178">
        <v>0</v>
      </c>
      <c r="AU22" s="105">
        <v>1158.285423</v>
      </c>
      <c r="AV22" s="178">
        <v>1.8681803156884249</v>
      </c>
      <c r="AW22" s="105">
        <v>0</v>
      </c>
      <c r="AX22" s="178">
        <v>0</v>
      </c>
      <c r="AY22" s="105">
        <v>4.646992</v>
      </c>
      <c r="AZ22" s="178">
        <v>1.5710786922196945E-2</v>
      </c>
      <c r="BA22" s="105">
        <v>0</v>
      </c>
      <c r="BB22" s="178">
        <v>0</v>
      </c>
      <c r="BC22" s="105">
        <v>0</v>
      </c>
      <c r="BD22" s="178">
        <v>0</v>
      </c>
      <c r="BE22" s="105">
        <v>0</v>
      </c>
      <c r="BF22" s="178">
        <v>0</v>
      </c>
      <c r="BG22" s="105">
        <v>0</v>
      </c>
      <c r="BH22" s="178">
        <v>0</v>
      </c>
      <c r="BI22" s="105">
        <v>0</v>
      </c>
      <c r="BJ22" s="178">
        <v>0</v>
      </c>
      <c r="BK22" s="105">
        <v>0</v>
      </c>
      <c r="BL22" s="178">
        <v>0</v>
      </c>
      <c r="BM22" s="105">
        <v>0</v>
      </c>
      <c r="BN22" s="178">
        <v>0</v>
      </c>
      <c r="BO22" s="105">
        <v>0</v>
      </c>
      <c r="BP22" s="178" t="s">
        <v>300</v>
      </c>
      <c r="BQ22" s="105">
        <v>5.6003389700000001</v>
      </c>
      <c r="BR22" s="178">
        <v>4.4309809792508925E-2</v>
      </c>
      <c r="BS22" s="105">
        <v>0</v>
      </c>
      <c r="BT22" s="178">
        <v>0</v>
      </c>
      <c r="BU22" s="105">
        <v>0</v>
      </c>
      <c r="BV22" s="178">
        <v>0</v>
      </c>
      <c r="BW22" s="105">
        <v>0</v>
      </c>
      <c r="BX22" s="178">
        <v>0</v>
      </c>
      <c r="BY22" s="105">
        <v>0</v>
      </c>
      <c r="BZ22" s="178">
        <v>0</v>
      </c>
      <c r="CA22" s="105">
        <v>0</v>
      </c>
      <c r="CB22" s="178">
        <v>0</v>
      </c>
      <c r="CC22" s="105">
        <v>0</v>
      </c>
      <c r="CD22" s="178">
        <v>0</v>
      </c>
      <c r="CE22" s="105">
        <v>0</v>
      </c>
      <c r="CF22" s="178">
        <v>0</v>
      </c>
      <c r="CG22" s="105">
        <v>0</v>
      </c>
      <c r="CH22" s="178">
        <v>0</v>
      </c>
      <c r="CI22" s="105">
        <v>0</v>
      </c>
      <c r="CJ22" s="178">
        <v>0</v>
      </c>
      <c r="CK22" s="105">
        <v>0</v>
      </c>
      <c r="CL22" s="178">
        <v>0</v>
      </c>
      <c r="CM22" s="105">
        <v>0</v>
      </c>
      <c r="CN22" s="178">
        <v>0</v>
      </c>
      <c r="CO22" s="105">
        <v>0</v>
      </c>
      <c r="CP22" s="178">
        <v>0</v>
      </c>
      <c r="CQ22" s="105">
        <v>0</v>
      </c>
      <c r="CR22" s="178" t="s">
        <v>300</v>
      </c>
      <c r="CS22" s="105">
        <v>0</v>
      </c>
      <c r="CT22" s="178" t="s">
        <v>300</v>
      </c>
      <c r="CU22" s="105">
        <v>0</v>
      </c>
      <c r="CV22" s="178">
        <v>0</v>
      </c>
      <c r="CW22" s="105">
        <v>0</v>
      </c>
      <c r="CX22" s="178" t="s">
        <v>300</v>
      </c>
      <c r="CY22" s="178">
        <v>0</v>
      </c>
      <c r="CZ22" s="178" t="s">
        <v>300</v>
      </c>
      <c r="DA22" s="178">
        <v>0</v>
      </c>
      <c r="DB22" s="178" t="s">
        <v>300</v>
      </c>
      <c r="DC22" s="80"/>
      <c r="DD22" s="80"/>
      <c r="DE22" s="80"/>
      <c r="DF22" s="80"/>
      <c r="DG22" s="80"/>
      <c r="DH22" s="80"/>
      <c r="DI22" s="80"/>
      <c r="DJ22" s="80"/>
      <c r="DK22" s="80"/>
      <c r="DL22" s="80"/>
      <c r="DM22" s="80"/>
      <c r="DN22" s="80"/>
      <c r="DO22" s="80"/>
      <c r="DP22" s="80"/>
      <c r="DQ22" s="80"/>
      <c r="DR22" s="80"/>
      <c r="DS22" s="80"/>
      <c r="DT22" s="80"/>
      <c r="DU22" s="80"/>
      <c r="DV22" s="80"/>
      <c r="DW22" s="80"/>
      <c r="DX22" s="80"/>
      <c r="DY22" s="80"/>
      <c r="DZ22" s="80"/>
      <c r="EA22" s="80"/>
      <c r="EB22" s="80"/>
      <c r="EC22" s="80"/>
    </row>
    <row r="23" spans="1:133" s="138" customFormat="1" ht="20.100000000000001" customHeight="1">
      <c r="A23" s="182"/>
      <c r="B23" s="381" t="s">
        <v>310</v>
      </c>
      <c r="C23" s="377">
        <v>34609.793034169998</v>
      </c>
      <c r="D23" s="378">
        <v>1.7160836453145791</v>
      </c>
      <c r="E23" s="379">
        <v>22065.011288999998</v>
      </c>
      <c r="F23" s="378">
        <v>2.3811362118838173</v>
      </c>
      <c r="G23" s="379">
        <v>15964.469737180001</v>
      </c>
      <c r="H23" s="378">
        <v>1.3713432374825454</v>
      </c>
      <c r="I23" s="379">
        <v>14092.311710049999</v>
      </c>
      <c r="J23" s="378">
        <v>2.7992908475687259</v>
      </c>
      <c r="K23" s="379">
        <v>14463.762669</v>
      </c>
      <c r="L23" s="378">
        <v>2.9904824756733386</v>
      </c>
      <c r="M23" s="379">
        <v>21787.262761999998</v>
      </c>
      <c r="N23" s="378">
        <v>4.1159352745430162</v>
      </c>
      <c r="O23" s="379">
        <v>6869.5424519999997</v>
      </c>
      <c r="P23" s="378">
        <v>1.4700398986666494</v>
      </c>
      <c r="Q23" s="379">
        <v>2265.5031004499997</v>
      </c>
      <c r="R23" s="378">
        <v>1.4345793225620189</v>
      </c>
      <c r="S23" s="379">
        <v>5293.2584911200001</v>
      </c>
      <c r="T23" s="378">
        <v>1.9736294454965326</v>
      </c>
      <c r="U23" s="379">
        <v>9940.23132764</v>
      </c>
      <c r="V23" s="378">
        <v>4.8727849479240062</v>
      </c>
      <c r="W23" s="377">
        <v>2731.851181</v>
      </c>
      <c r="X23" s="378">
        <v>3.9085740718195892</v>
      </c>
      <c r="Y23" s="379">
        <v>802.23137386999997</v>
      </c>
      <c r="Z23" s="378">
        <v>1.4693962548718162</v>
      </c>
      <c r="AA23" s="379">
        <v>3042.31671323</v>
      </c>
      <c r="AB23" s="378">
        <v>1.6140056336456488</v>
      </c>
      <c r="AC23" s="379">
        <v>0</v>
      </c>
      <c r="AD23" s="378">
        <v>0</v>
      </c>
      <c r="AE23" s="379">
        <v>1120.0134330000001</v>
      </c>
      <c r="AF23" s="378">
        <v>2.2510827283161587</v>
      </c>
      <c r="AG23" s="379">
        <v>2337.2942349999998</v>
      </c>
      <c r="AH23" s="378">
        <v>2.6903645396492553</v>
      </c>
      <c r="AI23" s="379">
        <v>4304.0078542800002</v>
      </c>
      <c r="AJ23" s="378">
        <v>5.4978304738835559</v>
      </c>
      <c r="AK23" s="379">
        <v>2678.7687930000002</v>
      </c>
      <c r="AL23" s="378">
        <v>3.1923915698637035</v>
      </c>
      <c r="AM23" s="379">
        <v>0</v>
      </c>
      <c r="AN23" s="378" t="s">
        <v>300</v>
      </c>
      <c r="AO23" s="379">
        <v>336.47584999999998</v>
      </c>
      <c r="AP23" s="378">
        <v>3.2162987053946877</v>
      </c>
      <c r="AQ23" s="379">
        <v>1908.1289429999999</v>
      </c>
      <c r="AR23" s="378">
        <v>1.8835613194518848</v>
      </c>
      <c r="AS23" s="379">
        <v>0</v>
      </c>
      <c r="AT23" s="378">
        <v>0</v>
      </c>
      <c r="AU23" s="379">
        <v>1710.757509</v>
      </c>
      <c r="AV23" s="378">
        <v>2.7592538417277166</v>
      </c>
      <c r="AW23" s="379">
        <v>877.44044799999995</v>
      </c>
      <c r="AX23" s="378">
        <v>2.9741051331915127</v>
      </c>
      <c r="AY23" s="379">
        <v>1087.6651220000001</v>
      </c>
      <c r="AZ23" s="378">
        <v>3.6772335683916273</v>
      </c>
      <c r="BA23" s="379">
        <v>2037.6233360000001</v>
      </c>
      <c r="BB23" s="378">
        <v>3.5065948801851792</v>
      </c>
      <c r="BC23" s="379">
        <v>0</v>
      </c>
      <c r="BD23" s="378">
        <v>0</v>
      </c>
      <c r="BE23" s="379">
        <v>944.30880060000004</v>
      </c>
      <c r="BF23" s="378">
        <v>2.1386388366523157</v>
      </c>
      <c r="BG23" s="379">
        <v>319.90148299999998</v>
      </c>
      <c r="BH23" s="378">
        <v>1.4502096334244043</v>
      </c>
      <c r="BI23" s="379">
        <v>0</v>
      </c>
      <c r="BJ23" s="378">
        <v>0</v>
      </c>
      <c r="BK23" s="379">
        <v>467.12137200000001</v>
      </c>
      <c r="BL23" s="378">
        <v>1.4718666702600669</v>
      </c>
      <c r="BM23" s="379">
        <v>108.454255</v>
      </c>
      <c r="BN23" s="378">
        <v>0.78218155697750824</v>
      </c>
      <c r="BO23" s="379">
        <v>0</v>
      </c>
      <c r="BP23" s="378" t="s">
        <v>300</v>
      </c>
      <c r="BQ23" s="379">
        <v>348.70331503</v>
      </c>
      <c r="BR23" s="378">
        <v>2.7589361368596981</v>
      </c>
      <c r="BS23" s="379">
        <v>0</v>
      </c>
      <c r="BT23" s="378">
        <v>0</v>
      </c>
      <c r="BU23" s="379">
        <v>0</v>
      </c>
      <c r="BV23" s="378">
        <v>0</v>
      </c>
      <c r="BW23" s="379">
        <v>10.200301</v>
      </c>
      <c r="BX23" s="378">
        <v>4.4823285631984051</v>
      </c>
      <c r="BY23" s="379">
        <v>388.46398412999997</v>
      </c>
      <c r="BZ23" s="378">
        <v>5.2333331240059717</v>
      </c>
      <c r="CA23" s="379">
        <v>87.524748000000002</v>
      </c>
      <c r="CB23" s="378">
        <v>1.1617911841004478</v>
      </c>
      <c r="CC23" s="379">
        <v>0</v>
      </c>
      <c r="CD23" s="378">
        <v>0</v>
      </c>
      <c r="CE23" s="379">
        <v>108.49615707</v>
      </c>
      <c r="CF23" s="378">
        <v>4.2181825844882139</v>
      </c>
      <c r="CG23" s="379">
        <v>55.683566999999996</v>
      </c>
      <c r="CH23" s="378">
        <v>1.2793010399458</v>
      </c>
      <c r="CI23" s="379">
        <v>137.52186900000001</v>
      </c>
      <c r="CJ23" s="378">
        <v>16.268617481781444</v>
      </c>
      <c r="CK23" s="379">
        <v>57.888302000000003</v>
      </c>
      <c r="CL23" s="378">
        <v>1.6426957979372849</v>
      </c>
      <c r="CM23" s="379">
        <v>2.4647068299999999</v>
      </c>
      <c r="CN23" s="378">
        <v>37.73361079404431</v>
      </c>
      <c r="CO23" s="379">
        <v>3.244675</v>
      </c>
      <c r="CP23" s="378">
        <v>0.2144536418860262</v>
      </c>
      <c r="CQ23" s="379">
        <v>0</v>
      </c>
      <c r="CR23" s="378" t="s">
        <v>300</v>
      </c>
      <c r="CS23" s="379">
        <v>0</v>
      </c>
      <c r="CT23" s="378" t="s">
        <v>300</v>
      </c>
      <c r="CU23" s="379">
        <v>31.948015999999999</v>
      </c>
      <c r="CV23" s="378">
        <v>7.2775887264001957</v>
      </c>
      <c r="CW23" s="379">
        <v>0</v>
      </c>
      <c r="CX23" s="378" t="s">
        <v>300</v>
      </c>
      <c r="CY23" s="378">
        <v>0</v>
      </c>
      <c r="CZ23" s="378" t="s">
        <v>300</v>
      </c>
      <c r="DA23" s="378">
        <v>0</v>
      </c>
      <c r="DB23" s="378" t="s">
        <v>300</v>
      </c>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row>
    <row r="24" spans="1:133" s="141" customFormat="1" ht="20.100000000000001" customHeight="1">
      <c r="A24" s="182"/>
      <c r="B24" s="380" t="s">
        <v>303</v>
      </c>
      <c r="C24" s="177">
        <v>9994.2749263599999</v>
      </c>
      <c r="D24" s="178">
        <v>0.49555372177380252</v>
      </c>
      <c r="E24" s="105">
        <v>6791.9854519999999</v>
      </c>
      <c r="F24" s="178">
        <v>0.73295419152619112</v>
      </c>
      <c r="G24" s="105">
        <v>8659.6964581299999</v>
      </c>
      <c r="H24" s="178">
        <v>0.74386536928634772</v>
      </c>
      <c r="I24" s="105">
        <v>3743.2051779799999</v>
      </c>
      <c r="J24" s="178">
        <v>0.74354869597573647</v>
      </c>
      <c r="K24" s="105">
        <v>6990.0930740000003</v>
      </c>
      <c r="L24" s="178">
        <v>1.4452498509205578</v>
      </c>
      <c r="M24" s="105">
        <v>5630.390093</v>
      </c>
      <c r="N24" s="178">
        <v>1.0636637307939139</v>
      </c>
      <c r="O24" s="105">
        <v>4665.458603</v>
      </c>
      <c r="P24" s="178">
        <v>0.99837949032410578</v>
      </c>
      <c r="Q24" s="105">
        <v>2265.5031004499997</v>
      </c>
      <c r="R24" s="178">
        <v>1.4345793225620189</v>
      </c>
      <c r="S24" s="105">
        <v>4926.3697308100009</v>
      </c>
      <c r="T24" s="178">
        <v>1.8368323361574945</v>
      </c>
      <c r="U24" s="105">
        <v>1646.19125429</v>
      </c>
      <c r="V24" s="178">
        <v>0.80697678966520758</v>
      </c>
      <c r="W24" s="177">
        <v>1723.796617</v>
      </c>
      <c r="X24" s="178">
        <v>2.4663081243796801</v>
      </c>
      <c r="Y24" s="105">
        <v>802.23137386999997</v>
      </c>
      <c r="Z24" s="178">
        <v>1.4693962548718162</v>
      </c>
      <c r="AA24" s="105">
        <v>2514.8639842699999</v>
      </c>
      <c r="AB24" s="178">
        <v>1.3341821450781544</v>
      </c>
      <c r="AC24" s="105">
        <v>0</v>
      </c>
      <c r="AD24" s="178">
        <v>0</v>
      </c>
      <c r="AE24" s="105">
        <v>268.54201799999998</v>
      </c>
      <c r="AF24" s="178">
        <v>0.53973486454333175</v>
      </c>
      <c r="AG24" s="105">
        <v>1972.120615</v>
      </c>
      <c r="AH24" s="178">
        <v>2.2700280054844195</v>
      </c>
      <c r="AI24" s="105">
        <v>1601.82077652</v>
      </c>
      <c r="AJ24" s="178">
        <v>2.0461252342032927</v>
      </c>
      <c r="AK24" s="105">
        <v>1013.879049</v>
      </c>
      <c r="AL24" s="178">
        <v>1.2082785708669517</v>
      </c>
      <c r="AM24" s="105">
        <v>0</v>
      </c>
      <c r="AN24" s="178" t="s">
        <v>300</v>
      </c>
      <c r="AO24" s="105">
        <v>336.47584999999998</v>
      </c>
      <c r="AP24" s="178">
        <v>3.2162987053946877</v>
      </c>
      <c r="AQ24" s="105">
        <v>1907.9735029999999</v>
      </c>
      <c r="AR24" s="178">
        <v>1.8834078807796348</v>
      </c>
      <c r="AS24" s="105">
        <v>0</v>
      </c>
      <c r="AT24" s="178">
        <v>0</v>
      </c>
      <c r="AU24" s="105">
        <v>1624.790945</v>
      </c>
      <c r="AV24" s="178">
        <v>2.6205997246309072</v>
      </c>
      <c r="AW24" s="105">
        <v>663.29610000000002</v>
      </c>
      <c r="AX24" s="178">
        <v>2.2482578052247613</v>
      </c>
      <c r="AY24" s="105">
        <v>1042.458787</v>
      </c>
      <c r="AZ24" s="178">
        <v>3.5243976916097317</v>
      </c>
      <c r="BA24" s="105">
        <v>0</v>
      </c>
      <c r="BB24" s="178">
        <v>0</v>
      </c>
      <c r="BC24" s="105">
        <v>0</v>
      </c>
      <c r="BD24" s="178">
        <v>0</v>
      </c>
      <c r="BE24" s="105">
        <v>905.87975599000004</v>
      </c>
      <c r="BF24" s="178">
        <v>2.0516060278866126</v>
      </c>
      <c r="BG24" s="105">
        <v>267.202519</v>
      </c>
      <c r="BH24" s="178">
        <v>1.2113093802977695</v>
      </c>
      <c r="BI24" s="105">
        <v>0</v>
      </c>
      <c r="BJ24" s="178">
        <v>0</v>
      </c>
      <c r="BK24" s="105">
        <v>0</v>
      </c>
      <c r="BL24" s="178">
        <v>0</v>
      </c>
      <c r="BM24" s="105">
        <v>107.36677</v>
      </c>
      <c r="BN24" s="178">
        <v>0.7743385202014067</v>
      </c>
      <c r="BO24" s="105">
        <v>0</v>
      </c>
      <c r="BP24" s="178" t="s">
        <v>300</v>
      </c>
      <c r="BQ24" s="105">
        <v>345.29752414000001</v>
      </c>
      <c r="BR24" s="178">
        <v>2.7319895632081108</v>
      </c>
      <c r="BS24" s="105">
        <v>0</v>
      </c>
      <c r="BT24" s="178">
        <v>0</v>
      </c>
      <c r="BU24" s="105">
        <v>0</v>
      </c>
      <c r="BV24" s="178">
        <v>0</v>
      </c>
      <c r="BW24" s="105">
        <v>0</v>
      </c>
      <c r="BX24" s="178">
        <v>0</v>
      </c>
      <c r="BY24" s="105">
        <v>388.46398412999997</v>
      </c>
      <c r="BZ24" s="178">
        <v>5.2333331240059717</v>
      </c>
      <c r="CA24" s="105">
        <v>0</v>
      </c>
      <c r="CB24" s="178">
        <v>0</v>
      </c>
      <c r="CC24" s="105">
        <v>0</v>
      </c>
      <c r="CD24" s="178">
        <v>0</v>
      </c>
      <c r="CE24" s="105">
        <v>108.49615707</v>
      </c>
      <c r="CF24" s="178">
        <v>4.2181825844882139</v>
      </c>
      <c r="CG24" s="105">
        <v>55.683566999999996</v>
      </c>
      <c r="CH24" s="178">
        <v>1.2793010399458</v>
      </c>
      <c r="CI24" s="105">
        <v>74.471489000000005</v>
      </c>
      <c r="CJ24" s="178">
        <v>8.809858218547733</v>
      </c>
      <c r="CK24" s="105">
        <v>57.888302000000003</v>
      </c>
      <c r="CL24" s="178">
        <v>1.6426957979372849</v>
      </c>
      <c r="CM24" s="105">
        <v>0</v>
      </c>
      <c r="CN24" s="178">
        <v>0</v>
      </c>
      <c r="CO24" s="105">
        <v>3.244675</v>
      </c>
      <c r="CP24" s="178">
        <v>0.2144536418860262</v>
      </c>
      <c r="CQ24" s="105">
        <v>0</v>
      </c>
      <c r="CR24" s="178" t="s">
        <v>300</v>
      </c>
      <c r="CS24" s="105">
        <v>0</v>
      </c>
      <c r="CT24" s="178" t="s">
        <v>300</v>
      </c>
      <c r="CU24" s="105">
        <v>0</v>
      </c>
      <c r="CV24" s="178">
        <v>0</v>
      </c>
      <c r="CW24" s="105">
        <v>0</v>
      </c>
      <c r="CX24" s="178" t="s">
        <v>300</v>
      </c>
      <c r="CY24" s="178">
        <v>0</v>
      </c>
      <c r="CZ24" s="178" t="s">
        <v>300</v>
      </c>
      <c r="DA24" s="178">
        <v>0</v>
      </c>
      <c r="DB24" s="178" t="s">
        <v>300</v>
      </c>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row>
    <row r="25" spans="1:133" s="141" customFormat="1" ht="20.100000000000001" customHeight="1">
      <c r="A25" s="182"/>
      <c r="B25" s="380" t="s">
        <v>304</v>
      </c>
      <c r="C25" s="177">
        <v>9978.02235277</v>
      </c>
      <c r="D25" s="178">
        <v>0.49474785807780941</v>
      </c>
      <c r="E25" s="105">
        <v>6781.8112870000004</v>
      </c>
      <c r="F25" s="178">
        <v>0.73185625088207029</v>
      </c>
      <c r="G25" s="105">
        <v>8585.5278581999992</v>
      </c>
      <c r="H25" s="178">
        <v>0.73749430844799879</v>
      </c>
      <c r="I25" s="105">
        <v>3743.2051779799999</v>
      </c>
      <c r="J25" s="178">
        <v>0.74354869597573647</v>
      </c>
      <c r="K25" s="105">
        <v>6307.5151669999996</v>
      </c>
      <c r="L25" s="178">
        <v>1.3041221709469195</v>
      </c>
      <c r="M25" s="105">
        <v>5534.9335220000003</v>
      </c>
      <c r="N25" s="178">
        <v>1.0456305766497835</v>
      </c>
      <c r="O25" s="105">
        <v>4665.458603</v>
      </c>
      <c r="P25" s="178">
        <v>0.99837949032410578</v>
      </c>
      <c r="Q25" s="105">
        <v>9.6602262100000011</v>
      </c>
      <c r="R25" s="178">
        <v>6.1171228454222635E-3</v>
      </c>
      <c r="S25" s="105">
        <v>4812.37336891</v>
      </c>
      <c r="T25" s="178">
        <v>1.7943279738818267</v>
      </c>
      <c r="U25" s="105">
        <v>1646.19125429</v>
      </c>
      <c r="V25" s="178">
        <v>0.80697678966520758</v>
      </c>
      <c r="W25" s="177">
        <v>1723.796617</v>
      </c>
      <c r="X25" s="178">
        <v>2.4663081243796801</v>
      </c>
      <c r="Y25" s="105">
        <v>765.14086321000002</v>
      </c>
      <c r="Z25" s="178">
        <v>1.401459922249753</v>
      </c>
      <c r="AA25" s="105">
        <v>2514.8639842699999</v>
      </c>
      <c r="AB25" s="178">
        <v>1.3341821450781544</v>
      </c>
      <c r="AC25" s="105">
        <v>0</v>
      </c>
      <c r="AD25" s="178">
        <v>0</v>
      </c>
      <c r="AE25" s="105">
        <v>268.54201799999998</v>
      </c>
      <c r="AF25" s="178">
        <v>0.53973486454333175</v>
      </c>
      <c r="AG25" s="105">
        <v>1873.0602960000001</v>
      </c>
      <c r="AH25" s="178">
        <v>2.1560036924419741</v>
      </c>
      <c r="AI25" s="105">
        <v>1564.4609739500002</v>
      </c>
      <c r="AJ25" s="178">
        <v>1.99840276992773</v>
      </c>
      <c r="AK25" s="105">
        <v>1013.879049</v>
      </c>
      <c r="AL25" s="178">
        <v>1.2082785708669517</v>
      </c>
      <c r="AM25" s="105">
        <v>0</v>
      </c>
      <c r="AN25" s="178" t="s">
        <v>300</v>
      </c>
      <c r="AO25" s="105">
        <v>336.47584999999998</v>
      </c>
      <c r="AP25" s="178">
        <v>3.2162987053946877</v>
      </c>
      <c r="AQ25" s="105">
        <v>1907.9735029999999</v>
      </c>
      <c r="AR25" s="178">
        <v>1.8834078807796348</v>
      </c>
      <c r="AS25" s="105">
        <v>0</v>
      </c>
      <c r="AT25" s="178">
        <v>0</v>
      </c>
      <c r="AU25" s="105">
        <v>1593.1201470000001</v>
      </c>
      <c r="AV25" s="178">
        <v>2.5695183933537686</v>
      </c>
      <c r="AW25" s="105">
        <v>663.29610000000002</v>
      </c>
      <c r="AX25" s="178">
        <v>2.2482578052247613</v>
      </c>
      <c r="AY25" s="105">
        <v>1013.997931</v>
      </c>
      <c r="AZ25" s="178">
        <v>3.4281757819874787</v>
      </c>
      <c r="BA25" s="105">
        <v>0</v>
      </c>
      <c r="BB25" s="178">
        <v>0</v>
      </c>
      <c r="BC25" s="105">
        <v>0</v>
      </c>
      <c r="BD25" s="178">
        <v>0</v>
      </c>
      <c r="BE25" s="105">
        <v>905.87975599000004</v>
      </c>
      <c r="BF25" s="178">
        <v>2.0516060278866126</v>
      </c>
      <c r="BG25" s="105">
        <v>267.202519</v>
      </c>
      <c r="BH25" s="178">
        <v>1.2113093802977695</v>
      </c>
      <c r="BI25" s="105">
        <v>0</v>
      </c>
      <c r="BJ25" s="178">
        <v>0</v>
      </c>
      <c r="BK25" s="105">
        <v>0</v>
      </c>
      <c r="BL25" s="178">
        <v>0</v>
      </c>
      <c r="BM25" s="105">
        <v>107.36677</v>
      </c>
      <c r="BN25" s="178">
        <v>0.7743385202014067</v>
      </c>
      <c r="BO25" s="105">
        <v>0</v>
      </c>
      <c r="BP25" s="178" t="s">
        <v>300</v>
      </c>
      <c r="BQ25" s="105">
        <v>345.29752414000001</v>
      </c>
      <c r="BR25" s="178">
        <v>2.7319895632081108</v>
      </c>
      <c r="BS25" s="105">
        <v>0</v>
      </c>
      <c r="BT25" s="178">
        <v>0</v>
      </c>
      <c r="BU25" s="105">
        <v>0</v>
      </c>
      <c r="BV25" s="178">
        <v>0</v>
      </c>
      <c r="BW25" s="105">
        <v>0</v>
      </c>
      <c r="BX25" s="178">
        <v>0</v>
      </c>
      <c r="BY25" s="105">
        <v>388.46398412999997</v>
      </c>
      <c r="BZ25" s="178">
        <v>5.2333331240059717</v>
      </c>
      <c r="CA25" s="105">
        <v>0</v>
      </c>
      <c r="CB25" s="178">
        <v>0</v>
      </c>
      <c r="CC25" s="105">
        <v>0</v>
      </c>
      <c r="CD25" s="178">
        <v>0</v>
      </c>
      <c r="CE25" s="105">
        <v>65.422081719999994</v>
      </c>
      <c r="CF25" s="178">
        <v>2.5435212933322808</v>
      </c>
      <c r="CG25" s="105">
        <v>55.683566999999996</v>
      </c>
      <c r="CH25" s="178">
        <v>1.2793010399458</v>
      </c>
      <c r="CI25" s="105">
        <v>74.471489000000005</v>
      </c>
      <c r="CJ25" s="178">
        <v>8.809858218547733</v>
      </c>
      <c r="CK25" s="105">
        <v>0</v>
      </c>
      <c r="CL25" s="178">
        <v>0</v>
      </c>
      <c r="CM25" s="105">
        <v>0</v>
      </c>
      <c r="CN25" s="178">
        <v>0</v>
      </c>
      <c r="CO25" s="105">
        <v>3.244675</v>
      </c>
      <c r="CP25" s="178">
        <v>0.2144536418860262</v>
      </c>
      <c r="CQ25" s="105">
        <v>0</v>
      </c>
      <c r="CR25" s="178" t="s">
        <v>300</v>
      </c>
      <c r="CS25" s="105">
        <v>0</v>
      </c>
      <c r="CT25" s="178" t="s">
        <v>300</v>
      </c>
      <c r="CU25" s="105">
        <v>0</v>
      </c>
      <c r="CV25" s="178">
        <v>0</v>
      </c>
      <c r="CW25" s="105">
        <v>0</v>
      </c>
      <c r="CX25" s="178" t="s">
        <v>300</v>
      </c>
      <c r="CY25" s="178">
        <v>0</v>
      </c>
      <c r="CZ25" s="178" t="s">
        <v>300</v>
      </c>
      <c r="DA25" s="178">
        <v>0</v>
      </c>
      <c r="DB25" s="178" t="s">
        <v>300</v>
      </c>
      <c r="DC25" s="80"/>
      <c r="DD25" s="80"/>
      <c r="DE25" s="80"/>
      <c r="DF25" s="80"/>
      <c r="DG25" s="80"/>
      <c r="DH25" s="80"/>
      <c r="DI25" s="80"/>
      <c r="DJ25" s="80"/>
      <c r="DK25" s="80"/>
      <c r="DL25" s="80"/>
      <c r="DM25" s="80"/>
      <c r="DN25" s="80"/>
      <c r="DO25" s="80"/>
      <c r="DP25" s="80"/>
      <c r="DQ25" s="80"/>
      <c r="DR25" s="80"/>
      <c r="DS25" s="80"/>
      <c r="DT25" s="80"/>
      <c r="DU25" s="80"/>
      <c r="DV25" s="80"/>
      <c r="DW25" s="80"/>
      <c r="DX25" s="80"/>
      <c r="DY25" s="80"/>
      <c r="DZ25" s="80"/>
      <c r="EA25" s="80"/>
      <c r="EB25" s="80"/>
      <c r="EC25" s="80"/>
    </row>
    <row r="26" spans="1:133" s="141" customFormat="1" ht="20.100000000000001" customHeight="1">
      <c r="A26" s="182"/>
      <c r="B26" s="380" t="s">
        <v>305</v>
      </c>
      <c r="C26" s="177">
        <v>16.252573590000001</v>
      </c>
      <c r="D26" s="178">
        <v>8.0586369599304735E-4</v>
      </c>
      <c r="E26" s="105">
        <v>10.174165</v>
      </c>
      <c r="F26" s="178">
        <v>1.0979406441209603E-3</v>
      </c>
      <c r="G26" s="105">
        <v>74.168599930000013</v>
      </c>
      <c r="H26" s="178">
        <v>6.371060838348915E-3</v>
      </c>
      <c r="I26" s="105">
        <v>0</v>
      </c>
      <c r="J26" s="178">
        <v>0</v>
      </c>
      <c r="K26" s="105">
        <v>682.57689100000005</v>
      </c>
      <c r="L26" s="178">
        <v>0.14112746990864572</v>
      </c>
      <c r="M26" s="105">
        <v>95.456570999999997</v>
      </c>
      <c r="N26" s="178">
        <v>1.8033154144130478E-2</v>
      </c>
      <c r="O26" s="105">
        <v>0</v>
      </c>
      <c r="P26" s="178">
        <v>0</v>
      </c>
      <c r="Q26" s="105">
        <v>2255.8428742399997</v>
      </c>
      <c r="R26" s="178">
        <v>1.4284621997165967</v>
      </c>
      <c r="S26" s="105">
        <v>113.99636190000001</v>
      </c>
      <c r="T26" s="178">
        <v>4.2504362275667784E-2</v>
      </c>
      <c r="U26" s="105">
        <v>0</v>
      </c>
      <c r="V26" s="178">
        <v>0</v>
      </c>
      <c r="W26" s="177">
        <v>0</v>
      </c>
      <c r="X26" s="178">
        <v>0</v>
      </c>
      <c r="Y26" s="105">
        <v>37.09051066</v>
      </c>
      <c r="Z26" s="178">
        <v>6.7936332622063347E-2</v>
      </c>
      <c r="AA26" s="105">
        <v>0</v>
      </c>
      <c r="AB26" s="178">
        <v>0</v>
      </c>
      <c r="AC26" s="105">
        <v>0</v>
      </c>
      <c r="AD26" s="178">
        <v>0</v>
      </c>
      <c r="AE26" s="105">
        <v>0</v>
      </c>
      <c r="AF26" s="178">
        <v>0</v>
      </c>
      <c r="AG26" s="105">
        <v>99.060319000000007</v>
      </c>
      <c r="AH26" s="178">
        <v>0.11402431304244559</v>
      </c>
      <c r="AI26" s="105">
        <v>37.359802569999999</v>
      </c>
      <c r="AJ26" s="178">
        <v>4.7722464275562843E-2</v>
      </c>
      <c r="AK26" s="105">
        <v>0</v>
      </c>
      <c r="AL26" s="178">
        <v>0</v>
      </c>
      <c r="AM26" s="105">
        <v>0</v>
      </c>
      <c r="AN26" s="178" t="s">
        <v>300</v>
      </c>
      <c r="AO26" s="105">
        <v>0</v>
      </c>
      <c r="AP26" s="178">
        <v>0</v>
      </c>
      <c r="AQ26" s="105">
        <v>0</v>
      </c>
      <c r="AR26" s="178">
        <v>0</v>
      </c>
      <c r="AS26" s="105">
        <v>0</v>
      </c>
      <c r="AT26" s="178">
        <v>0</v>
      </c>
      <c r="AU26" s="105">
        <v>31.670798000000001</v>
      </c>
      <c r="AV26" s="178">
        <v>5.1081331277139229E-2</v>
      </c>
      <c r="AW26" s="105">
        <v>0</v>
      </c>
      <c r="AX26" s="178">
        <v>0</v>
      </c>
      <c r="AY26" s="105">
        <v>7.1206820000000004</v>
      </c>
      <c r="AZ26" s="178">
        <v>2.4073963898092181E-2</v>
      </c>
      <c r="BA26" s="105">
        <v>0</v>
      </c>
      <c r="BB26" s="178">
        <v>0</v>
      </c>
      <c r="BC26" s="105">
        <v>0</v>
      </c>
      <c r="BD26" s="178">
        <v>0</v>
      </c>
      <c r="BE26" s="105">
        <v>0</v>
      </c>
      <c r="BF26" s="178">
        <v>0</v>
      </c>
      <c r="BG26" s="105">
        <v>0</v>
      </c>
      <c r="BH26" s="178">
        <v>0</v>
      </c>
      <c r="BI26" s="105">
        <v>0</v>
      </c>
      <c r="BJ26" s="178">
        <v>0</v>
      </c>
      <c r="BK26" s="105">
        <v>0</v>
      </c>
      <c r="BL26" s="178">
        <v>0</v>
      </c>
      <c r="BM26" s="105">
        <v>0</v>
      </c>
      <c r="BN26" s="178">
        <v>0</v>
      </c>
      <c r="BO26" s="105">
        <v>0</v>
      </c>
      <c r="BP26" s="178" t="s">
        <v>300</v>
      </c>
      <c r="BQ26" s="105">
        <v>0</v>
      </c>
      <c r="BR26" s="178">
        <v>0</v>
      </c>
      <c r="BS26" s="105">
        <v>0</v>
      </c>
      <c r="BT26" s="178">
        <v>0</v>
      </c>
      <c r="BU26" s="105">
        <v>0</v>
      </c>
      <c r="BV26" s="178">
        <v>0</v>
      </c>
      <c r="BW26" s="105">
        <v>0</v>
      </c>
      <c r="BX26" s="178">
        <v>0</v>
      </c>
      <c r="BY26" s="105">
        <v>0</v>
      </c>
      <c r="BZ26" s="178">
        <v>0</v>
      </c>
      <c r="CA26" s="105">
        <v>0</v>
      </c>
      <c r="CB26" s="178">
        <v>0</v>
      </c>
      <c r="CC26" s="105">
        <v>0</v>
      </c>
      <c r="CD26" s="178">
        <v>0</v>
      </c>
      <c r="CE26" s="105">
        <v>43.074075350000001</v>
      </c>
      <c r="CF26" s="178">
        <v>1.6746612911559327</v>
      </c>
      <c r="CG26" s="105">
        <v>0</v>
      </c>
      <c r="CH26" s="178">
        <v>0</v>
      </c>
      <c r="CI26" s="105">
        <v>0</v>
      </c>
      <c r="CJ26" s="178">
        <v>0</v>
      </c>
      <c r="CK26" s="105">
        <v>57.888302000000003</v>
      </c>
      <c r="CL26" s="178">
        <v>1.6426957979372849</v>
      </c>
      <c r="CM26" s="105">
        <v>0</v>
      </c>
      <c r="CN26" s="178">
        <v>0</v>
      </c>
      <c r="CO26" s="105">
        <v>0</v>
      </c>
      <c r="CP26" s="178">
        <v>0</v>
      </c>
      <c r="CQ26" s="105">
        <v>0</v>
      </c>
      <c r="CR26" s="178" t="s">
        <v>300</v>
      </c>
      <c r="CS26" s="105">
        <v>0</v>
      </c>
      <c r="CT26" s="178" t="s">
        <v>300</v>
      </c>
      <c r="CU26" s="105">
        <v>0</v>
      </c>
      <c r="CV26" s="178">
        <v>0</v>
      </c>
      <c r="CW26" s="105">
        <v>0</v>
      </c>
      <c r="CX26" s="178" t="s">
        <v>300</v>
      </c>
      <c r="CY26" s="178">
        <v>0</v>
      </c>
      <c r="CZ26" s="178" t="s">
        <v>300</v>
      </c>
      <c r="DA26" s="178">
        <v>0</v>
      </c>
      <c r="DB26" s="178" t="s">
        <v>300</v>
      </c>
      <c r="DC26" s="80"/>
      <c r="DD26" s="80"/>
      <c r="DE26" s="80"/>
      <c r="DF26" s="80"/>
      <c r="DG26" s="80"/>
      <c r="DH26" s="80"/>
      <c r="DI26" s="80"/>
      <c r="DJ26" s="80"/>
      <c r="DK26" s="80"/>
      <c r="DL26" s="80"/>
      <c r="DM26" s="80"/>
      <c r="DN26" s="80"/>
      <c r="DO26" s="80"/>
      <c r="DP26" s="80"/>
      <c r="DQ26" s="80"/>
      <c r="DR26" s="80"/>
      <c r="DS26" s="80"/>
      <c r="DT26" s="80"/>
      <c r="DU26" s="80"/>
      <c r="DV26" s="80"/>
      <c r="DW26" s="80"/>
      <c r="DX26" s="80"/>
      <c r="DY26" s="80"/>
      <c r="DZ26" s="80"/>
      <c r="EA26" s="80"/>
      <c r="EB26" s="80"/>
      <c r="EC26" s="80"/>
    </row>
    <row r="27" spans="1:133" s="141" customFormat="1" ht="20.100000000000001" customHeight="1">
      <c r="A27" s="182"/>
      <c r="B27" s="380" t="s">
        <v>306</v>
      </c>
      <c r="C27" s="177">
        <v>0</v>
      </c>
      <c r="D27" s="178">
        <v>0</v>
      </c>
      <c r="E27" s="105">
        <v>0</v>
      </c>
      <c r="F27" s="178">
        <v>0</v>
      </c>
      <c r="G27" s="105">
        <v>0</v>
      </c>
      <c r="H27" s="178">
        <v>0</v>
      </c>
      <c r="I27" s="105">
        <v>0</v>
      </c>
      <c r="J27" s="178">
        <v>0</v>
      </c>
      <c r="K27" s="105">
        <v>1.016E-3</v>
      </c>
      <c r="L27" s="178">
        <v>2.1006499241004049E-7</v>
      </c>
      <c r="M27" s="105">
        <v>0</v>
      </c>
      <c r="N27" s="178">
        <v>0</v>
      </c>
      <c r="O27" s="105">
        <v>0</v>
      </c>
      <c r="P27" s="178">
        <v>0</v>
      </c>
      <c r="Q27" s="105">
        <v>0</v>
      </c>
      <c r="R27" s="178">
        <v>0</v>
      </c>
      <c r="S27" s="105">
        <v>0</v>
      </c>
      <c r="T27" s="178">
        <v>0</v>
      </c>
      <c r="U27" s="105">
        <v>0</v>
      </c>
      <c r="V27" s="178">
        <v>0</v>
      </c>
      <c r="W27" s="177">
        <v>0</v>
      </c>
      <c r="X27" s="178">
        <v>0</v>
      </c>
      <c r="Y27" s="105">
        <v>0</v>
      </c>
      <c r="Z27" s="178">
        <v>0</v>
      </c>
      <c r="AA27" s="105">
        <v>0</v>
      </c>
      <c r="AB27" s="178">
        <v>0</v>
      </c>
      <c r="AC27" s="105">
        <v>0</v>
      </c>
      <c r="AD27" s="178">
        <v>0</v>
      </c>
      <c r="AE27" s="105">
        <v>0</v>
      </c>
      <c r="AF27" s="178">
        <v>0</v>
      </c>
      <c r="AG27" s="105">
        <v>0</v>
      </c>
      <c r="AH27" s="178">
        <v>0</v>
      </c>
      <c r="AI27" s="105">
        <v>0</v>
      </c>
      <c r="AJ27" s="178">
        <v>0</v>
      </c>
      <c r="AK27" s="105">
        <v>0</v>
      </c>
      <c r="AL27" s="178">
        <v>0</v>
      </c>
      <c r="AM27" s="105">
        <v>0</v>
      </c>
      <c r="AN27" s="178" t="s">
        <v>300</v>
      </c>
      <c r="AO27" s="105">
        <v>0</v>
      </c>
      <c r="AP27" s="178">
        <v>0</v>
      </c>
      <c r="AQ27" s="105">
        <v>0</v>
      </c>
      <c r="AR27" s="178">
        <v>0</v>
      </c>
      <c r="AS27" s="105">
        <v>0</v>
      </c>
      <c r="AT27" s="178">
        <v>0</v>
      </c>
      <c r="AU27" s="105">
        <v>0</v>
      </c>
      <c r="AV27" s="178">
        <v>0</v>
      </c>
      <c r="AW27" s="105">
        <v>0</v>
      </c>
      <c r="AX27" s="178">
        <v>0</v>
      </c>
      <c r="AY27" s="105">
        <v>21.340174000000001</v>
      </c>
      <c r="AZ27" s="178">
        <v>7.2147945724160334E-2</v>
      </c>
      <c r="BA27" s="105">
        <v>0</v>
      </c>
      <c r="BB27" s="178">
        <v>0</v>
      </c>
      <c r="BC27" s="105">
        <v>0</v>
      </c>
      <c r="BD27" s="178">
        <v>0</v>
      </c>
      <c r="BE27" s="105">
        <v>0</v>
      </c>
      <c r="BF27" s="178">
        <v>0</v>
      </c>
      <c r="BG27" s="105">
        <v>0</v>
      </c>
      <c r="BH27" s="178">
        <v>0</v>
      </c>
      <c r="BI27" s="105">
        <v>0</v>
      </c>
      <c r="BJ27" s="178">
        <v>0</v>
      </c>
      <c r="BK27" s="105">
        <v>0</v>
      </c>
      <c r="BL27" s="178">
        <v>0</v>
      </c>
      <c r="BM27" s="105">
        <v>0</v>
      </c>
      <c r="BN27" s="178">
        <v>0</v>
      </c>
      <c r="BO27" s="105">
        <v>0</v>
      </c>
      <c r="BP27" s="178" t="s">
        <v>300</v>
      </c>
      <c r="BQ27" s="105">
        <v>0</v>
      </c>
      <c r="BR27" s="178">
        <v>0</v>
      </c>
      <c r="BS27" s="105">
        <v>0</v>
      </c>
      <c r="BT27" s="178">
        <v>0</v>
      </c>
      <c r="BU27" s="105">
        <v>0</v>
      </c>
      <c r="BV27" s="178">
        <v>0</v>
      </c>
      <c r="BW27" s="105">
        <v>0</v>
      </c>
      <c r="BX27" s="178">
        <v>0</v>
      </c>
      <c r="BY27" s="105">
        <v>0</v>
      </c>
      <c r="BZ27" s="178">
        <v>0</v>
      </c>
      <c r="CA27" s="105">
        <v>0</v>
      </c>
      <c r="CB27" s="178">
        <v>0</v>
      </c>
      <c r="CC27" s="105">
        <v>0</v>
      </c>
      <c r="CD27" s="178">
        <v>0</v>
      </c>
      <c r="CE27" s="105">
        <v>0</v>
      </c>
      <c r="CF27" s="178">
        <v>0</v>
      </c>
      <c r="CG27" s="105">
        <v>0</v>
      </c>
      <c r="CH27" s="178">
        <v>0</v>
      </c>
      <c r="CI27" s="105">
        <v>0</v>
      </c>
      <c r="CJ27" s="178">
        <v>0</v>
      </c>
      <c r="CK27" s="105">
        <v>0</v>
      </c>
      <c r="CL27" s="178">
        <v>0</v>
      </c>
      <c r="CM27" s="105">
        <v>0</v>
      </c>
      <c r="CN27" s="178">
        <v>0</v>
      </c>
      <c r="CO27" s="105">
        <v>0</v>
      </c>
      <c r="CP27" s="178">
        <v>0</v>
      </c>
      <c r="CQ27" s="105">
        <v>0</v>
      </c>
      <c r="CR27" s="178" t="s">
        <v>300</v>
      </c>
      <c r="CS27" s="105">
        <v>0</v>
      </c>
      <c r="CT27" s="178" t="s">
        <v>300</v>
      </c>
      <c r="CU27" s="105">
        <v>0</v>
      </c>
      <c r="CV27" s="178">
        <v>0</v>
      </c>
      <c r="CW27" s="105">
        <v>0</v>
      </c>
      <c r="CX27" s="178" t="s">
        <v>300</v>
      </c>
      <c r="CY27" s="178">
        <v>0</v>
      </c>
      <c r="CZ27" s="178" t="s">
        <v>300</v>
      </c>
      <c r="DA27" s="178">
        <v>0</v>
      </c>
      <c r="DB27" s="178" t="s">
        <v>300</v>
      </c>
      <c r="DC27" s="80"/>
      <c r="DD27" s="80"/>
      <c r="DE27" s="80"/>
      <c r="DF27" s="80"/>
      <c r="DG27" s="80"/>
      <c r="DH27" s="80"/>
      <c r="DI27" s="80"/>
      <c r="DJ27" s="80"/>
      <c r="DK27" s="80"/>
      <c r="DL27" s="80"/>
      <c r="DM27" s="80"/>
      <c r="DN27" s="80"/>
      <c r="DO27" s="80"/>
      <c r="DP27" s="80"/>
      <c r="DQ27" s="80"/>
      <c r="DR27" s="80"/>
      <c r="DS27" s="80"/>
      <c r="DT27" s="80"/>
      <c r="DU27" s="80"/>
      <c r="DV27" s="80"/>
      <c r="DW27" s="80"/>
      <c r="DX27" s="80"/>
      <c r="DY27" s="80"/>
      <c r="DZ27" s="80"/>
      <c r="EA27" s="80"/>
      <c r="EB27" s="80"/>
      <c r="EC27" s="80"/>
    </row>
    <row r="28" spans="1:133" s="141" customFormat="1" ht="20.100000000000001" customHeight="1">
      <c r="A28" s="182"/>
      <c r="B28" s="380" t="s">
        <v>307</v>
      </c>
      <c r="C28" s="177">
        <v>15220.3531654</v>
      </c>
      <c r="D28" s="178">
        <v>0.75468232697223681</v>
      </c>
      <c r="E28" s="105">
        <v>5940.6603850000001</v>
      </c>
      <c r="F28" s="178">
        <v>0.64108381273655102</v>
      </c>
      <c r="G28" s="105">
        <v>4700.9963434600004</v>
      </c>
      <c r="H28" s="178">
        <v>0.40381419810143976</v>
      </c>
      <c r="I28" s="105">
        <v>8332.5657261899996</v>
      </c>
      <c r="J28" s="178">
        <v>1.6551773374026344</v>
      </c>
      <c r="K28" s="105">
        <v>3188.964054</v>
      </c>
      <c r="L28" s="178">
        <v>0.65934026555059244</v>
      </c>
      <c r="M28" s="105">
        <v>1487.864012</v>
      </c>
      <c r="N28" s="178">
        <v>0.28107945626813263</v>
      </c>
      <c r="O28" s="105">
        <v>1661.7973919999999</v>
      </c>
      <c r="P28" s="178">
        <v>0.35561443674155524</v>
      </c>
      <c r="Q28" s="105">
        <v>0</v>
      </c>
      <c r="R28" s="178">
        <v>0</v>
      </c>
      <c r="S28" s="105">
        <v>193.34765931000001</v>
      </c>
      <c r="T28" s="178">
        <v>7.2091063429495547E-2</v>
      </c>
      <c r="U28" s="105">
        <v>8274.0534487900004</v>
      </c>
      <c r="V28" s="178">
        <v>4.056010546904929</v>
      </c>
      <c r="W28" s="177">
        <v>362.01248299999997</v>
      </c>
      <c r="X28" s="178">
        <v>0.51794644399732026</v>
      </c>
      <c r="Y28" s="105">
        <v>0</v>
      </c>
      <c r="Z28" s="178">
        <v>0</v>
      </c>
      <c r="AA28" s="105">
        <v>296.98624352999997</v>
      </c>
      <c r="AB28" s="178">
        <v>0.1575567290835313</v>
      </c>
      <c r="AC28" s="105">
        <v>0</v>
      </c>
      <c r="AD28" s="178">
        <v>0</v>
      </c>
      <c r="AE28" s="105">
        <v>851.47141499999998</v>
      </c>
      <c r="AF28" s="178">
        <v>1.7113478637728268</v>
      </c>
      <c r="AG28" s="105">
        <v>78.795224000000005</v>
      </c>
      <c r="AH28" s="178">
        <v>9.0697984604972082E-2</v>
      </c>
      <c r="AI28" s="105">
        <v>2449.7862552699999</v>
      </c>
      <c r="AJ28" s="178">
        <v>3.1292948304755304</v>
      </c>
      <c r="AK28" s="105">
        <v>26.231452999999998</v>
      </c>
      <c r="AL28" s="178">
        <v>3.1261029186730536E-2</v>
      </c>
      <c r="AM28" s="105">
        <v>0</v>
      </c>
      <c r="AN28" s="178" t="s">
        <v>300</v>
      </c>
      <c r="AO28" s="105">
        <v>0</v>
      </c>
      <c r="AP28" s="178">
        <v>0</v>
      </c>
      <c r="AQ28" s="105">
        <v>0.15543999999999999</v>
      </c>
      <c r="AR28" s="178">
        <v>1.5343867224993976E-4</v>
      </c>
      <c r="AS28" s="105">
        <v>0</v>
      </c>
      <c r="AT28" s="178">
        <v>0</v>
      </c>
      <c r="AU28" s="105">
        <v>1.921735</v>
      </c>
      <c r="AV28" s="178">
        <v>3.0995361140528617E-3</v>
      </c>
      <c r="AW28" s="105">
        <v>214.14434800000001</v>
      </c>
      <c r="AX28" s="178">
        <v>0.725847327966752</v>
      </c>
      <c r="AY28" s="105">
        <v>41.755844000000003</v>
      </c>
      <c r="AZ28" s="178">
        <v>0.14117028130035425</v>
      </c>
      <c r="BA28" s="105">
        <v>2037.6233360000001</v>
      </c>
      <c r="BB28" s="178">
        <v>3.5065948801851792</v>
      </c>
      <c r="BC28" s="105">
        <v>0</v>
      </c>
      <c r="BD28" s="178">
        <v>0</v>
      </c>
      <c r="BE28" s="105">
        <v>38.429044609999998</v>
      </c>
      <c r="BF28" s="178">
        <v>8.7032808765703185E-2</v>
      </c>
      <c r="BG28" s="105">
        <v>24.373999000000001</v>
      </c>
      <c r="BH28" s="178">
        <v>0.11049466799401114</v>
      </c>
      <c r="BI28" s="105">
        <v>0</v>
      </c>
      <c r="BJ28" s="178">
        <v>0</v>
      </c>
      <c r="BK28" s="105">
        <v>467.12137200000001</v>
      </c>
      <c r="BL28" s="178">
        <v>1.4718666702600669</v>
      </c>
      <c r="BM28" s="105">
        <v>1.087485</v>
      </c>
      <c r="BN28" s="178">
        <v>7.8430367761014586E-3</v>
      </c>
      <c r="BO28" s="105">
        <v>0</v>
      </c>
      <c r="BP28" s="178" t="s">
        <v>300</v>
      </c>
      <c r="BQ28" s="105">
        <v>0</v>
      </c>
      <c r="BR28" s="178">
        <v>0</v>
      </c>
      <c r="BS28" s="105">
        <v>0</v>
      </c>
      <c r="BT28" s="178">
        <v>0</v>
      </c>
      <c r="BU28" s="105">
        <v>0</v>
      </c>
      <c r="BV28" s="178">
        <v>0</v>
      </c>
      <c r="BW28" s="105">
        <v>10.200301</v>
      </c>
      <c r="BX28" s="178">
        <v>4.4823285631984051</v>
      </c>
      <c r="BY28" s="105">
        <v>0</v>
      </c>
      <c r="BZ28" s="178">
        <v>0</v>
      </c>
      <c r="CA28" s="105">
        <v>87.524748000000002</v>
      </c>
      <c r="CB28" s="178">
        <v>1.1617911841004478</v>
      </c>
      <c r="CC28" s="105">
        <v>0</v>
      </c>
      <c r="CD28" s="178">
        <v>0</v>
      </c>
      <c r="CE28" s="105">
        <v>0</v>
      </c>
      <c r="CF28" s="178">
        <v>0</v>
      </c>
      <c r="CG28" s="105">
        <v>0</v>
      </c>
      <c r="CH28" s="178">
        <v>0</v>
      </c>
      <c r="CI28" s="105">
        <v>61.681153999999999</v>
      </c>
      <c r="CJ28" s="178">
        <v>7.2967820140726376</v>
      </c>
      <c r="CK28" s="105">
        <v>0</v>
      </c>
      <c r="CL28" s="178">
        <v>0</v>
      </c>
      <c r="CM28" s="105">
        <v>2.4647068299999999</v>
      </c>
      <c r="CN28" s="178">
        <v>37.73361079404431</v>
      </c>
      <c r="CO28" s="105">
        <v>0</v>
      </c>
      <c r="CP28" s="178">
        <v>0</v>
      </c>
      <c r="CQ28" s="105">
        <v>0</v>
      </c>
      <c r="CR28" s="178" t="s">
        <v>300</v>
      </c>
      <c r="CS28" s="105">
        <v>0</v>
      </c>
      <c r="CT28" s="178" t="s">
        <v>300</v>
      </c>
      <c r="CU28" s="105">
        <v>31.948015999999999</v>
      </c>
      <c r="CV28" s="178">
        <v>7.2775887264001957</v>
      </c>
      <c r="CW28" s="105">
        <v>0</v>
      </c>
      <c r="CX28" s="178" t="s">
        <v>300</v>
      </c>
      <c r="CY28" s="178">
        <v>0</v>
      </c>
      <c r="CZ28" s="178" t="s">
        <v>300</v>
      </c>
      <c r="DA28" s="178">
        <v>0</v>
      </c>
      <c r="DB28" s="178" t="s">
        <v>300</v>
      </c>
      <c r="DC28" s="80"/>
      <c r="DD28" s="80"/>
      <c r="DE28" s="80"/>
      <c r="DF28" s="80"/>
      <c r="DG28" s="80"/>
      <c r="DH28" s="80"/>
      <c r="DI28" s="80"/>
      <c r="DJ28" s="80"/>
      <c r="DK28" s="80"/>
      <c r="DL28" s="80"/>
      <c r="DM28" s="80"/>
      <c r="DN28" s="80"/>
      <c r="DO28" s="80"/>
      <c r="DP28" s="80"/>
      <c r="DQ28" s="80"/>
      <c r="DR28" s="80"/>
      <c r="DS28" s="80"/>
      <c r="DT28" s="80"/>
      <c r="DU28" s="80"/>
      <c r="DV28" s="80"/>
      <c r="DW28" s="80"/>
      <c r="DX28" s="80"/>
      <c r="DY28" s="80"/>
      <c r="DZ28" s="80"/>
      <c r="EA28" s="80"/>
      <c r="EB28" s="80"/>
      <c r="EC28" s="80"/>
    </row>
    <row r="29" spans="1:133" s="141" customFormat="1" ht="20.100000000000001" customHeight="1">
      <c r="A29" s="182"/>
      <c r="B29" s="380" t="s">
        <v>308</v>
      </c>
      <c r="C29" s="177">
        <v>9395.1649424099996</v>
      </c>
      <c r="D29" s="178">
        <v>0.46584759656854002</v>
      </c>
      <c r="E29" s="105">
        <v>9332.365452</v>
      </c>
      <c r="F29" s="178">
        <v>1.007098207621075</v>
      </c>
      <c r="G29" s="105">
        <v>2603.77693559</v>
      </c>
      <c r="H29" s="178">
        <v>0.22366367009475774</v>
      </c>
      <c r="I29" s="105">
        <v>2016.5408058800001</v>
      </c>
      <c r="J29" s="178">
        <v>0.40056481419035539</v>
      </c>
      <c r="K29" s="105">
        <v>4284.7055410000003</v>
      </c>
      <c r="L29" s="178">
        <v>0.88589235920218845</v>
      </c>
      <c r="M29" s="105">
        <v>14669.008657</v>
      </c>
      <c r="N29" s="178">
        <v>2.7711920874809692</v>
      </c>
      <c r="O29" s="105">
        <v>542.28645700000004</v>
      </c>
      <c r="P29" s="178">
        <v>0.11604597160098844</v>
      </c>
      <c r="Q29" s="105">
        <v>0</v>
      </c>
      <c r="R29" s="178">
        <v>0</v>
      </c>
      <c r="S29" s="105">
        <v>173.541101</v>
      </c>
      <c r="T29" s="178">
        <v>6.4706045909542764E-2</v>
      </c>
      <c r="U29" s="105">
        <v>19.986624559999999</v>
      </c>
      <c r="V29" s="178">
        <v>9.797611353869631E-3</v>
      </c>
      <c r="W29" s="177">
        <v>646.04208100000005</v>
      </c>
      <c r="X29" s="178">
        <v>0.9243195034425894</v>
      </c>
      <c r="Y29" s="105">
        <v>0</v>
      </c>
      <c r="Z29" s="178">
        <v>0</v>
      </c>
      <c r="AA29" s="105">
        <v>230.46648543000001</v>
      </c>
      <c r="AB29" s="178">
        <v>0.12226675948396287</v>
      </c>
      <c r="AC29" s="105">
        <v>0</v>
      </c>
      <c r="AD29" s="178">
        <v>0</v>
      </c>
      <c r="AE29" s="105">
        <v>0</v>
      </c>
      <c r="AF29" s="178">
        <v>0</v>
      </c>
      <c r="AG29" s="105">
        <v>286.37839600000001</v>
      </c>
      <c r="AH29" s="178">
        <v>0.32963854955986416</v>
      </c>
      <c r="AI29" s="105">
        <v>252.40082249</v>
      </c>
      <c r="AJ29" s="178">
        <v>0.32241040920473213</v>
      </c>
      <c r="AK29" s="105">
        <v>1638.658291</v>
      </c>
      <c r="AL29" s="178">
        <v>1.9528519698100215</v>
      </c>
      <c r="AM29" s="105">
        <v>0</v>
      </c>
      <c r="AN29" s="178" t="s">
        <v>300</v>
      </c>
      <c r="AO29" s="105">
        <v>0</v>
      </c>
      <c r="AP29" s="178">
        <v>0</v>
      </c>
      <c r="AQ29" s="105">
        <v>0</v>
      </c>
      <c r="AR29" s="178">
        <v>0</v>
      </c>
      <c r="AS29" s="105">
        <v>0</v>
      </c>
      <c r="AT29" s="178">
        <v>0</v>
      </c>
      <c r="AU29" s="105">
        <v>84.044828999999993</v>
      </c>
      <c r="AV29" s="178">
        <v>0.13555458098275633</v>
      </c>
      <c r="AW29" s="105">
        <v>0</v>
      </c>
      <c r="AX29" s="178">
        <v>0</v>
      </c>
      <c r="AY29" s="105">
        <v>3.450491</v>
      </c>
      <c r="AZ29" s="178">
        <v>1.1665595481541233E-2</v>
      </c>
      <c r="BA29" s="105">
        <v>0</v>
      </c>
      <c r="BB29" s="178">
        <v>0</v>
      </c>
      <c r="BC29" s="105">
        <v>0</v>
      </c>
      <c r="BD29" s="178">
        <v>0</v>
      </c>
      <c r="BE29" s="105">
        <v>0</v>
      </c>
      <c r="BF29" s="178">
        <v>0</v>
      </c>
      <c r="BG29" s="105">
        <v>28.324964999999999</v>
      </c>
      <c r="BH29" s="178">
        <v>0.12840558513262373</v>
      </c>
      <c r="BI29" s="105">
        <v>0</v>
      </c>
      <c r="BJ29" s="178">
        <v>0</v>
      </c>
      <c r="BK29" s="105">
        <v>0</v>
      </c>
      <c r="BL29" s="178">
        <v>0</v>
      </c>
      <c r="BM29" s="105">
        <v>0</v>
      </c>
      <c r="BN29" s="178">
        <v>0</v>
      </c>
      <c r="BO29" s="105">
        <v>0</v>
      </c>
      <c r="BP29" s="178" t="s">
        <v>300</v>
      </c>
      <c r="BQ29" s="105">
        <v>3.40579089</v>
      </c>
      <c r="BR29" s="178">
        <v>2.6946573651587324E-2</v>
      </c>
      <c r="BS29" s="105">
        <v>0</v>
      </c>
      <c r="BT29" s="178">
        <v>0</v>
      </c>
      <c r="BU29" s="105">
        <v>0</v>
      </c>
      <c r="BV29" s="178">
        <v>0</v>
      </c>
      <c r="BW29" s="105">
        <v>0</v>
      </c>
      <c r="BX29" s="178">
        <v>0</v>
      </c>
      <c r="BY29" s="105">
        <v>0</v>
      </c>
      <c r="BZ29" s="178">
        <v>0</v>
      </c>
      <c r="CA29" s="105">
        <v>0</v>
      </c>
      <c r="CB29" s="178">
        <v>0</v>
      </c>
      <c r="CC29" s="105">
        <v>0</v>
      </c>
      <c r="CD29" s="178">
        <v>0</v>
      </c>
      <c r="CE29" s="105">
        <v>0</v>
      </c>
      <c r="CF29" s="178">
        <v>0</v>
      </c>
      <c r="CG29" s="105">
        <v>0</v>
      </c>
      <c r="CH29" s="178">
        <v>0</v>
      </c>
      <c r="CI29" s="105">
        <v>1.3692260000000001</v>
      </c>
      <c r="CJ29" s="178">
        <v>0.16197724916107473</v>
      </c>
      <c r="CK29" s="105">
        <v>0</v>
      </c>
      <c r="CL29" s="178">
        <v>0</v>
      </c>
      <c r="CM29" s="105">
        <v>0</v>
      </c>
      <c r="CN29" s="178">
        <v>0</v>
      </c>
      <c r="CO29" s="105">
        <v>0</v>
      </c>
      <c r="CP29" s="178">
        <v>0</v>
      </c>
      <c r="CQ29" s="105">
        <v>0</v>
      </c>
      <c r="CR29" s="178" t="s">
        <v>300</v>
      </c>
      <c r="CS29" s="105">
        <v>0</v>
      </c>
      <c r="CT29" s="178" t="s">
        <v>300</v>
      </c>
      <c r="CU29" s="105">
        <v>0</v>
      </c>
      <c r="CV29" s="178">
        <v>0</v>
      </c>
      <c r="CW29" s="105">
        <v>0</v>
      </c>
      <c r="CX29" s="178" t="s">
        <v>300</v>
      </c>
      <c r="CY29" s="178">
        <v>0</v>
      </c>
      <c r="CZ29" s="178" t="s">
        <v>300</v>
      </c>
      <c r="DA29" s="178">
        <v>0</v>
      </c>
      <c r="DB29" s="178" t="s">
        <v>300</v>
      </c>
      <c r="DC29" s="80"/>
      <c r="DD29" s="80"/>
      <c r="DE29" s="80"/>
      <c r="DF29" s="80"/>
      <c r="DG29" s="80"/>
      <c r="DH29" s="80"/>
      <c r="DI29" s="80"/>
      <c r="DJ29" s="80"/>
      <c r="DK29" s="80"/>
      <c r="DL29" s="80"/>
      <c r="DM29" s="80"/>
      <c r="DN29" s="80"/>
      <c r="DO29" s="80"/>
      <c r="DP29" s="80"/>
      <c r="DQ29" s="80"/>
      <c r="DR29" s="80"/>
      <c r="DS29" s="80"/>
      <c r="DT29" s="80"/>
      <c r="DU29" s="80"/>
      <c r="DV29" s="80"/>
      <c r="DW29" s="80"/>
      <c r="DX29" s="80"/>
      <c r="DY29" s="80"/>
      <c r="DZ29" s="80"/>
      <c r="EA29" s="80"/>
      <c r="EB29" s="80"/>
      <c r="EC29" s="80"/>
    </row>
    <row r="30" spans="1:133" s="138" customFormat="1" ht="20.100000000000001" customHeight="1">
      <c r="A30" s="182"/>
      <c r="B30" s="381" t="s">
        <v>311</v>
      </c>
      <c r="C30" s="377">
        <v>9296.4689986600006</v>
      </c>
      <c r="D30" s="378">
        <v>0.46095388065521331</v>
      </c>
      <c r="E30" s="379">
        <v>9758.3239439999998</v>
      </c>
      <c r="F30" s="378">
        <v>1.0530653352502488</v>
      </c>
      <c r="G30" s="379">
        <v>0</v>
      </c>
      <c r="H30" s="378">
        <v>0</v>
      </c>
      <c r="I30" s="379">
        <v>0</v>
      </c>
      <c r="J30" s="378">
        <v>0</v>
      </c>
      <c r="K30" s="379">
        <v>0</v>
      </c>
      <c r="L30" s="378">
        <v>0</v>
      </c>
      <c r="M30" s="379">
        <v>0</v>
      </c>
      <c r="N30" s="378">
        <v>0</v>
      </c>
      <c r="O30" s="379">
        <v>0</v>
      </c>
      <c r="P30" s="378">
        <v>0</v>
      </c>
      <c r="Q30" s="379">
        <v>0</v>
      </c>
      <c r="R30" s="378">
        <v>0</v>
      </c>
      <c r="S30" s="379">
        <v>0</v>
      </c>
      <c r="T30" s="378">
        <v>0</v>
      </c>
      <c r="U30" s="379">
        <v>0</v>
      </c>
      <c r="V30" s="378">
        <v>0</v>
      </c>
      <c r="W30" s="377">
        <v>0</v>
      </c>
      <c r="X30" s="378">
        <v>0</v>
      </c>
      <c r="Y30" s="379">
        <v>0</v>
      </c>
      <c r="Z30" s="378">
        <v>0</v>
      </c>
      <c r="AA30" s="379">
        <v>0</v>
      </c>
      <c r="AB30" s="378">
        <v>0</v>
      </c>
      <c r="AC30" s="379">
        <v>0</v>
      </c>
      <c r="AD30" s="378">
        <v>0</v>
      </c>
      <c r="AE30" s="379">
        <v>0</v>
      </c>
      <c r="AF30" s="378">
        <v>0</v>
      </c>
      <c r="AG30" s="379">
        <v>0</v>
      </c>
      <c r="AH30" s="378">
        <v>0</v>
      </c>
      <c r="AI30" s="379">
        <v>0</v>
      </c>
      <c r="AJ30" s="378">
        <v>0</v>
      </c>
      <c r="AK30" s="379">
        <v>0</v>
      </c>
      <c r="AL30" s="378">
        <v>0</v>
      </c>
      <c r="AM30" s="379">
        <v>0</v>
      </c>
      <c r="AN30" s="378" t="s">
        <v>300</v>
      </c>
      <c r="AO30" s="379">
        <v>0</v>
      </c>
      <c r="AP30" s="378">
        <v>0</v>
      </c>
      <c r="AQ30" s="379">
        <v>0</v>
      </c>
      <c r="AR30" s="378">
        <v>0</v>
      </c>
      <c r="AS30" s="379">
        <v>0</v>
      </c>
      <c r="AT30" s="378">
        <v>0</v>
      </c>
      <c r="AU30" s="379">
        <v>0</v>
      </c>
      <c r="AV30" s="378">
        <v>0</v>
      </c>
      <c r="AW30" s="379">
        <v>0</v>
      </c>
      <c r="AX30" s="378">
        <v>0</v>
      </c>
      <c r="AY30" s="379">
        <v>0</v>
      </c>
      <c r="AZ30" s="378">
        <v>0</v>
      </c>
      <c r="BA30" s="379">
        <v>0</v>
      </c>
      <c r="BB30" s="378">
        <v>0</v>
      </c>
      <c r="BC30" s="379">
        <v>0</v>
      </c>
      <c r="BD30" s="378">
        <v>0</v>
      </c>
      <c r="BE30" s="379">
        <v>0</v>
      </c>
      <c r="BF30" s="378">
        <v>0</v>
      </c>
      <c r="BG30" s="379">
        <v>0</v>
      </c>
      <c r="BH30" s="378">
        <v>0</v>
      </c>
      <c r="BI30" s="379">
        <v>0</v>
      </c>
      <c r="BJ30" s="378">
        <v>0</v>
      </c>
      <c r="BK30" s="379">
        <v>0</v>
      </c>
      <c r="BL30" s="378">
        <v>0</v>
      </c>
      <c r="BM30" s="379">
        <v>0</v>
      </c>
      <c r="BN30" s="378">
        <v>0</v>
      </c>
      <c r="BO30" s="379">
        <v>0</v>
      </c>
      <c r="BP30" s="378" t="s">
        <v>300</v>
      </c>
      <c r="BQ30" s="379">
        <v>0</v>
      </c>
      <c r="BR30" s="378">
        <v>0</v>
      </c>
      <c r="BS30" s="379">
        <v>0</v>
      </c>
      <c r="BT30" s="378">
        <v>0</v>
      </c>
      <c r="BU30" s="379">
        <v>0</v>
      </c>
      <c r="BV30" s="378">
        <v>0</v>
      </c>
      <c r="BW30" s="379">
        <v>0</v>
      </c>
      <c r="BX30" s="378">
        <v>0</v>
      </c>
      <c r="BY30" s="379">
        <v>0</v>
      </c>
      <c r="BZ30" s="378">
        <v>0</v>
      </c>
      <c r="CA30" s="379">
        <v>0</v>
      </c>
      <c r="CB30" s="378">
        <v>0</v>
      </c>
      <c r="CC30" s="379">
        <v>0</v>
      </c>
      <c r="CD30" s="378">
        <v>0</v>
      </c>
      <c r="CE30" s="379">
        <v>0</v>
      </c>
      <c r="CF30" s="378">
        <v>0</v>
      </c>
      <c r="CG30" s="379">
        <v>0</v>
      </c>
      <c r="CH30" s="378">
        <v>0</v>
      </c>
      <c r="CI30" s="379">
        <v>0</v>
      </c>
      <c r="CJ30" s="378">
        <v>0</v>
      </c>
      <c r="CK30" s="379">
        <v>0</v>
      </c>
      <c r="CL30" s="378">
        <v>0</v>
      </c>
      <c r="CM30" s="379">
        <v>0</v>
      </c>
      <c r="CN30" s="378">
        <v>0</v>
      </c>
      <c r="CO30" s="379">
        <v>0</v>
      </c>
      <c r="CP30" s="378">
        <v>0</v>
      </c>
      <c r="CQ30" s="379">
        <v>0</v>
      </c>
      <c r="CR30" s="378" t="s">
        <v>300</v>
      </c>
      <c r="CS30" s="379">
        <v>0</v>
      </c>
      <c r="CT30" s="378" t="s">
        <v>300</v>
      </c>
      <c r="CU30" s="379">
        <v>0</v>
      </c>
      <c r="CV30" s="378">
        <v>0</v>
      </c>
      <c r="CW30" s="379">
        <v>0</v>
      </c>
      <c r="CX30" s="378" t="s">
        <v>300</v>
      </c>
      <c r="CY30" s="378">
        <v>0</v>
      </c>
      <c r="CZ30" s="378" t="s">
        <v>300</v>
      </c>
      <c r="DA30" s="378">
        <v>0</v>
      </c>
      <c r="DB30" s="378" t="s">
        <v>300</v>
      </c>
      <c r="DC30" s="80"/>
      <c r="DD30" s="80"/>
      <c r="DE30" s="80"/>
      <c r="DF30" s="80"/>
      <c r="DG30" s="80"/>
      <c r="DH30" s="80"/>
      <c r="DI30" s="80"/>
      <c r="DJ30" s="80"/>
      <c r="DK30" s="80"/>
      <c r="DL30" s="80"/>
      <c r="DM30" s="80"/>
      <c r="DN30" s="80"/>
      <c r="DO30" s="80"/>
      <c r="DP30" s="80"/>
      <c r="DQ30" s="80"/>
      <c r="DR30" s="80"/>
      <c r="DS30" s="80"/>
      <c r="DT30" s="80"/>
      <c r="DU30" s="80"/>
      <c r="DV30" s="80"/>
      <c r="DW30" s="80"/>
      <c r="DX30" s="80"/>
      <c r="DY30" s="80"/>
      <c r="DZ30" s="80"/>
      <c r="EA30" s="80"/>
      <c r="EB30" s="80"/>
      <c r="EC30" s="80"/>
    </row>
    <row r="31" spans="1:133" s="141" customFormat="1" ht="20.100000000000001" customHeight="1">
      <c r="A31" s="182"/>
      <c r="B31" s="380" t="s">
        <v>303</v>
      </c>
      <c r="C31" s="177">
        <v>6594.1232848899999</v>
      </c>
      <c r="D31" s="178">
        <v>0.32696142138774154</v>
      </c>
      <c r="E31" s="105">
        <v>9758.3239439999998</v>
      </c>
      <c r="F31" s="178">
        <v>1.0530653352502488</v>
      </c>
      <c r="G31" s="105">
        <v>0</v>
      </c>
      <c r="H31" s="178">
        <v>0</v>
      </c>
      <c r="I31" s="105">
        <v>0</v>
      </c>
      <c r="J31" s="178">
        <v>0</v>
      </c>
      <c r="K31" s="105">
        <v>0</v>
      </c>
      <c r="L31" s="178">
        <v>0</v>
      </c>
      <c r="M31" s="105">
        <v>0</v>
      </c>
      <c r="N31" s="178">
        <v>0</v>
      </c>
      <c r="O31" s="105">
        <v>0</v>
      </c>
      <c r="P31" s="178">
        <v>0</v>
      </c>
      <c r="Q31" s="105">
        <v>0</v>
      </c>
      <c r="R31" s="178">
        <v>0</v>
      </c>
      <c r="S31" s="105">
        <v>0</v>
      </c>
      <c r="T31" s="178">
        <v>0</v>
      </c>
      <c r="U31" s="105">
        <v>0</v>
      </c>
      <c r="V31" s="178">
        <v>0</v>
      </c>
      <c r="W31" s="177">
        <v>0</v>
      </c>
      <c r="X31" s="178">
        <v>0</v>
      </c>
      <c r="Y31" s="105">
        <v>0</v>
      </c>
      <c r="Z31" s="178">
        <v>0</v>
      </c>
      <c r="AA31" s="105">
        <v>0</v>
      </c>
      <c r="AB31" s="178">
        <v>0</v>
      </c>
      <c r="AC31" s="105">
        <v>0</v>
      </c>
      <c r="AD31" s="178">
        <v>0</v>
      </c>
      <c r="AE31" s="105">
        <v>0</v>
      </c>
      <c r="AF31" s="178">
        <v>0</v>
      </c>
      <c r="AG31" s="105">
        <v>0</v>
      </c>
      <c r="AH31" s="178">
        <v>0</v>
      </c>
      <c r="AI31" s="105">
        <v>0</v>
      </c>
      <c r="AJ31" s="178">
        <v>0</v>
      </c>
      <c r="AK31" s="105">
        <v>0</v>
      </c>
      <c r="AL31" s="178">
        <v>0</v>
      </c>
      <c r="AM31" s="105">
        <v>0</v>
      </c>
      <c r="AN31" s="178" t="s">
        <v>300</v>
      </c>
      <c r="AO31" s="105">
        <v>0</v>
      </c>
      <c r="AP31" s="178">
        <v>0</v>
      </c>
      <c r="AQ31" s="105">
        <v>0</v>
      </c>
      <c r="AR31" s="178">
        <v>0</v>
      </c>
      <c r="AS31" s="105">
        <v>0</v>
      </c>
      <c r="AT31" s="178">
        <v>0</v>
      </c>
      <c r="AU31" s="105">
        <v>0</v>
      </c>
      <c r="AV31" s="178">
        <v>0</v>
      </c>
      <c r="AW31" s="105">
        <v>0</v>
      </c>
      <c r="AX31" s="178">
        <v>0</v>
      </c>
      <c r="AY31" s="105">
        <v>0</v>
      </c>
      <c r="AZ31" s="178">
        <v>0</v>
      </c>
      <c r="BA31" s="105">
        <v>0</v>
      </c>
      <c r="BB31" s="178">
        <v>0</v>
      </c>
      <c r="BC31" s="105">
        <v>0</v>
      </c>
      <c r="BD31" s="178">
        <v>0</v>
      </c>
      <c r="BE31" s="105">
        <v>0</v>
      </c>
      <c r="BF31" s="178">
        <v>0</v>
      </c>
      <c r="BG31" s="105">
        <v>0</v>
      </c>
      <c r="BH31" s="178">
        <v>0</v>
      </c>
      <c r="BI31" s="105">
        <v>0</v>
      </c>
      <c r="BJ31" s="178">
        <v>0</v>
      </c>
      <c r="BK31" s="105">
        <v>0</v>
      </c>
      <c r="BL31" s="178">
        <v>0</v>
      </c>
      <c r="BM31" s="105">
        <v>0</v>
      </c>
      <c r="BN31" s="178">
        <v>0</v>
      </c>
      <c r="BO31" s="105">
        <v>0</v>
      </c>
      <c r="BP31" s="178" t="s">
        <v>300</v>
      </c>
      <c r="BQ31" s="105">
        <v>0</v>
      </c>
      <c r="BR31" s="178">
        <v>0</v>
      </c>
      <c r="BS31" s="105">
        <v>0</v>
      </c>
      <c r="BT31" s="178">
        <v>0</v>
      </c>
      <c r="BU31" s="105">
        <v>0</v>
      </c>
      <c r="BV31" s="178">
        <v>0</v>
      </c>
      <c r="BW31" s="105">
        <v>0</v>
      </c>
      <c r="BX31" s="178">
        <v>0</v>
      </c>
      <c r="BY31" s="105">
        <v>0</v>
      </c>
      <c r="BZ31" s="178">
        <v>0</v>
      </c>
      <c r="CA31" s="105">
        <v>0</v>
      </c>
      <c r="CB31" s="178">
        <v>0</v>
      </c>
      <c r="CC31" s="105">
        <v>0</v>
      </c>
      <c r="CD31" s="178">
        <v>0</v>
      </c>
      <c r="CE31" s="105">
        <v>0</v>
      </c>
      <c r="CF31" s="178">
        <v>0</v>
      </c>
      <c r="CG31" s="105">
        <v>0</v>
      </c>
      <c r="CH31" s="178">
        <v>0</v>
      </c>
      <c r="CI31" s="105">
        <v>0</v>
      </c>
      <c r="CJ31" s="178">
        <v>0</v>
      </c>
      <c r="CK31" s="105">
        <v>0</v>
      </c>
      <c r="CL31" s="178">
        <v>0</v>
      </c>
      <c r="CM31" s="105">
        <v>0</v>
      </c>
      <c r="CN31" s="178">
        <v>0</v>
      </c>
      <c r="CO31" s="105">
        <v>0</v>
      </c>
      <c r="CP31" s="178">
        <v>0</v>
      </c>
      <c r="CQ31" s="105">
        <v>0</v>
      </c>
      <c r="CR31" s="178" t="s">
        <v>300</v>
      </c>
      <c r="CS31" s="105">
        <v>0</v>
      </c>
      <c r="CT31" s="178" t="s">
        <v>300</v>
      </c>
      <c r="CU31" s="105">
        <v>0</v>
      </c>
      <c r="CV31" s="178">
        <v>0</v>
      </c>
      <c r="CW31" s="105">
        <v>0</v>
      </c>
      <c r="CX31" s="178" t="s">
        <v>300</v>
      </c>
      <c r="CY31" s="178">
        <v>0</v>
      </c>
      <c r="CZ31" s="178" t="s">
        <v>300</v>
      </c>
      <c r="DA31" s="178">
        <v>0</v>
      </c>
      <c r="DB31" s="178" t="s">
        <v>300</v>
      </c>
      <c r="DC31" s="80"/>
      <c r="DD31" s="80"/>
      <c r="DE31" s="80"/>
      <c r="DF31" s="80"/>
      <c r="DG31" s="80"/>
      <c r="DH31" s="80"/>
      <c r="DI31" s="80"/>
      <c r="DJ31" s="80"/>
      <c r="DK31" s="80"/>
      <c r="DL31" s="80"/>
      <c r="DM31" s="80"/>
      <c r="DN31" s="80"/>
      <c r="DO31" s="80"/>
      <c r="DP31" s="80"/>
      <c r="DQ31" s="80"/>
      <c r="DR31" s="80"/>
      <c r="DS31" s="80"/>
      <c r="DT31" s="80"/>
      <c r="DU31" s="80"/>
      <c r="DV31" s="80"/>
      <c r="DW31" s="80"/>
      <c r="DX31" s="80"/>
      <c r="DY31" s="80"/>
      <c r="DZ31" s="80"/>
      <c r="EA31" s="80"/>
      <c r="EB31" s="80"/>
      <c r="EC31" s="80"/>
    </row>
    <row r="32" spans="1:133" s="141" customFormat="1" ht="20.100000000000001" customHeight="1">
      <c r="A32" s="182"/>
      <c r="B32" s="380" t="s">
        <v>304</v>
      </c>
      <c r="C32" s="177">
        <v>5369.24026245</v>
      </c>
      <c r="D32" s="178">
        <v>0.26622711650017739</v>
      </c>
      <c r="E32" s="105">
        <v>0</v>
      </c>
      <c r="F32" s="178">
        <v>0</v>
      </c>
      <c r="G32" s="105">
        <v>0</v>
      </c>
      <c r="H32" s="178">
        <v>0</v>
      </c>
      <c r="I32" s="105">
        <v>0</v>
      </c>
      <c r="J32" s="178">
        <v>0</v>
      </c>
      <c r="K32" s="105">
        <v>0</v>
      </c>
      <c r="L32" s="178">
        <v>0</v>
      </c>
      <c r="M32" s="105">
        <v>0</v>
      </c>
      <c r="N32" s="178">
        <v>0</v>
      </c>
      <c r="O32" s="105">
        <v>0</v>
      </c>
      <c r="P32" s="178">
        <v>0</v>
      </c>
      <c r="Q32" s="105">
        <v>0</v>
      </c>
      <c r="R32" s="178">
        <v>0</v>
      </c>
      <c r="S32" s="105">
        <v>0</v>
      </c>
      <c r="T32" s="178">
        <v>0</v>
      </c>
      <c r="U32" s="105">
        <v>0</v>
      </c>
      <c r="V32" s="178">
        <v>0</v>
      </c>
      <c r="W32" s="177">
        <v>0</v>
      </c>
      <c r="X32" s="178">
        <v>0</v>
      </c>
      <c r="Y32" s="105">
        <v>0</v>
      </c>
      <c r="Z32" s="178">
        <v>0</v>
      </c>
      <c r="AA32" s="105">
        <v>0</v>
      </c>
      <c r="AB32" s="178">
        <v>0</v>
      </c>
      <c r="AC32" s="105">
        <v>0</v>
      </c>
      <c r="AD32" s="178">
        <v>0</v>
      </c>
      <c r="AE32" s="105">
        <v>0</v>
      </c>
      <c r="AF32" s="178">
        <v>0</v>
      </c>
      <c r="AG32" s="105">
        <v>0</v>
      </c>
      <c r="AH32" s="178">
        <v>0</v>
      </c>
      <c r="AI32" s="105">
        <v>0</v>
      </c>
      <c r="AJ32" s="178">
        <v>0</v>
      </c>
      <c r="AK32" s="105">
        <v>0</v>
      </c>
      <c r="AL32" s="178">
        <v>0</v>
      </c>
      <c r="AM32" s="105">
        <v>0</v>
      </c>
      <c r="AN32" s="178" t="s">
        <v>300</v>
      </c>
      <c r="AO32" s="105">
        <v>0</v>
      </c>
      <c r="AP32" s="178">
        <v>0</v>
      </c>
      <c r="AQ32" s="105">
        <v>0</v>
      </c>
      <c r="AR32" s="178">
        <v>0</v>
      </c>
      <c r="AS32" s="105">
        <v>0</v>
      </c>
      <c r="AT32" s="178">
        <v>0</v>
      </c>
      <c r="AU32" s="105">
        <v>0</v>
      </c>
      <c r="AV32" s="178">
        <v>0</v>
      </c>
      <c r="AW32" s="105">
        <v>0</v>
      </c>
      <c r="AX32" s="178">
        <v>0</v>
      </c>
      <c r="AY32" s="105">
        <v>0</v>
      </c>
      <c r="AZ32" s="178">
        <v>0</v>
      </c>
      <c r="BA32" s="105">
        <v>0</v>
      </c>
      <c r="BB32" s="178">
        <v>0</v>
      </c>
      <c r="BC32" s="105">
        <v>0</v>
      </c>
      <c r="BD32" s="178">
        <v>0</v>
      </c>
      <c r="BE32" s="105">
        <v>0</v>
      </c>
      <c r="BF32" s="178">
        <v>0</v>
      </c>
      <c r="BG32" s="105">
        <v>0</v>
      </c>
      <c r="BH32" s="178">
        <v>0</v>
      </c>
      <c r="BI32" s="105">
        <v>0</v>
      </c>
      <c r="BJ32" s="178">
        <v>0</v>
      </c>
      <c r="BK32" s="105">
        <v>0</v>
      </c>
      <c r="BL32" s="178">
        <v>0</v>
      </c>
      <c r="BM32" s="105">
        <v>0</v>
      </c>
      <c r="BN32" s="178">
        <v>0</v>
      </c>
      <c r="BO32" s="105">
        <v>0</v>
      </c>
      <c r="BP32" s="178" t="s">
        <v>300</v>
      </c>
      <c r="BQ32" s="105">
        <v>0</v>
      </c>
      <c r="BR32" s="178">
        <v>0</v>
      </c>
      <c r="BS32" s="105">
        <v>0</v>
      </c>
      <c r="BT32" s="178">
        <v>0</v>
      </c>
      <c r="BU32" s="105">
        <v>0</v>
      </c>
      <c r="BV32" s="178">
        <v>0</v>
      </c>
      <c r="BW32" s="105">
        <v>0</v>
      </c>
      <c r="BX32" s="178">
        <v>0</v>
      </c>
      <c r="BY32" s="105">
        <v>0</v>
      </c>
      <c r="BZ32" s="178">
        <v>0</v>
      </c>
      <c r="CA32" s="105">
        <v>0</v>
      </c>
      <c r="CB32" s="178">
        <v>0</v>
      </c>
      <c r="CC32" s="105">
        <v>0</v>
      </c>
      <c r="CD32" s="178">
        <v>0</v>
      </c>
      <c r="CE32" s="105">
        <v>0</v>
      </c>
      <c r="CF32" s="178">
        <v>0</v>
      </c>
      <c r="CG32" s="105">
        <v>0</v>
      </c>
      <c r="CH32" s="178">
        <v>0</v>
      </c>
      <c r="CI32" s="105">
        <v>0</v>
      </c>
      <c r="CJ32" s="178">
        <v>0</v>
      </c>
      <c r="CK32" s="105">
        <v>0</v>
      </c>
      <c r="CL32" s="178">
        <v>0</v>
      </c>
      <c r="CM32" s="105">
        <v>0</v>
      </c>
      <c r="CN32" s="178">
        <v>0</v>
      </c>
      <c r="CO32" s="105">
        <v>0</v>
      </c>
      <c r="CP32" s="178">
        <v>0</v>
      </c>
      <c r="CQ32" s="105">
        <v>0</v>
      </c>
      <c r="CR32" s="178" t="s">
        <v>300</v>
      </c>
      <c r="CS32" s="105">
        <v>0</v>
      </c>
      <c r="CT32" s="178" t="s">
        <v>300</v>
      </c>
      <c r="CU32" s="105">
        <v>0</v>
      </c>
      <c r="CV32" s="178">
        <v>0</v>
      </c>
      <c r="CW32" s="105">
        <v>0</v>
      </c>
      <c r="CX32" s="178" t="s">
        <v>300</v>
      </c>
      <c r="CY32" s="178">
        <v>0</v>
      </c>
      <c r="CZ32" s="178" t="s">
        <v>300</v>
      </c>
      <c r="DA32" s="178">
        <v>0</v>
      </c>
      <c r="DB32" s="178" t="s">
        <v>300</v>
      </c>
      <c r="DC32" s="80"/>
      <c r="DD32" s="80"/>
      <c r="DE32" s="80"/>
      <c r="DF32" s="80"/>
      <c r="DG32" s="80"/>
      <c r="DH32" s="80"/>
      <c r="DI32" s="80"/>
      <c r="DJ32" s="80"/>
      <c r="DK32" s="80"/>
      <c r="DL32" s="80"/>
      <c r="DM32" s="80"/>
      <c r="DN32" s="80"/>
      <c r="DO32" s="80"/>
      <c r="DP32" s="80"/>
      <c r="DQ32" s="80"/>
      <c r="DR32" s="80"/>
      <c r="DS32" s="80"/>
      <c r="DT32" s="80"/>
      <c r="DU32" s="80"/>
      <c r="DV32" s="80"/>
      <c r="DW32" s="80"/>
      <c r="DX32" s="80"/>
      <c r="DY32" s="80"/>
      <c r="DZ32" s="80"/>
      <c r="EA32" s="80"/>
      <c r="EB32" s="80"/>
      <c r="EC32" s="80"/>
    </row>
    <row r="33" spans="1:133" s="141" customFormat="1" ht="20.100000000000001" customHeight="1">
      <c r="A33" s="182"/>
      <c r="B33" s="380" t="s">
        <v>305</v>
      </c>
      <c r="C33" s="177">
        <v>1224.8830224400001</v>
      </c>
      <c r="D33" s="178">
        <v>6.0734304887564157E-2</v>
      </c>
      <c r="E33" s="105">
        <v>0</v>
      </c>
      <c r="F33" s="178">
        <v>0</v>
      </c>
      <c r="G33" s="105">
        <v>0</v>
      </c>
      <c r="H33" s="178">
        <v>0</v>
      </c>
      <c r="I33" s="105">
        <v>0</v>
      </c>
      <c r="J33" s="178">
        <v>0</v>
      </c>
      <c r="K33" s="105">
        <v>0</v>
      </c>
      <c r="L33" s="178">
        <v>0</v>
      </c>
      <c r="M33" s="105">
        <v>0</v>
      </c>
      <c r="N33" s="178">
        <v>0</v>
      </c>
      <c r="O33" s="105">
        <v>0</v>
      </c>
      <c r="P33" s="178">
        <v>0</v>
      </c>
      <c r="Q33" s="105">
        <v>0</v>
      </c>
      <c r="R33" s="178">
        <v>0</v>
      </c>
      <c r="S33" s="105">
        <v>0</v>
      </c>
      <c r="T33" s="178">
        <v>0</v>
      </c>
      <c r="U33" s="105">
        <v>0</v>
      </c>
      <c r="V33" s="178">
        <v>0</v>
      </c>
      <c r="W33" s="177">
        <v>0</v>
      </c>
      <c r="X33" s="178">
        <v>0</v>
      </c>
      <c r="Y33" s="105">
        <v>0</v>
      </c>
      <c r="Z33" s="178">
        <v>0</v>
      </c>
      <c r="AA33" s="105">
        <v>0</v>
      </c>
      <c r="AB33" s="178">
        <v>0</v>
      </c>
      <c r="AC33" s="105">
        <v>0</v>
      </c>
      <c r="AD33" s="178">
        <v>0</v>
      </c>
      <c r="AE33" s="105">
        <v>0</v>
      </c>
      <c r="AF33" s="178">
        <v>0</v>
      </c>
      <c r="AG33" s="105">
        <v>0</v>
      </c>
      <c r="AH33" s="178">
        <v>0</v>
      </c>
      <c r="AI33" s="105">
        <v>0</v>
      </c>
      <c r="AJ33" s="178">
        <v>0</v>
      </c>
      <c r="AK33" s="105">
        <v>0</v>
      </c>
      <c r="AL33" s="178">
        <v>0</v>
      </c>
      <c r="AM33" s="105">
        <v>0</v>
      </c>
      <c r="AN33" s="178" t="s">
        <v>300</v>
      </c>
      <c r="AO33" s="105">
        <v>0</v>
      </c>
      <c r="AP33" s="178">
        <v>0</v>
      </c>
      <c r="AQ33" s="105">
        <v>0</v>
      </c>
      <c r="AR33" s="178">
        <v>0</v>
      </c>
      <c r="AS33" s="105">
        <v>0</v>
      </c>
      <c r="AT33" s="178">
        <v>0</v>
      </c>
      <c r="AU33" s="105">
        <v>0</v>
      </c>
      <c r="AV33" s="178">
        <v>0</v>
      </c>
      <c r="AW33" s="105">
        <v>0</v>
      </c>
      <c r="AX33" s="178">
        <v>0</v>
      </c>
      <c r="AY33" s="105">
        <v>0</v>
      </c>
      <c r="AZ33" s="178">
        <v>0</v>
      </c>
      <c r="BA33" s="105">
        <v>0</v>
      </c>
      <c r="BB33" s="178">
        <v>0</v>
      </c>
      <c r="BC33" s="105">
        <v>0</v>
      </c>
      <c r="BD33" s="178">
        <v>0</v>
      </c>
      <c r="BE33" s="105">
        <v>0</v>
      </c>
      <c r="BF33" s="178">
        <v>0</v>
      </c>
      <c r="BG33" s="105">
        <v>0</v>
      </c>
      <c r="BH33" s="178">
        <v>0</v>
      </c>
      <c r="BI33" s="105">
        <v>0</v>
      </c>
      <c r="BJ33" s="178">
        <v>0</v>
      </c>
      <c r="BK33" s="105">
        <v>0</v>
      </c>
      <c r="BL33" s="178">
        <v>0</v>
      </c>
      <c r="BM33" s="105">
        <v>0</v>
      </c>
      <c r="BN33" s="178">
        <v>0</v>
      </c>
      <c r="BO33" s="105">
        <v>0</v>
      </c>
      <c r="BP33" s="178" t="s">
        <v>300</v>
      </c>
      <c r="BQ33" s="105">
        <v>0</v>
      </c>
      <c r="BR33" s="178">
        <v>0</v>
      </c>
      <c r="BS33" s="105">
        <v>0</v>
      </c>
      <c r="BT33" s="178">
        <v>0</v>
      </c>
      <c r="BU33" s="105">
        <v>0</v>
      </c>
      <c r="BV33" s="178">
        <v>0</v>
      </c>
      <c r="BW33" s="105">
        <v>0</v>
      </c>
      <c r="BX33" s="178">
        <v>0</v>
      </c>
      <c r="BY33" s="105">
        <v>0</v>
      </c>
      <c r="BZ33" s="178">
        <v>0</v>
      </c>
      <c r="CA33" s="105">
        <v>0</v>
      </c>
      <c r="CB33" s="178">
        <v>0</v>
      </c>
      <c r="CC33" s="105">
        <v>0</v>
      </c>
      <c r="CD33" s="178">
        <v>0</v>
      </c>
      <c r="CE33" s="105">
        <v>0</v>
      </c>
      <c r="CF33" s="178">
        <v>0</v>
      </c>
      <c r="CG33" s="105">
        <v>0</v>
      </c>
      <c r="CH33" s="178">
        <v>0</v>
      </c>
      <c r="CI33" s="105">
        <v>0</v>
      </c>
      <c r="CJ33" s="178">
        <v>0</v>
      </c>
      <c r="CK33" s="105">
        <v>0</v>
      </c>
      <c r="CL33" s="178">
        <v>0</v>
      </c>
      <c r="CM33" s="105">
        <v>0</v>
      </c>
      <c r="CN33" s="178">
        <v>0</v>
      </c>
      <c r="CO33" s="105">
        <v>0</v>
      </c>
      <c r="CP33" s="178">
        <v>0</v>
      </c>
      <c r="CQ33" s="105">
        <v>0</v>
      </c>
      <c r="CR33" s="178" t="s">
        <v>300</v>
      </c>
      <c r="CS33" s="105">
        <v>0</v>
      </c>
      <c r="CT33" s="178" t="s">
        <v>300</v>
      </c>
      <c r="CU33" s="105">
        <v>0</v>
      </c>
      <c r="CV33" s="178">
        <v>0</v>
      </c>
      <c r="CW33" s="105">
        <v>0</v>
      </c>
      <c r="CX33" s="178" t="s">
        <v>300</v>
      </c>
      <c r="CY33" s="178">
        <v>0</v>
      </c>
      <c r="CZ33" s="178" t="s">
        <v>300</v>
      </c>
      <c r="DA33" s="178">
        <v>0</v>
      </c>
      <c r="DB33" s="178" t="s">
        <v>300</v>
      </c>
      <c r="DC33" s="80"/>
      <c r="DD33" s="80"/>
      <c r="DE33" s="80"/>
      <c r="DF33" s="80"/>
      <c r="DG33" s="80"/>
      <c r="DH33" s="80"/>
      <c r="DI33" s="80"/>
      <c r="DJ33" s="80"/>
      <c r="DK33" s="80"/>
      <c r="DL33" s="80"/>
      <c r="DM33" s="80"/>
      <c r="DN33" s="80"/>
      <c r="DO33" s="80"/>
      <c r="DP33" s="80"/>
      <c r="DQ33" s="80"/>
      <c r="DR33" s="80"/>
      <c r="DS33" s="80"/>
      <c r="DT33" s="80"/>
      <c r="DU33" s="80"/>
      <c r="DV33" s="80"/>
      <c r="DW33" s="80"/>
      <c r="DX33" s="80"/>
      <c r="DY33" s="80"/>
      <c r="DZ33" s="80"/>
      <c r="EA33" s="80"/>
      <c r="EB33" s="80"/>
      <c r="EC33" s="80"/>
    </row>
    <row r="34" spans="1:133" s="141" customFormat="1" ht="20.100000000000001" customHeight="1">
      <c r="A34" s="182"/>
      <c r="B34" s="380" t="s">
        <v>306</v>
      </c>
      <c r="C34" s="177">
        <v>0</v>
      </c>
      <c r="D34" s="178">
        <v>0</v>
      </c>
      <c r="E34" s="105">
        <v>9758.3239439999998</v>
      </c>
      <c r="F34" s="178">
        <v>1.0530653352502488</v>
      </c>
      <c r="G34" s="105">
        <v>0</v>
      </c>
      <c r="H34" s="178">
        <v>0</v>
      </c>
      <c r="I34" s="105">
        <v>0</v>
      </c>
      <c r="J34" s="178">
        <v>0</v>
      </c>
      <c r="K34" s="105">
        <v>0</v>
      </c>
      <c r="L34" s="178">
        <v>0</v>
      </c>
      <c r="M34" s="105">
        <v>0</v>
      </c>
      <c r="N34" s="178">
        <v>0</v>
      </c>
      <c r="O34" s="105">
        <v>0</v>
      </c>
      <c r="P34" s="178">
        <v>0</v>
      </c>
      <c r="Q34" s="105">
        <v>0</v>
      </c>
      <c r="R34" s="178">
        <v>0</v>
      </c>
      <c r="S34" s="105">
        <v>0</v>
      </c>
      <c r="T34" s="178">
        <v>0</v>
      </c>
      <c r="U34" s="105">
        <v>0</v>
      </c>
      <c r="V34" s="178">
        <v>0</v>
      </c>
      <c r="W34" s="177">
        <v>0</v>
      </c>
      <c r="X34" s="178">
        <v>0</v>
      </c>
      <c r="Y34" s="105">
        <v>0</v>
      </c>
      <c r="Z34" s="178">
        <v>0</v>
      </c>
      <c r="AA34" s="105">
        <v>0</v>
      </c>
      <c r="AB34" s="178">
        <v>0</v>
      </c>
      <c r="AC34" s="105">
        <v>0</v>
      </c>
      <c r="AD34" s="178">
        <v>0</v>
      </c>
      <c r="AE34" s="105">
        <v>0</v>
      </c>
      <c r="AF34" s="178">
        <v>0</v>
      </c>
      <c r="AG34" s="105">
        <v>0</v>
      </c>
      <c r="AH34" s="178">
        <v>0</v>
      </c>
      <c r="AI34" s="105">
        <v>0</v>
      </c>
      <c r="AJ34" s="178">
        <v>0</v>
      </c>
      <c r="AK34" s="105">
        <v>0</v>
      </c>
      <c r="AL34" s="178">
        <v>0</v>
      </c>
      <c r="AM34" s="105">
        <v>0</v>
      </c>
      <c r="AN34" s="178" t="s">
        <v>300</v>
      </c>
      <c r="AO34" s="105">
        <v>0</v>
      </c>
      <c r="AP34" s="178">
        <v>0</v>
      </c>
      <c r="AQ34" s="105">
        <v>0</v>
      </c>
      <c r="AR34" s="178">
        <v>0</v>
      </c>
      <c r="AS34" s="105">
        <v>0</v>
      </c>
      <c r="AT34" s="178">
        <v>0</v>
      </c>
      <c r="AU34" s="105">
        <v>0</v>
      </c>
      <c r="AV34" s="178">
        <v>0</v>
      </c>
      <c r="AW34" s="105">
        <v>0</v>
      </c>
      <c r="AX34" s="178">
        <v>0</v>
      </c>
      <c r="AY34" s="105">
        <v>0</v>
      </c>
      <c r="AZ34" s="178">
        <v>0</v>
      </c>
      <c r="BA34" s="105">
        <v>0</v>
      </c>
      <c r="BB34" s="178">
        <v>0</v>
      </c>
      <c r="BC34" s="105">
        <v>0</v>
      </c>
      <c r="BD34" s="178">
        <v>0</v>
      </c>
      <c r="BE34" s="105">
        <v>0</v>
      </c>
      <c r="BF34" s="178">
        <v>0</v>
      </c>
      <c r="BG34" s="105">
        <v>0</v>
      </c>
      <c r="BH34" s="178">
        <v>0</v>
      </c>
      <c r="BI34" s="105">
        <v>0</v>
      </c>
      <c r="BJ34" s="178">
        <v>0</v>
      </c>
      <c r="BK34" s="105">
        <v>0</v>
      </c>
      <c r="BL34" s="178">
        <v>0</v>
      </c>
      <c r="BM34" s="105">
        <v>0</v>
      </c>
      <c r="BN34" s="178">
        <v>0</v>
      </c>
      <c r="BO34" s="105">
        <v>0</v>
      </c>
      <c r="BP34" s="178" t="s">
        <v>300</v>
      </c>
      <c r="BQ34" s="105">
        <v>0</v>
      </c>
      <c r="BR34" s="178">
        <v>0</v>
      </c>
      <c r="BS34" s="105">
        <v>0</v>
      </c>
      <c r="BT34" s="178">
        <v>0</v>
      </c>
      <c r="BU34" s="105">
        <v>0</v>
      </c>
      <c r="BV34" s="178">
        <v>0</v>
      </c>
      <c r="BW34" s="105">
        <v>0</v>
      </c>
      <c r="BX34" s="178">
        <v>0</v>
      </c>
      <c r="BY34" s="105">
        <v>0</v>
      </c>
      <c r="BZ34" s="178">
        <v>0</v>
      </c>
      <c r="CA34" s="105">
        <v>0</v>
      </c>
      <c r="CB34" s="178">
        <v>0</v>
      </c>
      <c r="CC34" s="105">
        <v>0</v>
      </c>
      <c r="CD34" s="178">
        <v>0</v>
      </c>
      <c r="CE34" s="105">
        <v>0</v>
      </c>
      <c r="CF34" s="178">
        <v>0</v>
      </c>
      <c r="CG34" s="105">
        <v>0</v>
      </c>
      <c r="CH34" s="178">
        <v>0</v>
      </c>
      <c r="CI34" s="105">
        <v>0</v>
      </c>
      <c r="CJ34" s="178">
        <v>0</v>
      </c>
      <c r="CK34" s="105">
        <v>0</v>
      </c>
      <c r="CL34" s="178">
        <v>0</v>
      </c>
      <c r="CM34" s="105">
        <v>0</v>
      </c>
      <c r="CN34" s="178">
        <v>0</v>
      </c>
      <c r="CO34" s="105">
        <v>0</v>
      </c>
      <c r="CP34" s="178">
        <v>0</v>
      </c>
      <c r="CQ34" s="105">
        <v>0</v>
      </c>
      <c r="CR34" s="178" t="s">
        <v>300</v>
      </c>
      <c r="CS34" s="105">
        <v>0</v>
      </c>
      <c r="CT34" s="178" t="s">
        <v>300</v>
      </c>
      <c r="CU34" s="105">
        <v>0</v>
      </c>
      <c r="CV34" s="178">
        <v>0</v>
      </c>
      <c r="CW34" s="105">
        <v>0</v>
      </c>
      <c r="CX34" s="178" t="s">
        <v>300</v>
      </c>
      <c r="CY34" s="178">
        <v>0</v>
      </c>
      <c r="CZ34" s="178" t="s">
        <v>300</v>
      </c>
      <c r="DA34" s="178">
        <v>0</v>
      </c>
      <c r="DB34" s="178" t="s">
        <v>300</v>
      </c>
      <c r="DC34" s="80"/>
      <c r="DD34" s="80"/>
      <c r="DE34" s="80"/>
      <c r="DF34" s="80"/>
      <c r="DG34" s="80"/>
      <c r="DH34" s="80"/>
      <c r="DI34" s="80"/>
      <c r="DJ34" s="80"/>
      <c r="DK34" s="80"/>
      <c r="DL34" s="80"/>
      <c r="DM34" s="80"/>
      <c r="DN34" s="80"/>
      <c r="DO34" s="80"/>
      <c r="DP34" s="80"/>
      <c r="DQ34" s="80"/>
      <c r="DR34" s="80"/>
      <c r="DS34" s="80"/>
      <c r="DT34" s="80"/>
      <c r="DU34" s="80"/>
      <c r="DV34" s="80"/>
      <c r="DW34" s="80"/>
      <c r="DX34" s="80"/>
      <c r="DY34" s="80"/>
      <c r="DZ34" s="80"/>
      <c r="EA34" s="80"/>
      <c r="EB34" s="80"/>
      <c r="EC34" s="80"/>
    </row>
    <row r="35" spans="1:133" s="141" customFormat="1" ht="20.100000000000001" customHeight="1">
      <c r="A35" s="182"/>
      <c r="B35" s="380" t="s">
        <v>307</v>
      </c>
      <c r="C35" s="177">
        <v>2702.3457137700002</v>
      </c>
      <c r="D35" s="178">
        <v>0.13399245926747175</v>
      </c>
      <c r="E35" s="105">
        <v>0</v>
      </c>
      <c r="F35" s="178">
        <v>0</v>
      </c>
      <c r="G35" s="105">
        <v>0</v>
      </c>
      <c r="H35" s="178">
        <v>0</v>
      </c>
      <c r="I35" s="105">
        <v>0</v>
      </c>
      <c r="J35" s="178">
        <v>0</v>
      </c>
      <c r="K35" s="105">
        <v>0</v>
      </c>
      <c r="L35" s="178">
        <v>0</v>
      </c>
      <c r="M35" s="105">
        <v>0</v>
      </c>
      <c r="N35" s="178">
        <v>0</v>
      </c>
      <c r="O35" s="105">
        <v>0</v>
      </c>
      <c r="P35" s="178">
        <v>0</v>
      </c>
      <c r="Q35" s="105">
        <v>0</v>
      </c>
      <c r="R35" s="178">
        <v>0</v>
      </c>
      <c r="S35" s="105">
        <v>0</v>
      </c>
      <c r="T35" s="178">
        <v>0</v>
      </c>
      <c r="U35" s="105">
        <v>0</v>
      </c>
      <c r="V35" s="178">
        <v>0</v>
      </c>
      <c r="W35" s="177">
        <v>0</v>
      </c>
      <c r="X35" s="178">
        <v>0</v>
      </c>
      <c r="Y35" s="105">
        <v>0</v>
      </c>
      <c r="Z35" s="178">
        <v>0</v>
      </c>
      <c r="AA35" s="105">
        <v>0</v>
      </c>
      <c r="AB35" s="178">
        <v>0</v>
      </c>
      <c r="AC35" s="105">
        <v>0</v>
      </c>
      <c r="AD35" s="178">
        <v>0</v>
      </c>
      <c r="AE35" s="105">
        <v>0</v>
      </c>
      <c r="AF35" s="178">
        <v>0</v>
      </c>
      <c r="AG35" s="105">
        <v>0</v>
      </c>
      <c r="AH35" s="178">
        <v>0</v>
      </c>
      <c r="AI35" s="105">
        <v>0</v>
      </c>
      <c r="AJ35" s="178">
        <v>0</v>
      </c>
      <c r="AK35" s="105">
        <v>0</v>
      </c>
      <c r="AL35" s="178">
        <v>0</v>
      </c>
      <c r="AM35" s="105">
        <v>0</v>
      </c>
      <c r="AN35" s="178" t="s">
        <v>300</v>
      </c>
      <c r="AO35" s="105">
        <v>0</v>
      </c>
      <c r="AP35" s="178">
        <v>0</v>
      </c>
      <c r="AQ35" s="105">
        <v>0</v>
      </c>
      <c r="AR35" s="178">
        <v>0</v>
      </c>
      <c r="AS35" s="105">
        <v>0</v>
      </c>
      <c r="AT35" s="178">
        <v>0</v>
      </c>
      <c r="AU35" s="105">
        <v>0</v>
      </c>
      <c r="AV35" s="178">
        <v>0</v>
      </c>
      <c r="AW35" s="105">
        <v>0</v>
      </c>
      <c r="AX35" s="178">
        <v>0</v>
      </c>
      <c r="AY35" s="105">
        <v>0</v>
      </c>
      <c r="AZ35" s="178">
        <v>0</v>
      </c>
      <c r="BA35" s="105">
        <v>0</v>
      </c>
      <c r="BB35" s="178">
        <v>0</v>
      </c>
      <c r="BC35" s="105">
        <v>0</v>
      </c>
      <c r="BD35" s="178">
        <v>0</v>
      </c>
      <c r="BE35" s="105">
        <v>0</v>
      </c>
      <c r="BF35" s="178">
        <v>0</v>
      </c>
      <c r="BG35" s="105">
        <v>0</v>
      </c>
      <c r="BH35" s="178">
        <v>0</v>
      </c>
      <c r="BI35" s="105">
        <v>0</v>
      </c>
      <c r="BJ35" s="178">
        <v>0</v>
      </c>
      <c r="BK35" s="105">
        <v>0</v>
      </c>
      <c r="BL35" s="178">
        <v>0</v>
      </c>
      <c r="BM35" s="105">
        <v>0</v>
      </c>
      <c r="BN35" s="178">
        <v>0</v>
      </c>
      <c r="BO35" s="105">
        <v>0</v>
      </c>
      <c r="BP35" s="178" t="s">
        <v>300</v>
      </c>
      <c r="BQ35" s="105">
        <v>0</v>
      </c>
      <c r="BR35" s="178">
        <v>0</v>
      </c>
      <c r="BS35" s="105">
        <v>0</v>
      </c>
      <c r="BT35" s="178">
        <v>0</v>
      </c>
      <c r="BU35" s="105">
        <v>0</v>
      </c>
      <c r="BV35" s="178">
        <v>0</v>
      </c>
      <c r="BW35" s="105">
        <v>0</v>
      </c>
      <c r="BX35" s="178">
        <v>0</v>
      </c>
      <c r="BY35" s="105">
        <v>0</v>
      </c>
      <c r="BZ35" s="178">
        <v>0</v>
      </c>
      <c r="CA35" s="105">
        <v>0</v>
      </c>
      <c r="CB35" s="178">
        <v>0</v>
      </c>
      <c r="CC35" s="105">
        <v>0</v>
      </c>
      <c r="CD35" s="178">
        <v>0</v>
      </c>
      <c r="CE35" s="105">
        <v>0</v>
      </c>
      <c r="CF35" s="178">
        <v>0</v>
      </c>
      <c r="CG35" s="105">
        <v>0</v>
      </c>
      <c r="CH35" s="178">
        <v>0</v>
      </c>
      <c r="CI35" s="105">
        <v>0</v>
      </c>
      <c r="CJ35" s="178">
        <v>0</v>
      </c>
      <c r="CK35" s="105">
        <v>0</v>
      </c>
      <c r="CL35" s="178">
        <v>0</v>
      </c>
      <c r="CM35" s="105">
        <v>0</v>
      </c>
      <c r="CN35" s="178">
        <v>0</v>
      </c>
      <c r="CO35" s="105">
        <v>0</v>
      </c>
      <c r="CP35" s="178">
        <v>0</v>
      </c>
      <c r="CQ35" s="105">
        <v>0</v>
      </c>
      <c r="CR35" s="178" t="s">
        <v>300</v>
      </c>
      <c r="CS35" s="105">
        <v>0</v>
      </c>
      <c r="CT35" s="178" t="s">
        <v>300</v>
      </c>
      <c r="CU35" s="105">
        <v>0</v>
      </c>
      <c r="CV35" s="178">
        <v>0</v>
      </c>
      <c r="CW35" s="105">
        <v>0</v>
      </c>
      <c r="CX35" s="178" t="s">
        <v>300</v>
      </c>
      <c r="CY35" s="178">
        <v>0</v>
      </c>
      <c r="CZ35" s="178" t="s">
        <v>300</v>
      </c>
      <c r="DA35" s="178">
        <v>0</v>
      </c>
      <c r="DB35" s="178" t="s">
        <v>300</v>
      </c>
      <c r="DC35" s="80"/>
      <c r="DD35" s="80"/>
      <c r="DE35" s="80"/>
      <c r="DF35" s="80"/>
      <c r="DG35" s="80"/>
      <c r="DH35" s="80"/>
      <c r="DI35" s="80"/>
      <c r="DJ35" s="80"/>
      <c r="DK35" s="80"/>
      <c r="DL35" s="80"/>
      <c r="DM35" s="80"/>
      <c r="DN35" s="80"/>
      <c r="DO35" s="80"/>
      <c r="DP35" s="80"/>
      <c r="DQ35" s="80"/>
      <c r="DR35" s="80"/>
      <c r="DS35" s="80"/>
      <c r="DT35" s="80"/>
      <c r="DU35" s="80"/>
      <c r="DV35" s="80"/>
      <c r="DW35" s="80"/>
      <c r="DX35" s="80"/>
      <c r="DY35" s="80"/>
      <c r="DZ35" s="80"/>
      <c r="EA35" s="80"/>
      <c r="EB35" s="80"/>
      <c r="EC35" s="80"/>
    </row>
    <row r="36" spans="1:133" s="141" customFormat="1" ht="20.100000000000001" customHeight="1">
      <c r="A36" s="182"/>
      <c r="B36" s="380" t="s">
        <v>308</v>
      </c>
      <c r="C36" s="177">
        <v>0</v>
      </c>
      <c r="D36" s="178">
        <v>0</v>
      </c>
      <c r="E36" s="105">
        <v>0</v>
      </c>
      <c r="F36" s="178">
        <v>0</v>
      </c>
      <c r="G36" s="105">
        <v>0</v>
      </c>
      <c r="H36" s="178">
        <v>0</v>
      </c>
      <c r="I36" s="105">
        <v>0</v>
      </c>
      <c r="J36" s="178">
        <v>0</v>
      </c>
      <c r="K36" s="105">
        <v>0</v>
      </c>
      <c r="L36" s="178">
        <v>0</v>
      </c>
      <c r="M36" s="105">
        <v>0</v>
      </c>
      <c r="N36" s="178">
        <v>0</v>
      </c>
      <c r="O36" s="105">
        <v>0</v>
      </c>
      <c r="P36" s="178">
        <v>0</v>
      </c>
      <c r="Q36" s="105">
        <v>0</v>
      </c>
      <c r="R36" s="178">
        <v>0</v>
      </c>
      <c r="S36" s="105">
        <v>0</v>
      </c>
      <c r="T36" s="178">
        <v>0</v>
      </c>
      <c r="U36" s="105">
        <v>0</v>
      </c>
      <c r="V36" s="178">
        <v>0</v>
      </c>
      <c r="W36" s="105">
        <v>0</v>
      </c>
      <c r="X36" s="178">
        <v>0</v>
      </c>
      <c r="Y36" s="105">
        <v>0</v>
      </c>
      <c r="Z36" s="178">
        <v>0</v>
      </c>
      <c r="AA36" s="177">
        <v>0</v>
      </c>
      <c r="AB36" s="178">
        <v>0</v>
      </c>
      <c r="AC36" s="177">
        <v>0</v>
      </c>
      <c r="AD36" s="178">
        <v>0</v>
      </c>
      <c r="AE36" s="177">
        <v>0</v>
      </c>
      <c r="AF36" s="178">
        <v>0</v>
      </c>
      <c r="AG36" s="177">
        <v>0</v>
      </c>
      <c r="AH36" s="178">
        <v>0</v>
      </c>
      <c r="AI36" s="105">
        <v>0</v>
      </c>
      <c r="AJ36" s="178">
        <v>0</v>
      </c>
      <c r="AK36" s="105">
        <v>0</v>
      </c>
      <c r="AL36" s="178">
        <v>0</v>
      </c>
      <c r="AM36" s="105">
        <v>0</v>
      </c>
      <c r="AN36" s="178" t="s">
        <v>300</v>
      </c>
      <c r="AO36" s="105">
        <v>0</v>
      </c>
      <c r="AP36" s="178">
        <v>0</v>
      </c>
      <c r="AQ36" s="105">
        <v>0</v>
      </c>
      <c r="AR36" s="178">
        <v>0</v>
      </c>
      <c r="AS36" s="105">
        <v>0</v>
      </c>
      <c r="AT36" s="178">
        <v>0</v>
      </c>
      <c r="AU36" s="105">
        <v>0</v>
      </c>
      <c r="AV36" s="178">
        <v>0</v>
      </c>
      <c r="AW36" s="105">
        <v>0</v>
      </c>
      <c r="AX36" s="178">
        <v>0</v>
      </c>
      <c r="AY36" s="105">
        <v>0</v>
      </c>
      <c r="AZ36" s="178">
        <v>0</v>
      </c>
      <c r="BA36" s="105">
        <v>0</v>
      </c>
      <c r="BB36" s="178">
        <v>0</v>
      </c>
      <c r="BC36" s="105">
        <v>0</v>
      </c>
      <c r="BD36" s="178">
        <v>0</v>
      </c>
      <c r="BE36" s="105">
        <v>0</v>
      </c>
      <c r="BF36" s="178">
        <v>0</v>
      </c>
      <c r="BG36" s="105">
        <v>0</v>
      </c>
      <c r="BH36" s="178">
        <v>0</v>
      </c>
      <c r="BI36" s="105">
        <v>0</v>
      </c>
      <c r="BJ36" s="178">
        <v>0</v>
      </c>
      <c r="BK36" s="105">
        <v>0</v>
      </c>
      <c r="BL36" s="178">
        <v>0</v>
      </c>
      <c r="BM36" s="105">
        <v>0</v>
      </c>
      <c r="BN36" s="178">
        <v>0</v>
      </c>
      <c r="BO36" s="105">
        <v>0</v>
      </c>
      <c r="BP36" s="178" t="s">
        <v>300</v>
      </c>
      <c r="BQ36" s="105">
        <v>0</v>
      </c>
      <c r="BR36" s="178">
        <v>0</v>
      </c>
      <c r="BS36" s="105">
        <v>0</v>
      </c>
      <c r="BT36" s="178">
        <v>0</v>
      </c>
      <c r="BU36" s="105">
        <v>0</v>
      </c>
      <c r="BV36" s="178">
        <v>0</v>
      </c>
      <c r="BW36" s="105">
        <v>0</v>
      </c>
      <c r="BX36" s="178">
        <v>0</v>
      </c>
      <c r="BY36" s="105">
        <v>0</v>
      </c>
      <c r="BZ36" s="178">
        <v>0</v>
      </c>
      <c r="CA36" s="105">
        <v>0</v>
      </c>
      <c r="CB36" s="178">
        <v>0</v>
      </c>
      <c r="CC36" s="105">
        <v>0</v>
      </c>
      <c r="CD36" s="178">
        <v>0</v>
      </c>
      <c r="CE36" s="105">
        <v>0</v>
      </c>
      <c r="CF36" s="178">
        <v>0</v>
      </c>
      <c r="CG36" s="105">
        <v>0</v>
      </c>
      <c r="CH36" s="178">
        <v>0</v>
      </c>
      <c r="CI36" s="105">
        <v>0</v>
      </c>
      <c r="CJ36" s="178">
        <v>0</v>
      </c>
      <c r="CK36" s="105">
        <v>0</v>
      </c>
      <c r="CL36" s="178">
        <v>0</v>
      </c>
      <c r="CM36" s="105">
        <v>0</v>
      </c>
      <c r="CN36" s="178">
        <v>0</v>
      </c>
      <c r="CO36" s="105">
        <v>0</v>
      </c>
      <c r="CP36" s="178">
        <v>0</v>
      </c>
      <c r="CQ36" s="105">
        <v>0</v>
      </c>
      <c r="CR36" s="178" t="s">
        <v>300</v>
      </c>
      <c r="CS36" s="105">
        <v>0</v>
      </c>
      <c r="CT36" s="178" t="s">
        <v>300</v>
      </c>
      <c r="CU36" s="105">
        <v>0</v>
      </c>
      <c r="CV36" s="178">
        <v>0</v>
      </c>
      <c r="CW36" s="105">
        <v>0</v>
      </c>
      <c r="CX36" s="178" t="s">
        <v>300</v>
      </c>
      <c r="CY36" s="178">
        <v>0</v>
      </c>
      <c r="CZ36" s="178" t="s">
        <v>300</v>
      </c>
      <c r="DA36" s="178">
        <v>0</v>
      </c>
      <c r="DB36" s="178" t="s">
        <v>300</v>
      </c>
      <c r="DC36" s="80"/>
      <c r="DD36" s="80"/>
      <c r="DE36" s="80"/>
      <c r="DF36" s="80"/>
      <c r="DG36" s="80"/>
      <c r="DH36" s="80"/>
      <c r="DI36" s="80"/>
      <c r="DJ36" s="80"/>
      <c r="DK36" s="80"/>
      <c r="DL36" s="80"/>
      <c r="DM36" s="80"/>
      <c r="DN36" s="80"/>
      <c r="DO36" s="80"/>
      <c r="DP36" s="80"/>
      <c r="DQ36" s="80"/>
      <c r="DR36" s="80"/>
      <c r="DS36" s="80"/>
      <c r="DT36" s="80"/>
      <c r="DU36" s="80"/>
      <c r="DV36" s="80"/>
      <c r="DW36" s="80"/>
      <c r="DX36" s="80"/>
      <c r="DY36" s="80"/>
      <c r="DZ36" s="80"/>
      <c r="EA36" s="80"/>
      <c r="EB36" s="80"/>
      <c r="EC36" s="80"/>
    </row>
    <row r="37" spans="1:133" s="141" customFormat="1" ht="20.100000000000001" customHeight="1">
      <c r="A37" s="182"/>
      <c r="B37" s="381"/>
      <c r="C37" s="177"/>
      <c r="D37" s="178"/>
      <c r="E37" s="105"/>
      <c r="F37" s="178"/>
      <c r="G37" s="105"/>
      <c r="H37" s="178"/>
      <c r="I37" s="105"/>
      <c r="J37" s="178"/>
      <c r="K37" s="105"/>
      <c r="L37" s="178"/>
      <c r="M37" s="105"/>
      <c r="N37" s="178"/>
      <c r="O37" s="105"/>
      <c r="P37" s="178"/>
      <c r="Q37" s="105"/>
      <c r="R37" s="178"/>
      <c r="S37" s="105"/>
      <c r="T37" s="178"/>
      <c r="U37" s="105"/>
      <c r="V37" s="178"/>
      <c r="W37" s="105"/>
      <c r="X37" s="178"/>
      <c r="Y37" s="105"/>
      <c r="Z37" s="178"/>
      <c r="AA37" s="177"/>
      <c r="AB37" s="178"/>
      <c r="AC37" s="177"/>
      <c r="AD37" s="178"/>
      <c r="AE37" s="177"/>
      <c r="AF37" s="178"/>
      <c r="AG37" s="177"/>
      <c r="AH37" s="178"/>
      <c r="AI37" s="105"/>
      <c r="AJ37" s="178"/>
      <c r="AK37" s="105"/>
      <c r="AL37" s="178"/>
      <c r="AM37" s="105"/>
      <c r="AN37" s="178"/>
      <c r="AO37" s="105"/>
      <c r="AP37" s="178"/>
      <c r="AQ37" s="105"/>
      <c r="AR37" s="178"/>
      <c r="AS37" s="105"/>
      <c r="AT37" s="178"/>
      <c r="AU37" s="105"/>
      <c r="AV37" s="178"/>
      <c r="AW37" s="105"/>
      <c r="AX37" s="178"/>
      <c r="AY37" s="105"/>
      <c r="AZ37" s="178"/>
      <c r="BA37" s="105"/>
      <c r="BB37" s="178"/>
      <c r="BC37" s="105"/>
      <c r="BD37" s="178"/>
      <c r="BE37" s="105"/>
      <c r="BF37" s="178"/>
      <c r="BG37" s="105"/>
      <c r="BH37" s="178"/>
      <c r="BI37" s="105"/>
      <c r="BJ37" s="178"/>
      <c r="BK37" s="105"/>
      <c r="BL37" s="178"/>
      <c r="BM37" s="105"/>
      <c r="BN37" s="178"/>
      <c r="BO37" s="105"/>
      <c r="BP37" s="178"/>
      <c r="BQ37" s="105"/>
      <c r="BR37" s="178"/>
      <c r="BS37" s="105"/>
      <c r="BT37" s="178"/>
      <c r="BU37" s="105"/>
      <c r="BV37" s="178"/>
      <c r="BW37" s="105"/>
      <c r="BX37" s="178"/>
      <c r="BY37" s="105"/>
      <c r="BZ37" s="178"/>
      <c r="CA37" s="105"/>
      <c r="CB37" s="178"/>
      <c r="CC37" s="105"/>
      <c r="CD37" s="178"/>
      <c r="CE37" s="105"/>
      <c r="CF37" s="178"/>
      <c r="CG37" s="105"/>
      <c r="CH37" s="178"/>
      <c r="CI37" s="105"/>
      <c r="CJ37" s="178"/>
      <c r="CK37" s="105"/>
      <c r="CL37" s="178"/>
      <c r="CM37" s="105"/>
      <c r="CN37" s="178"/>
      <c r="CO37" s="105"/>
      <c r="CP37" s="178"/>
      <c r="CQ37" s="105"/>
      <c r="CR37" s="178"/>
      <c r="CS37" s="105"/>
      <c r="CT37" s="178"/>
      <c r="CU37" s="105"/>
      <c r="CV37" s="178"/>
      <c r="CW37" s="105"/>
      <c r="CX37" s="178"/>
      <c r="CY37" s="178"/>
      <c r="CZ37" s="178"/>
      <c r="DA37" s="178"/>
      <c r="DB37" s="178"/>
      <c r="DC37" s="80"/>
      <c r="DD37" s="80"/>
      <c r="DE37" s="80"/>
      <c r="DF37" s="80"/>
      <c r="DG37" s="80"/>
      <c r="DH37" s="80"/>
      <c r="DI37" s="80"/>
      <c r="DJ37" s="80"/>
      <c r="DK37" s="80"/>
      <c r="DL37" s="80"/>
      <c r="DM37" s="80"/>
      <c r="DN37" s="80"/>
      <c r="DO37" s="80"/>
      <c r="DP37" s="80"/>
      <c r="DQ37" s="80"/>
      <c r="DR37" s="80"/>
      <c r="DS37" s="80"/>
      <c r="DT37" s="80"/>
      <c r="DU37" s="80"/>
      <c r="DV37" s="80"/>
      <c r="DW37" s="80"/>
      <c r="DX37" s="80"/>
      <c r="DY37" s="80"/>
      <c r="DZ37" s="80"/>
      <c r="EA37" s="80"/>
      <c r="EB37" s="80"/>
      <c r="EC37" s="80"/>
    </row>
    <row r="38" spans="1:133" s="145" customFormat="1" ht="18" customHeight="1">
      <c r="A38" s="182"/>
      <c r="B38" s="381"/>
      <c r="C38" s="177"/>
      <c r="D38" s="178"/>
      <c r="E38" s="105"/>
      <c r="F38" s="178"/>
      <c r="G38" s="105"/>
      <c r="H38" s="178"/>
      <c r="I38" s="105"/>
      <c r="J38" s="178"/>
      <c r="K38" s="105"/>
      <c r="L38" s="178"/>
      <c r="M38" s="105"/>
      <c r="N38" s="178"/>
      <c r="O38" s="105"/>
      <c r="P38" s="178"/>
      <c r="Q38" s="105"/>
      <c r="R38" s="178"/>
      <c r="S38" s="105"/>
      <c r="T38" s="178"/>
      <c r="U38" s="105"/>
      <c r="V38" s="178"/>
      <c r="W38" s="105"/>
      <c r="X38" s="178"/>
      <c r="Y38" s="105"/>
      <c r="Z38" s="178"/>
      <c r="AA38" s="177"/>
      <c r="AB38" s="178"/>
      <c r="AC38" s="177"/>
      <c r="AD38" s="178"/>
      <c r="AE38" s="177"/>
      <c r="AF38" s="178"/>
      <c r="AG38" s="177"/>
      <c r="AH38" s="178"/>
      <c r="AI38" s="105"/>
      <c r="AJ38" s="178"/>
      <c r="AK38" s="105"/>
      <c r="AL38" s="178"/>
      <c r="AM38" s="105"/>
      <c r="AN38" s="178"/>
      <c r="AO38" s="105"/>
      <c r="AP38" s="178"/>
      <c r="AQ38" s="105"/>
      <c r="AR38" s="178"/>
      <c r="AS38" s="105"/>
      <c r="AT38" s="178"/>
      <c r="AU38" s="105"/>
      <c r="AV38" s="178"/>
      <c r="AW38" s="105"/>
      <c r="AX38" s="178"/>
      <c r="AY38" s="105"/>
      <c r="AZ38" s="178"/>
      <c r="BA38" s="105"/>
      <c r="BB38" s="178"/>
      <c r="BC38" s="105"/>
      <c r="BD38" s="178"/>
      <c r="BE38" s="105"/>
      <c r="BF38" s="178"/>
      <c r="BG38" s="105"/>
      <c r="BH38" s="178"/>
      <c r="BI38" s="105"/>
      <c r="BJ38" s="178"/>
      <c r="BK38" s="105"/>
      <c r="BL38" s="178"/>
      <c r="BM38" s="105"/>
      <c r="BN38" s="178"/>
      <c r="BO38" s="105"/>
      <c r="BP38" s="178"/>
      <c r="BQ38" s="105"/>
      <c r="BR38" s="178"/>
      <c r="BS38" s="105"/>
      <c r="BT38" s="178"/>
      <c r="BU38" s="105"/>
      <c r="BV38" s="178"/>
      <c r="BW38" s="105"/>
      <c r="BX38" s="178"/>
      <c r="BY38" s="105"/>
      <c r="BZ38" s="178"/>
      <c r="CA38" s="105"/>
      <c r="CB38" s="178"/>
      <c r="CC38" s="105"/>
      <c r="CD38" s="178"/>
      <c r="CE38" s="105"/>
      <c r="CF38" s="178"/>
      <c r="CG38" s="105"/>
      <c r="CH38" s="178"/>
      <c r="CI38" s="105"/>
      <c r="CJ38" s="178"/>
      <c r="CK38" s="105"/>
      <c r="CL38" s="178"/>
      <c r="CM38" s="105"/>
      <c r="CN38" s="178"/>
      <c r="CO38" s="105"/>
      <c r="CP38" s="178"/>
      <c r="CQ38" s="105"/>
      <c r="CR38" s="178"/>
      <c r="CS38" s="105"/>
      <c r="CT38" s="178"/>
      <c r="CU38" s="105"/>
      <c r="CV38" s="178"/>
      <c r="CW38" s="105"/>
      <c r="CX38" s="178"/>
      <c r="CY38" s="178"/>
      <c r="CZ38" s="178"/>
      <c r="DA38" s="178"/>
      <c r="DB38" s="178"/>
      <c r="DC38" s="80"/>
      <c r="DD38" s="80"/>
      <c r="DE38" s="80"/>
      <c r="DF38" s="80"/>
      <c r="DG38" s="80"/>
      <c r="DH38" s="80"/>
      <c r="DI38" s="80"/>
      <c r="DJ38" s="80"/>
      <c r="DK38" s="80"/>
      <c r="DL38" s="80"/>
      <c r="DM38" s="80"/>
      <c r="DN38" s="80"/>
      <c r="DO38" s="80"/>
      <c r="DP38" s="80"/>
      <c r="DQ38" s="80"/>
      <c r="DR38" s="80"/>
      <c r="DS38" s="80"/>
      <c r="DT38" s="80"/>
      <c r="DU38" s="80"/>
      <c r="DV38" s="80"/>
      <c r="DW38" s="80"/>
      <c r="DX38" s="80"/>
      <c r="DY38" s="80"/>
      <c r="DZ38" s="80"/>
      <c r="EA38" s="80"/>
      <c r="EB38" s="80"/>
      <c r="EC38" s="80"/>
    </row>
    <row r="39" spans="1:133" s="138" customFormat="1" ht="57.6" customHeight="1">
      <c r="A39" s="182"/>
      <c r="B39" s="381" t="s">
        <v>312</v>
      </c>
      <c r="C39" s="377"/>
      <c r="D39" s="378"/>
      <c r="E39" s="379"/>
      <c r="F39" s="378"/>
      <c r="G39" s="379"/>
      <c r="H39" s="378"/>
      <c r="I39" s="379"/>
      <c r="J39" s="378"/>
      <c r="K39" s="379"/>
      <c r="L39" s="378"/>
      <c r="M39" s="379"/>
      <c r="N39" s="378"/>
      <c r="O39" s="379"/>
      <c r="P39" s="378"/>
      <c r="Q39" s="379"/>
      <c r="R39" s="378"/>
      <c r="S39" s="379"/>
      <c r="T39" s="378"/>
      <c r="U39" s="379"/>
      <c r="V39" s="378"/>
      <c r="W39" s="379"/>
      <c r="X39" s="378"/>
      <c r="Y39" s="379"/>
      <c r="Z39" s="378"/>
      <c r="AA39" s="377"/>
      <c r="AB39" s="378"/>
      <c r="AC39" s="377"/>
      <c r="AD39" s="378"/>
      <c r="AE39" s="377"/>
      <c r="AF39" s="378"/>
      <c r="AG39" s="377"/>
      <c r="AH39" s="378"/>
      <c r="AI39" s="379"/>
      <c r="AJ39" s="378"/>
      <c r="AK39" s="379"/>
      <c r="AL39" s="378"/>
      <c r="AM39" s="379"/>
      <c r="AN39" s="378"/>
      <c r="AO39" s="379"/>
      <c r="AP39" s="378"/>
      <c r="AQ39" s="379"/>
      <c r="AR39" s="378"/>
      <c r="AS39" s="379"/>
      <c r="AT39" s="378"/>
      <c r="AU39" s="379"/>
      <c r="AV39" s="378"/>
      <c r="AW39" s="379"/>
      <c r="AX39" s="378"/>
      <c r="AY39" s="379"/>
      <c r="AZ39" s="378"/>
      <c r="BA39" s="379"/>
      <c r="BB39" s="378"/>
      <c r="BC39" s="379"/>
      <c r="BD39" s="378"/>
      <c r="BE39" s="379"/>
      <c r="BF39" s="378"/>
      <c r="BG39" s="379"/>
      <c r="BH39" s="378"/>
      <c r="BI39" s="379"/>
      <c r="BJ39" s="378"/>
      <c r="BK39" s="379"/>
      <c r="BL39" s="378"/>
      <c r="BM39" s="379"/>
      <c r="BN39" s="378"/>
      <c r="BO39" s="379"/>
      <c r="BP39" s="378"/>
      <c r="BQ39" s="379"/>
      <c r="BR39" s="378"/>
      <c r="BS39" s="379"/>
      <c r="BT39" s="378"/>
      <c r="BU39" s="379"/>
      <c r="BV39" s="378"/>
      <c r="BW39" s="379"/>
      <c r="BX39" s="378"/>
      <c r="BY39" s="379"/>
      <c r="BZ39" s="378"/>
      <c r="CA39" s="379"/>
      <c r="CB39" s="378"/>
      <c r="CC39" s="379"/>
      <c r="CD39" s="378"/>
      <c r="CE39" s="379"/>
      <c r="CF39" s="378"/>
      <c r="CG39" s="379"/>
      <c r="CH39" s="378"/>
      <c r="CI39" s="379"/>
      <c r="CJ39" s="378"/>
      <c r="CK39" s="379"/>
      <c r="CL39" s="378"/>
      <c r="CM39" s="379"/>
      <c r="CN39" s="378"/>
      <c r="CO39" s="379"/>
      <c r="CP39" s="378"/>
      <c r="CQ39" s="379"/>
      <c r="CR39" s="378"/>
      <c r="CS39" s="379"/>
      <c r="CT39" s="378"/>
      <c r="CU39" s="379"/>
      <c r="CV39" s="378"/>
      <c r="CW39" s="379"/>
      <c r="CX39" s="378"/>
      <c r="CY39" s="378"/>
      <c r="CZ39" s="378"/>
      <c r="DA39" s="378"/>
      <c r="DB39" s="378"/>
      <c r="DC39" s="80"/>
      <c r="DD39" s="80"/>
      <c r="DE39" s="80"/>
      <c r="DF39" s="80"/>
      <c r="DG39" s="80"/>
      <c r="DH39" s="80"/>
      <c r="DI39" s="80"/>
      <c r="DJ39" s="80"/>
      <c r="DK39" s="80"/>
      <c r="DL39" s="80"/>
      <c r="DM39" s="80"/>
      <c r="DN39" s="80"/>
      <c r="DO39" s="80"/>
      <c r="DP39" s="80"/>
      <c r="DQ39" s="80"/>
      <c r="DR39" s="80"/>
      <c r="DS39" s="80"/>
      <c r="DT39" s="80"/>
      <c r="DU39" s="80"/>
      <c r="DV39" s="80"/>
      <c r="DW39" s="80"/>
      <c r="DX39" s="80"/>
      <c r="DY39" s="80"/>
      <c r="DZ39" s="80"/>
      <c r="EA39" s="80"/>
      <c r="EB39" s="80"/>
      <c r="EC39" s="80"/>
    </row>
    <row r="40" spans="1:133" s="141" customFormat="1" ht="20.100000000000001" customHeight="1">
      <c r="A40" s="182"/>
      <c r="B40" s="381" t="s">
        <v>313</v>
      </c>
      <c r="C40" s="177">
        <v>1968422.2244931797</v>
      </c>
      <c r="D40" s="178">
        <v>100</v>
      </c>
      <c r="E40" s="105">
        <v>928327.7707799999</v>
      </c>
      <c r="F40" s="178">
        <v>100</v>
      </c>
      <c r="G40" s="105">
        <v>1146812.7536962698</v>
      </c>
      <c r="H40" s="178">
        <v>100</v>
      </c>
      <c r="I40" s="105">
        <v>414962.49922128994</v>
      </c>
      <c r="J40" s="178">
        <v>100</v>
      </c>
      <c r="K40" s="105">
        <v>511587.621109</v>
      </c>
      <c r="L40" s="178">
        <v>100</v>
      </c>
      <c r="M40" s="105">
        <v>522322.14555099991</v>
      </c>
      <c r="N40" s="178">
        <v>100</v>
      </c>
      <c r="O40" s="105">
        <v>426721.19081199996</v>
      </c>
      <c r="P40" s="178">
        <v>100</v>
      </c>
      <c r="Q40" s="105">
        <v>192234.88918939998</v>
      </c>
      <c r="R40" s="178">
        <v>100</v>
      </c>
      <c r="S40" s="105">
        <v>257395.26406090008</v>
      </c>
      <c r="T40" s="178">
        <v>100</v>
      </c>
      <c r="U40" s="105">
        <v>191217.58976009005</v>
      </c>
      <c r="V40" s="178">
        <v>100</v>
      </c>
      <c r="W40" s="105">
        <v>64771.820039999991</v>
      </c>
      <c r="X40" s="178">
        <v>100</v>
      </c>
      <c r="Y40" s="105">
        <v>54667.265813579994</v>
      </c>
      <c r="Z40" s="178">
        <v>100</v>
      </c>
      <c r="AA40" s="177">
        <v>172628.10153633999</v>
      </c>
      <c r="AB40" s="178">
        <v>100</v>
      </c>
      <c r="AC40" s="177">
        <v>26738.230945000003</v>
      </c>
      <c r="AD40" s="178">
        <v>100</v>
      </c>
      <c r="AE40" s="177">
        <v>45073.295709000013</v>
      </c>
      <c r="AF40" s="178">
        <v>100</v>
      </c>
      <c r="AG40" s="177">
        <v>72482.495086000024</v>
      </c>
      <c r="AH40" s="178">
        <v>100</v>
      </c>
      <c r="AI40" s="105">
        <v>68796.286596139995</v>
      </c>
      <c r="AJ40" s="178">
        <v>100</v>
      </c>
      <c r="AK40" s="105">
        <v>81973.792662000022</v>
      </c>
      <c r="AL40" s="178">
        <v>100</v>
      </c>
      <c r="AM40" s="105" t="s">
        <v>300</v>
      </c>
      <c r="AN40" s="178" t="s">
        <v>300</v>
      </c>
      <c r="AO40" s="105">
        <v>11055.88186</v>
      </c>
      <c r="AP40" s="178">
        <v>100</v>
      </c>
      <c r="AQ40" s="105">
        <v>99189.368008999969</v>
      </c>
      <c r="AR40" s="178">
        <v>100</v>
      </c>
      <c r="AS40" s="105">
        <v>37932.212852000011</v>
      </c>
      <c r="AT40" s="178">
        <v>100</v>
      </c>
      <c r="AU40" s="105">
        <v>57203.472316000014</v>
      </c>
      <c r="AV40" s="178">
        <v>100</v>
      </c>
      <c r="AW40" s="105">
        <v>27547.244269999999</v>
      </c>
      <c r="AX40" s="178">
        <v>100</v>
      </c>
      <c r="AY40" s="105">
        <v>26803.247274999998</v>
      </c>
      <c r="AZ40" s="178">
        <v>100</v>
      </c>
      <c r="BA40" s="105">
        <v>53456.657671000008</v>
      </c>
      <c r="BB40" s="178">
        <v>100</v>
      </c>
      <c r="BC40" s="105">
        <v>236.91925699999999</v>
      </c>
      <c r="BD40" s="178">
        <v>100</v>
      </c>
      <c r="BE40" s="105">
        <v>38941.396660460006</v>
      </c>
      <c r="BF40" s="178">
        <v>100</v>
      </c>
      <c r="BG40" s="105">
        <v>7654.23766127</v>
      </c>
      <c r="BH40" s="178">
        <v>100</v>
      </c>
      <c r="BI40" s="105">
        <v>12191.744270000001</v>
      </c>
      <c r="BJ40" s="178">
        <v>100</v>
      </c>
      <c r="BK40" s="105">
        <v>27462.637161999999</v>
      </c>
      <c r="BL40" s="178">
        <v>100</v>
      </c>
      <c r="BM40" s="105">
        <v>10074.248033469999</v>
      </c>
      <c r="BN40" s="178">
        <v>100</v>
      </c>
      <c r="BO40" s="105" t="s">
        <v>300</v>
      </c>
      <c r="BP40" s="178" t="s">
        <v>300</v>
      </c>
      <c r="BQ40" s="105">
        <v>12717.33176587</v>
      </c>
      <c r="BR40" s="178">
        <v>100</v>
      </c>
      <c r="BS40" s="105">
        <v>6416.0896573799992</v>
      </c>
      <c r="BT40" s="178">
        <v>100</v>
      </c>
      <c r="BU40" s="105">
        <v>4714.0168649999996</v>
      </c>
      <c r="BV40" s="178">
        <v>100</v>
      </c>
      <c r="BW40" s="105">
        <v>0</v>
      </c>
      <c r="BX40" s="178" t="e">
        <v>#DIV/0!</v>
      </c>
      <c r="BY40" s="105">
        <v>5940.8852943699994</v>
      </c>
      <c r="BZ40" s="178">
        <v>100</v>
      </c>
      <c r="CA40" s="105">
        <v>6943.4155589999991</v>
      </c>
      <c r="CB40" s="178">
        <v>100</v>
      </c>
      <c r="CC40" s="105">
        <v>113.05757654</v>
      </c>
      <c r="CD40" s="178">
        <v>100</v>
      </c>
      <c r="CE40" s="105">
        <v>4482.6101826100003</v>
      </c>
      <c r="CF40" s="178">
        <v>100</v>
      </c>
      <c r="CG40" s="105">
        <v>3978.1845910000002</v>
      </c>
      <c r="CH40" s="178">
        <v>100</v>
      </c>
      <c r="CI40" s="105">
        <v>621.45344499999999</v>
      </c>
      <c r="CJ40" s="178">
        <v>100</v>
      </c>
      <c r="CK40" s="105">
        <v>4007.9596710000001</v>
      </c>
      <c r="CL40" s="178">
        <v>100</v>
      </c>
      <c r="CM40" s="105">
        <v>36.137407439999997</v>
      </c>
      <c r="CN40" s="178">
        <v>100</v>
      </c>
      <c r="CO40" s="105">
        <v>1371.5863899999999</v>
      </c>
      <c r="CP40" s="178">
        <v>100</v>
      </c>
      <c r="CQ40" s="105" t="s">
        <v>300</v>
      </c>
      <c r="CR40" s="178" t="s">
        <v>300</v>
      </c>
      <c r="CS40" s="105" t="s">
        <v>300</v>
      </c>
      <c r="CT40" s="178" t="s">
        <v>300</v>
      </c>
      <c r="CU40" s="105">
        <v>412.15827100000001</v>
      </c>
      <c r="CV40" s="178">
        <v>100</v>
      </c>
      <c r="CW40" s="105" t="s">
        <v>300</v>
      </c>
      <c r="CX40" s="178" t="s">
        <v>300</v>
      </c>
      <c r="CY40" s="178" t="s">
        <v>300</v>
      </c>
      <c r="CZ40" s="178" t="s">
        <v>300</v>
      </c>
      <c r="DA40" s="178" t="s">
        <v>300</v>
      </c>
      <c r="DB40" s="178" t="s">
        <v>300</v>
      </c>
      <c r="DC40" s="446"/>
      <c r="DD40" s="446"/>
      <c r="DE40" s="446"/>
      <c r="DF40" s="446"/>
      <c r="DG40" s="446"/>
      <c r="DH40" s="446"/>
      <c r="DI40" s="446"/>
      <c r="DJ40" s="446"/>
      <c r="DK40" s="446"/>
      <c r="DL40" s="446"/>
      <c r="DM40" s="446"/>
      <c r="DN40" s="446"/>
      <c r="DO40" s="446"/>
      <c r="DP40" s="446"/>
      <c r="DQ40" s="446"/>
      <c r="DR40" s="446"/>
      <c r="DS40" s="446"/>
      <c r="DT40" s="446"/>
      <c r="DU40" s="446"/>
      <c r="DV40" s="446"/>
      <c r="DW40" s="446"/>
      <c r="DX40" s="446"/>
      <c r="DY40" s="446"/>
      <c r="DZ40" s="446"/>
      <c r="EA40" s="446"/>
      <c r="EB40" s="446"/>
      <c r="EC40" s="446"/>
    </row>
    <row r="41" spans="1:133" s="141" customFormat="1" ht="20.100000000000001" customHeight="1">
      <c r="A41" s="182"/>
      <c r="B41" s="380" t="s">
        <v>314</v>
      </c>
      <c r="C41" s="177">
        <v>1627211.2795118599</v>
      </c>
      <c r="D41" s="178">
        <v>82.665764451568663</v>
      </c>
      <c r="E41" s="105">
        <v>777987.38178099983</v>
      </c>
      <c r="F41" s="178">
        <v>83.805247054854235</v>
      </c>
      <c r="G41" s="105">
        <v>1016239.2274055599</v>
      </c>
      <c r="H41" s="178">
        <v>88.614224434646289</v>
      </c>
      <c r="I41" s="105">
        <v>329345.05533240992</v>
      </c>
      <c r="J41" s="178">
        <v>79.367426201271698</v>
      </c>
      <c r="K41" s="105">
        <v>402722.82598600001</v>
      </c>
      <c r="L41" s="178">
        <v>78.72020537029276</v>
      </c>
      <c r="M41" s="105">
        <v>468355.95085099991</v>
      </c>
      <c r="N41" s="178">
        <v>89.668024769834176</v>
      </c>
      <c r="O41" s="105">
        <v>411562.56131599995</v>
      </c>
      <c r="P41" s="178">
        <v>96.44765017009</v>
      </c>
      <c r="Q41" s="105">
        <v>165960.09854564001</v>
      </c>
      <c r="R41" s="178">
        <v>86.331934460724952</v>
      </c>
      <c r="S41" s="105">
        <v>231733.16506395006</v>
      </c>
      <c r="T41" s="178">
        <v>90.030081131998472</v>
      </c>
      <c r="U41" s="105">
        <v>110792.59623607002</v>
      </c>
      <c r="V41" s="178">
        <v>57.940588193311747</v>
      </c>
      <c r="W41" s="105">
        <v>52565.309367999987</v>
      </c>
      <c r="X41" s="178">
        <v>81.154596760656332</v>
      </c>
      <c r="Y41" s="105">
        <v>52257.575824379994</v>
      </c>
      <c r="Z41" s="178">
        <v>95.592078818397013</v>
      </c>
      <c r="AA41" s="177">
        <v>158628.24438906997</v>
      </c>
      <c r="AB41" s="178">
        <v>91.890163291679997</v>
      </c>
      <c r="AC41" s="177">
        <v>23963.837693000001</v>
      </c>
      <c r="AD41" s="178">
        <v>89.623871311056931</v>
      </c>
      <c r="AE41" s="177">
        <v>39388.978275000009</v>
      </c>
      <c r="AF41" s="178">
        <v>87.388724643747338</v>
      </c>
      <c r="AG41" s="177">
        <v>66095.998922000013</v>
      </c>
      <c r="AH41" s="178">
        <v>91.188912362326278</v>
      </c>
      <c r="AI41" s="105">
        <v>46888.585840389998</v>
      </c>
      <c r="AJ41" s="178">
        <v>68.155692930991435</v>
      </c>
      <c r="AK41" s="105">
        <v>68414.350544000001</v>
      </c>
      <c r="AL41" s="178">
        <v>83.458808385371114</v>
      </c>
      <c r="AM41" s="105" t="s">
        <v>300</v>
      </c>
      <c r="AN41" s="178" t="s">
        <v>300</v>
      </c>
      <c r="AO41" s="105">
        <v>10207.781311999999</v>
      </c>
      <c r="AP41" s="178">
        <v>92.328965172209237</v>
      </c>
      <c r="AQ41" s="105">
        <v>95772.691020999977</v>
      </c>
      <c r="AR41" s="178">
        <v>96.555399982294503</v>
      </c>
      <c r="AS41" s="105">
        <v>35623.883870000005</v>
      </c>
      <c r="AT41" s="178">
        <v>93.914594460896851</v>
      </c>
      <c r="AU41" s="105">
        <v>48417.949685000007</v>
      </c>
      <c r="AV41" s="178">
        <v>84.641627028395149</v>
      </c>
      <c r="AW41" s="105">
        <v>23202.899753000002</v>
      </c>
      <c r="AX41" s="178">
        <v>84.229476914570526</v>
      </c>
      <c r="AY41" s="105">
        <v>14564.762908999999</v>
      </c>
      <c r="AZ41" s="178">
        <v>54.339546098897088</v>
      </c>
      <c r="BA41" s="105">
        <v>29120.970565</v>
      </c>
      <c r="BB41" s="178">
        <v>54.475853586330736</v>
      </c>
      <c r="BC41" s="105">
        <v>236.91925699999999</v>
      </c>
      <c r="BD41" s="178">
        <v>100</v>
      </c>
      <c r="BE41" s="105">
        <v>34632.486919219999</v>
      </c>
      <c r="BF41" s="178">
        <v>88.93488649415815</v>
      </c>
      <c r="BG41" s="105">
        <v>4927.9084552000004</v>
      </c>
      <c r="BH41" s="178">
        <v>64.381440363877545</v>
      </c>
      <c r="BI41" s="105">
        <v>10756.332561000001</v>
      </c>
      <c r="BJ41" s="178">
        <v>88.226363043620509</v>
      </c>
      <c r="BK41" s="105">
        <v>21385.598712999999</v>
      </c>
      <c r="BL41" s="178">
        <v>77.871613664951354</v>
      </c>
      <c r="BM41" s="105">
        <v>8411.0697303899997</v>
      </c>
      <c r="BN41" s="178">
        <v>83.490794572911369</v>
      </c>
      <c r="BO41" s="105" t="s">
        <v>300</v>
      </c>
      <c r="BP41" s="178" t="s">
        <v>300</v>
      </c>
      <c r="BQ41" s="105">
        <v>11583.81955855</v>
      </c>
      <c r="BR41" s="178">
        <v>91.08687082960239</v>
      </c>
      <c r="BS41" s="105">
        <v>6416.0896573799992</v>
      </c>
      <c r="BT41" s="178">
        <v>100</v>
      </c>
      <c r="BU41" s="105">
        <v>4327.5886149999997</v>
      </c>
      <c r="BV41" s="178">
        <v>91.80256963293661</v>
      </c>
      <c r="BW41" s="105">
        <v>0</v>
      </c>
      <c r="BX41" s="178" t="e">
        <v>#DIV/0!</v>
      </c>
      <c r="BY41" s="105">
        <v>4622.2037533399998</v>
      </c>
      <c r="BZ41" s="178">
        <v>77.803282243478506</v>
      </c>
      <c r="CA41" s="105">
        <v>6102.3952399999998</v>
      </c>
      <c r="CB41" s="178">
        <v>87.887512826308139</v>
      </c>
      <c r="CC41" s="105">
        <v>113.05757654</v>
      </c>
      <c r="CD41" s="178">
        <v>100</v>
      </c>
      <c r="CE41" s="105">
        <v>4303.3293032400006</v>
      </c>
      <c r="CF41" s="178">
        <v>96.000524871301366</v>
      </c>
      <c r="CG41" s="105">
        <v>3922.5010240000001</v>
      </c>
      <c r="CH41" s="178">
        <v>98.600276942252123</v>
      </c>
      <c r="CI41" s="105">
        <v>265.81383792000003</v>
      </c>
      <c r="CJ41" s="178">
        <v>42.772928536907543</v>
      </c>
      <c r="CK41" s="105">
        <v>3950.9429020000002</v>
      </c>
      <c r="CL41" s="178">
        <v>98.577411608890415</v>
      </c>
      <c r="CM41" s="105">
        <v>0.47835375999999996</v>
      </c>
      <c r="CN41" s="178">
        <v>1.3237080186071035</v>
      </c>
      <c r="CO41" s="105">
        <v>1356.836826</v>
      </c>
      <c r="CP41" s="178">
        <v>98.924634707114592</v>
      </c>
      <c r="CQ41" s="105" t="s">
        <v>300</v>
      </c>
      <c r="CR41" s="178" t="s">
        <v>300</v>
      </c>
      <c r="CS41" s="105" t="s">
        <v>300</v>
      </c>
      <c r="CT41" s="178" t="s">
        <v>300</v>
      </c>
      <c r="CU41" s="105">
        <v>288.19141400000001</v>
      </c>
      <c r="CV41" s="178">
        <v>69.922511393687401</v>
      </c>
      <c r="CW41" s="105" t="s">
        <v>300</v>
      </c>
      <c r="CX41" s="178" t="s">
        <v>300</v>
      </c>
      <c r="CY41" s="178" t="s">
        <v>300</v>
      </c>
      <c r="CZ41" s="178" t="s">
        <v>300</v>
      </c>
      <c r="DA41" s="178" t="s">
        <v>300</v>
      </c>
      <c r="DB41" s="178" t="s">
        <v>300</v>
      </c>
      <c r="DC41" s="446"/>
      <c r="DD41" s="446"/>
      <c r="DE41" s="446"/>
      <c r="DF41" s="446"/>
      <c r="DG41" s="446"/>
      <c r="DH41" s="446"/>
      <c r="DI41" s="446"/>
      <c r="DJ41" s="446"/>
      <c r="DK41" s="446"/>
      <c r="DL41" s="446"/>
      <c r="DM41" s="446"/>
      <c r="DN41" s="446"/>
      <c r="DO41" s="446"/>
      <c r="DP41" s="446"/>
      <c r="DQ41" s="446"/>
      <c r="DR41" s="446"/>
      <c r="DS41" s="446"/>
      <c r="DT41" s="446"/>
      <c r="DU41" s="446"/>
      <c r="DV41" s="446"/>
      <c r="DW41" s="446"/>
      <c r="DX41" s="446"/>
      <c r="DY41" s="446"/>
      <c r="DZ41" s="446"/>
      <c r="EA41" s="446"/>
      <c r="EB41" s="446"/>
      <c r="EC41" s="446"/>
    </row>
    <row r="42" spans="1:133" s="141" customFormat="1" ht="20.100000000000001" customHeight="1">
      <c r="A42" s="182"/>
      <c r="B42" s="380" t="s">
        <v>315</v>
      </c>
      <c r="C42" s="177">
        <v>201496.74858140002</v>
      </c>
      <c r="D42" s="178">
        <v>10.236459742943641</v>
      </c>
      <c r="E42" s="105">
        <v>85217.090258000011</v>
      </c>
      <c r="F42" s="178">
        <v>9.1796338470407779</v>
      </c>
      <c r="G42" s="105">
        <v>82547.718220540002</v>
      </c>
      <c r="H42" s="178">
        <v>7.1980118772207637</v>
      </c>
      <c r="I42" s="105">
        <v>59098.638851609998</v>
      </c>
      <c r="J42" s="178">
        <v>14.241922815317837</v>
      </c>
      <c r="K42" s="105">
        <v>58650.932988000015</v>
      </c>
      <c r="L42" s="178">
        <v>11.464494168341833</v>
      </c>
      <c r="M42" s="105">
        <v>22993.120607999994</v>
      </c>
      <c r="N42" s="178">
        <v>4.4020956805774434</v>
      </c>
      <c r="O42" s="105">
        <v>6736.2535040000002</v>
      </c>
      <c r="P42" s="178">
        <v>1.578607683199821</v>
      </c>
      <c r="Q42" s="105">
        <v>22333.772357540001</v>
      </c>
      <c r="R42" s="178">
        <v>11.617959909210647</v>
      </c>
      <c r="S42" s="105">
        <v>15268.373248780001</v>
      </c>
      <c r="T42" s="178">
        <v>5.9318780803859248</v>
      </c>
      <c r="U42" s="105">
        <v>41695.178216990003</v>
      </c>
      <c r="V42" s="178">
        <v>21.805095582107587</v>
      </c>
      <c r="W42" s="105">
        <v>5094.7268699999995</v>
      </c>
      <c r="X42" s="178">
        <v>7.8656534073826219</v>
      </c>
      <c r="Y42" s="105">
        <v>1380.8590198699999</v>
      </c>
      <c r="Z42" s="178">
        <v>2.5259339374660623</v>
      </c>
      <c r="AA42" s="177">
        <v>7016.6602975299993</v>
      </c>
      <c r="AB42" s="178">
        <v>4.0646107065325747</v>
      </c>
      <c r="AC42" s="177">
        <v>2760.5694750000002</v>
      </c>
      <c r="AD42" s="178">
        <v>10.324428271557814</v>
      </c>
      <c r="AE42" s="177">
        <v>1785.617119</v>
      </c>
      <c r="AF42" s="178">
        <v>3.9615854374799064</v>
      </c>
      <c r="AG42" s="177">
        <v>3990.4244629999998</v>
      </c>
      <c r="AH42" s="178">
        <v>5.5053629959418284</v>
      </c>
      <c r="AI42" s="105">
        <v>9518.3474841799998</v>
      </c>
      <c r="AJ42" s="178">
        <v>13.835554148520062</v>
      </c>
      <c r="AK42" s="105">
        <v>8432.572255000001</v>
      </c>
      <c r="AL42" s="178">
        <v>10.286912415739701</v>
      </c>
      <c r="AM42" s="105" t="s">
        <v>300</v>
      </c>
      <c r="AN42" s="178" t="s">
        <v>300</v>
      </c>
      <c r="AO42" s="105">
        <v>317.73463600000002</v>
      </c>
      <c r="AP42" s="178">
        <v>2.8738968091686901</v>
      </c>
      <c r="AQ42" s="105">
        <v>925.69818600000008</v>
      </c>
      <c r="AR42" s="178">
        <v>0.93326351864244828</v>
      </c>
      <c r="AS42" s="105">
        <v>2280.3892810000002</v>
      </c>
      <c r="AT42" s="178">
        <v>6.01174861560908</v>
      </c>
      <c r="AU42" s="105">
        <v>4943.7625589999998</v>
      </c>
      <c r="AV42" s="178">
        <v>8.6424169003062623</v>
      </c>
      <c r="AW42" s="105">
        <v>1568.1025680000002</v>
      </c>
      <c r="AX42" s="178">
        <v>5.6924117440949402</v>
      </c>
      <c r="AY42" s="105">
        <v>9423.2590639999999</v>
      </c>
      <c r="AZ42" s="178">
        <v>35.157154531754401</v>
      </c>
      <c r="BA42" s="105">
        <v>8150.5189270000019</v>
      </c>
      <c r="BB42" s="178">
        <v>15.246966948742891</v>
      </c>
      <c r="BC42" s="105">
        <v>0</v>
      </c>
      <c r="BD42" s="178">
        <v>0</v>
      </c>
      <c r="BE42" s="105">
        <v>3161.4750960199999</v>
      </c>
      <c r="BF42" s="178">
        <v>8.1185457306159545</v>
      </c>
      <c r="BG42" s="105">
        <v>1961.0671756999996</v>
      </c>
      <c r="BH42" s="178">
        <v>25.620672658531184</v>
      </c>
      <c r="BI42" s="105">
        <v>1435.411709</v>
      </c>
      <c r="BJ42" s="178">
        <v>11.773636956379498</v>
      </c>
      <c r="BK42" s="105">
        <v>4800.3299639999996</v>
      </c>
      <c r="BL42" s="178">
        <v>17.479493814389418</v>
      </c>
      <c r="BM42" s="105">
        <v>1309.3866755999998</v>
      </c>
      <c r="BN42" s="178">
        <v>12.997363885123555</v>
      </c>
      <c r="BO42" s="105" t="s">
        <v>300</v>
      </c>
      <c r="BP42" s="178" t="s">
        <v>300</v>
      </c>
      <c r="BQ42" s="105">
        <v>563.32921284999998</v>
      </c>
      <c r="BR42" s="178">
        <v>4.429617967204635</v>
      </c>
      <c r="BS42" s="105">
        <v>0</v>
      </c>
      <c r="BT42" s="178">
        <v>0</v>
      </c>
      <c r="BU42" s="105">
        <v>311.347489</v>
      </c>
      <c r="BV42" s="178">
        <v>6.6047173337806893</v>
      </c>
      <c r="BW42" s="105">
        <v>0</v>
      </c>
      <c r="BX42" s="178" t="e">
        <v>#DIV/0!</v>
      </c>
      <c r="BY42" s="105">
        <v>768.20090737999999</v>
      </c>
      <c r="BZ42" s="178">
        <v>12.930748016764456</v>
      </c>
      <c r="CA42" s="105">
        <v>393.00036399999999</v>
      </c>
      <c r="CB42" s="178">
        <v>5.660043830886603</v>
      </c>
      <c r="CC42" s="105">
        <v>0</v>
      </c>
      <c r="CD42" s="178">
        <v>0</v>
      </c>
      <c r="CE42" s="105">
        <v>0</v>
      </c>
      <c r="CF42" s="178">
        <v>0</v>
      </c>
      <c r="CG42" s="105">
        <v>0</v>
      </c>
      <c r="CH42" s="178">
        <v>0</v>
      </c>
      <c r="CI42" s="105">
        <v>141.61448780000001</v>
      </c>
      <c r="CJ42" s="178">
        <v>22.787626159188804</v>
      </c>
      <c r="CK42" s="105">
        <v>0</v>
      </c>
      <c r="CL42" s="178">
        <v>0</v>
      </c>
      <c r="CM42" s="105">
        <v>9.0960514899999989</v>
      </c>
      <c r="CN42" s="178">
        <v>25.17073618272822</v>
      </c>
      <c r="CO42" s="105">
        <v>0</v>
      </c>
      <c r="CP42" s="178">
        <v>0</v>
      </c>
      <c r="CQ42" s="105" t="s">
        <v>300</v>
      </c>
      <c r="CR42" s="178" t="s">
        <v>300</v>
      </c>
      <c r="CS42" s="105" t="s">
        <v>300</v>
      </c>
      <c r="CT42" s="178" t="s">
        <v>300</v>
      </c>
      <c r="CU42" s="105">
        <v>30.241588</v>
      </c>
      <c r="CV42" s="178">
        <v>7.3373725890848371</v>
      </c>
      <c r="CW42" s="105" t="s">
        <v>300</v>
      </c>
      <c r="CX42" s="178" t="s">
        <v>300</v>
      </c>
      <c r="CY42" s="178" t="s">
        <v>300</v>
      </c>
      <c r="CZ42" s="178" t="s">
        <v>300</v>
      </c>
      <c r="DA42" s="178" t="s">
        <v>300</v>
      </c>
      <c r="DB42" s="178" t="s">
        <v>300</v>
      </c>
      <c r="DC42" s="446"/>
      <c r="DD42" s="446"/>
      <c r="DE42" s="446"/>
      <c r="DF42" s="446"/>
      <c r="DG42" s="446"/>
      <c r="DH42" s="446"/>
      <c r="DI42" s="446"/>
      <c r="DJ42" s="446"/>
      <c r="DK42" s="446"/>
      <c r="DL42" s="446"/>
      <c r="DM42" s="446"/>
      <c r="DN42" s="446"/>
      <c r="DO42" s="446"/>
      <c r="DP42" s="446"/>
      <c r="DQ42" s="446"/>
      <c r="DR42" s="446"/>
      <c r="DS42" s="446"/>
      <c r="DT42" s="446"/>
      <c r="DU42" s="446"/>
      <c r="DV42" s="446"/>
      <c r="DW42" s="446"/>
      <c r="DX42" s="446"/>
      <c r="DY42" s="446"/>
      <c r="DZ42" s="446"/>
      <c r="EA42" s="446"/>
      <c r="EB42" s="446"/>
      <c r="EC42" s="446"/>
    </row>
    <row r="43" spans="1:133" s="141" customFormat="1" ht="20.100000000000001" customHeight="1">
      <c r="A43" s="182"/>
      <c r="B43" s="380" t="s">
        <v>316</v>
      </c>
      <c r="C43" s="177">
        <v>87640.738100760005</v>
      </c>
      <c r="D43" s="178">
        <v>4.4523343117265064</v>
      </c>
      <c r="E43" s="105">
        <v>35582.673020999995</v>
      </c>
      <c r="F43" s="178">
        <v>3.8329859496826977</v>
      </c>
      <c r="G43" s="105">
        <v>32290.101328519999</v>
      </c>
      <c r="H43" s="178">
        <v>2.8156384923734414</v>
      </c>
      <c r="I43" s="105">
        <v>15182.203459</v>
      </c>
      <c r="J43" s="178">
        <v>3.6586928909216159</v>
      </c>
      <c r="K43" s="105">
        <v>27102.000553000002</v>
      </c>
      <c r="L43" s="178">
        <v>5.2976263370582197</v>
      </c>
      <c r="M43" s="105">
        <v>9568.9551290000018</v>
      </c>
      <c r="N43" s="178">
        <v>1.8320025697753384</v>
      </c>
      <c r="O43" s="105">
        <v>2753.1287929999999</v>
      </c>
      <c r="P43" s="178">
        <v>0.64518211241422563</v>
      </c>
      <c r="Q43" s="105">
        <v>1485.5669279499998</v>
      </c>
      <c r="R43" s="178">
        <v>0.77278736144838966</v>
      </c>
      <c r="S43" s="105">
        <v>5953.4548478200013</v>
      </c>
      <c r="T43" s="178">
        <v>2.312962077814845</v>
      </c>
      <c r="U43" s="105">
        <v>19823.787339070004</v>
      </c>
      <c r="V43" s="178">
        <v>10.367135870681036</v>
      </c>
      <c r="W43" s="105">
        <v>4397.106863</v>
      </c>
      <c r="X43" s="178">
        <v>6.7886109426669758</v>
      </c>
      <c r="Y43" s="105">
        <v>160.27180503</v>
      </c>
      <c r="Z43" s="178">
        <v>0.29317691793209566</v>
      </c>
      <c r="AA43" s="177">
        <v>3454.5802055999998</v>
      </c>
      <c r="AB43" s="178">
        <v>2.00116908826271</v>
      </c>
      <c r="AC43" s="177">
        <v>13.823777</v>
      </c>
      <c r="AD43" s="178">
        <v>5.1700417385260933E-2</v>
      </c>
      <c r="AE43" s="177">
        <v>1738.2071330000001</v>
      </c>
      <c r="AF43" s="178">
        <v>3.8564012363820193</v>
      </c>
      <c r="AG43" s="177">
        <v>219.964831</v>
      </c>
      <c r="AH43" s="178">
        <v>0.30347303957874672</v>
      </c>
      <c r="AI43" s="105">
        <v>5868.7772524699994</v>
      </c>
      <c r="AJ43" s="178">
        <v>8.5306599277980268</v>
      </c>
      <c r="AK43" s="105">
        <v>2403.1761409999999</v>
      </c>
      <c r="AL43" s="178">
        <v>2.9316395679152492</v>
      </c>
      <c r="AM43" s="105" t="s">
        <v>300</v>
      </c>
      <c r="AN43" s="178" t="s">
        <v>300</v>
      </c>
      <c r="AO43" s="105">
        <v>30.016937999999996</v>
      </c>
      <c r="AP43" s="178">
        <v>0.27150197858572267</v>
      </c>
      <c r="AQ43" s="105">
        <v>152.30572599999999</v>
      </c>
      <c r="AR43" s="178">
        <v>0.15355045511145962</v>
      </c>
      <c r="AS43" s="105">
        <v>27.939700999999999</v>
      </c>
      <c r="AT43" s="178">
        <v>7.3656923494055671E-2</v>
      </c>
      <c r="AU43" s="105">
        <v>1470.2258180000001</v>
      </c>
      <c r="AV43" s="178">
        <v>2.5701688349935581</v>
      </c>
      <c r="AW43" s="105">
        <v>1372.714332</v>
      </c>
      <c r="AX43" s="178">
        <v>4.9831275990641952</v>
      </c>
      <c r="AY43" s="105">
        <v>836.77467899999999</v>
      </c>
      <c r="AZ43" s="178">
        <v>3.1219153053163038</v>
      </c>
      <c r="BA43" s="105">
        <v>11518.090101</v>
      </c>
      <c r="BB43" s="178">
        <v>21.546596070200085</v>
      </c>
      <c r="BC43" s="105">
        <v>0</v>
      </c>
      <c r="BD43" s="178">
        <v>0</v>
      </c>
      <c r="BE43" s="105">
        <v>614.15331863000006</v>
      </c>
      <c r="BF43" s="178">
        <v>1.5771219609429006</v>
      </c>
      <c r="BG43" s="105">
        <v>298.30849488000001</v>
      </c>
      <c r="BH43" s="178">
        <v>3.8972985695155997</v>
      </c>
      <c r="BI43" s="105">
        <v>0</v>
      </c>
      <c r="BJ43" s="178">
        <v>0</v>
      </c>
      <c r="BK43" s="105">
        <v>516.08351700000003</v>
      </c>
      <c r="BL43" s="178">
        <v>1.8792205349969222</v>
      </c>
      <c r="BM43" s="105">
        <v>7.8402879199999997</v>
      </c>
      <c r="BN43" s="178">
        <v>7.7825043556124074E-2</v>
      </c>
      <c r="BO43" s="105" t="s">
        <v>300</v>
      </c>
      <c r="BP43" s="178" t="s">
        <v>300</v>
      </c>
      <c r="BQ43" s="105">
        <v>171.95303034999998</v>
      </c>
      <c r="BR43" s="178">
        <v>1.3521156286216975</v>
      </c>
      <c r="BS43" s="105">
        <v>0</v>
      </c>
      <c r="BT43" s="178">
        <v>0</v>
      </c>
      <c r="BU43" s="105">
        <v>0</v>
      </c>
      <c r="BV43" s="178">
        <v>0</v>
      </c>
      <c r="BW43" s="105">
        <v>0</v>
      </c>
      <c r="BX43" s="178" t="e">
        <v>#DIV/0!</v>
      </c>
      <c r="BY43" s="105">
        <v>62.756411390000004</v>
      </c>
      <c r="BZ43" s="178">
        <v>1.0563478047534833</v>
      </c>
      <c r="CA43" s="105">
        <v>273.36182200000002</v>
      </c>
      <c r="CB43" s="178">
        <v>3.9369935398101101</v>
      </c>
      <c r="CC43" s="105">
        <v>0</v>
      </c>
      <c r="CD43" s="178">
        <v>0</v>
      </c>
      <c r="CE43" s="105">
        <v>0</v>
      </c>
      <c r="CF43" s="178">
        <v>0</v>
      </c>
      <c r="CG43" s="105">
        <v>0</v>
      </c>
      <c r="CH43" s="178">
        <v>0</v>
      </c>
      <c r="CI43" s="105">
        <v>40.109199770000004</v>
      </c>
      <c r="CJ43" s="178">
        <v>6.4540956515254333</v>
      </c>
      <c r="CK43" s="105">
        <v>0</v>
      </c>
      <c r="CL43" s="178">
        <v>0</v>
      </c>
      <c r="CM43" s="105">
        <v>8.7962479299999998</v>
      </c>
      <c r="CN43" s="178">
        <v>24.341115074745385</v>
      </c>
      <c r="CO43" s="105">
        <v>0</v>
      </c>
      <c r="CP43" s="178">
        <v>0</v>
      </c>
      <c r="CQ43" s="105" t="s">
        <v>300</v>
      </c>
      <c r="CR43" s="178" t="s">
        <v>300</v>
      </c>
      <c r="CS43" s="105" t="s">
        <v>300</v>
      </c>
      <c r="CT43" s="178" t="s">
        <v>300</v>
      </c>
      <c r="CU43" s="105">
        <v>28.944785999999997</v>
      </c>
      <c r="CV43" s="178">
        <v>7.0227356907754483</v>
      </c>
      <c r="CW43" s="105" t="s">
        <v>300</v>
      </c>
      <c r="CX43" s="178" t="s">
        <v>300</v>
      </c>
      <c r="CY43" s="178" t="s">
        <v>300</v>
      </c>
      <c r="CZ43" s="178" t="s">
        <v>300</v>
      </c>
      <c r="DA43" s="178" t="s">
        <v>300</v>
      </c>
      <c r="DB43" s="178" t="s">
        <v>300</v>
      </c>
      <c r="DC43" s="446"/>
      <c r="DD43" s="446"/>
      <c r="DE43" s="446"/>
      <c r="DF43" s="446"/>
      <c r="DG43" s="446"/>
      <c r="DH43" s="446"/>
      <c r="DI43" s="446"/>
      <c r="DJ43" s="446"/>
      <c r="DK43" s="446"/>
      <c r="DL43" s="446"/>
      <c r="DM43" s="446"/>
      <c r="DN43" s="446"/>
      <c r="DO43" s="446"/>
      <c r="DP43" s="446"/>
      <c r="DQ43" s="446"/>
      <c r="DR43" s="446"/>
      <c r="DS43" s="446"/>
      <c r="DT43" s="446"/>
      <c r="DU43" s="446"/>
      <c r="DV43" s="446"/>
      <c r="DW43" s="446"/>
      <c r="DX43" s="446"/>
      <c r="DY43" s="446"/>
      <c r="DZ43" s="446"/>
      <c r="EA43" s="446"/>
      <c r="EB43" s="446"/>
      <c r="EC43" s="446"/>
    </row>
    <row r="44" spans="1:133" s="141" customFormat="1" ht="20.100000000000001" customHeight="1">
      <c r="A44" s="182"/>
      <c r="B44" s="380" t="s">
        <v>317</v>
      </c>
      <c r="C44" s="177">
        <v>22761.720767170002</v>
      </c>
      <c r="D44" s="178">
        <v>1.1563434147381966</v>
      </c>
      <c r="E44" s="105">
        <v>15810.511313999999</v>
      </c>
      <c r="F44" s="178">
        <v>1.7031173483817774</v>
      </c>
      <c r="G44" s="105">
        <v>8098.4754153800013</v>
      </c>
      <c r="H44" s="178">
        <v>0.70617242346476905</v>
      </c>
      <c r="I44" s="105">
        <v>4142.2653403099994</v>
      </c>
      <c r="J44" s="178">
        <v>0.99822642963720543</v>
      </c>
      <c r="K44" s="105">
        <v>15106.117898</v>
      </c>
      <c r="L44" s="178">
        <v>2.9527919118241246</v>
      </c>
      <c r="M44" s="105">
        <v>11380.359118</v>
      </c>
      <c r="N44" s="178">
        <v>2.1788008061566697</v>
      </c>
      <c r="O44" s="105">
        <v>1600.0707030000001</v>
      </c>
      <c r="P44" s="178">
        <v>0.37496865340932678</v>
      </c>
      <c r="Q44" s="105">
        <v>149.52468907999997</v>
      </c>
      <c r="R44" s="178">
        <v>7.7782284844599855E-2</v>
      </c>
      <c r="S44" s="105">
        <v>3116.2771746100002</v>
      </c>
      <c r="T44" s="178">
        <v>1.2106971687997665</v>
      </c>
      <c r="U44" s="105">
        <v>2861.8371051700001</v>
      </c>
      <c r="V44" s="178">
        <v>1.4966390428624199</v>
      </c>
      <c r="W44" s="105">
        <v>1347.9177130000003</v>
      </c>
      <c r="X44" s="178">
        <v>2.0810249151059681</v>
      </c>
      <c r="Y44" s="105">
        <v>157.50952533999998</v>
      </c>
      <c r="Z44" s="178">
        <v>0.28812402265941156</v>
      </c>
      <c r="AA44" s="177">
        <v>2272.1607215099998</v>
      </c>
      <c r="AB44" s="178">
        <v>1.3162171751229543</v>
      </c>
      <c r="AC44" s="177">
        <v>0</v>
      </c>
      <c r="AD44" s="178">
        <v>0</v>
      </c>
      <c r="AE44" s="177">
        <v>1277.8022430000001</v>
      </c>
      <c r="AF44" s="178">
        <v>2.834943003169069</v>
      </c>
      <c r="AG44" s="177">
        <v>433.042416</v>
      </c>
      <c r="AH44" s="178">
        <v>0.59744413528562712</v>
      </c>
      <c r="AI44" s="105">
        <v>2323.7351269200003</v>
      </c>
      <c r="AJ44" s="178">
        <v>3.3777042946535718</v>
      </c>
      <c r="AK44" s="105">
        <v>1861.188789</v>
      </c>
      <c r="AL44" s="178">
        <v>2.2704680710262872</v>
      </c>
      <c r="AM44" s="105" t="s">
        <v>300</v>
      </c>
      <c r="AN44" s="178" t="s">
        <v>300</v>
      </c>
      <c r="AO44" s="105">
        <v>249.72707000000003</v>
      </c>
      <c r="AP44" s="178">
        <v>2.2587711515216933</v>
      </c>
      <c r="AQ44" s="105">
        <v>1728.586873</v>
      </c>
      <c r="AR44" s="178">
        <v>1.7427138691348012</v>
      </c>
      <c r="AS44" s="105">
        <v>0</v>
      </c>
      <c r="AT44" s="178">
        <v>0</v>
      </c>
      <c r="AU44" s="105">
        <v>1216.1300390000001</v>
      </c>
      <c r="AV44" s="178">
        <v>2.1259724099997412</v>
      </c>
      <c r="AW44" s="105">
        <v>561.54391999999996</v>
      </c>
      <c r="AX44" s="178">
        <v>2.0384758435221877</v>
      </c>
      <c r="AY44" s="105">
        <v>593.72513400000014</v>
      </c>
      <c r="AZ44" s="178">
        <v>2.2151238911778468</v>
      </c>
      <c r="BA44" s="105">
        <v>1452.698384</v>
      </c>
      <c r="BB44" s="178">
        <v>2.7175256502953462</v>
      </c>
      <c r="BC44" s="105">
        <v>0</v>
      </c>
      <c r="BD44" s="178">
        <v>0</v>
      </c>
      <c r="BE44" s="105">
        <v>447.30138133999998</v>
      </c>
      <c r="BF44" s="178">
        <v>1.1486526414040439</v>
      </c>
      <c r="BG44" s="105">
        <v>175.30489324999999</v>
      </c>
      <c r="BH44" s="178">
        <v>2.2902985379854695</v>
      </c>
      <c r="BI44" s="105">
        <v>0</v>
      </c>
      <c r="BJ44" s="178">
        <v>0</v>
      </c>
      <c r="BK44" s="105">
        <v>229.56858199999999</v>
      </c>
      <c r="BL44" s="178">
        <v>0.83593057959362194</v>
      </c>
      <c r="BM44" s="105">
        <v>289.93898737999996</v>
      </c>
      <c r="BN44" s="178">
        <v>2.8780211328600038</v>
      </c>
      <c r="BO44" s="105" t="s">
        <v>300</v>
      </c>
      <c r="BP44" s="178" t="s">
        <v>300</v>
      </c>
      <c r="BQ44" s="105">
        <v>351.5506244</v>
      </c>
      <c r="BR44" s="178">
        <v>2.7643426378438138</v>
      </c>
      <c r="BS44" s="105">
        <v>0</v>
      </c>
      <c r="BT44" s="178">
        <v>0</v>
      </c>
      <c r="BU44" s="105">
        <v>75.080760999999995</v>
      </c>
      <c r="BV44" s="178">
        <v>1.5927130332827097</v>
      </c>
      <c r="BW44" s="105">
        <v>0</v>
      </c>
      <c r="BX44" s="178" t="e">
        <v>#DIV/0!</v>
      </c>
      <c r="BY44" s="105">
        <v>370.47143351</v>
      </c>
      <c r="BZ44" s="178">
        <v>6.2359634154371699</v>
      </c>
      <c r="CA44" s="105">
        <v>65.679219000000003</v>
      </c>
      <c r="CB44" s="178">
        <v>0.94592090077148161</v>
      </c>
      <c r="CC44" s="105">
        <v>0</v>
      </c>
      <c r="CD44" s="178">
        <v>0</v>
      </c>
      <c r="CE44" s="105">
        <v>0</v>
      </c>
      <c r="CF44" s="178">
        <v>0</v>
      </c>
      <c r="CG44" s="105">
        <v>55.683566999999996</v>
      </c>
      <c r="CH44" s="178">
        <v>1.399723057747875</v>
      </c>
      <c r="CI44" s="105">
        <v>127.07040864</v>
      </c>
      <c r="CJ44" s="178">
        <v>20.447293302879672</v>
      </c>
      <c r="CK44" s="105">
        <v>0</v>
      </c>
      <c r="CL44" s="178">
        <v>0</v>
      </c>
      <c r="CM44" s="105">
        <v>3.9791122100000003</v>
      </c>
      <c r="CN44" s="178">
        <v>11.011061644659035</v>
      </c>
      <c r="CO44" s="105">
        <v>11.504889</v>
      </c>
      <c r="CP44" s="178">
        <v>0.83880163027864396</v>
      </c>
      <c r="CQ44" s="105" t="s">
        <v>300</v>
      </c>
      <c r="CR44" s="178" t="s">
        <v>300</v>
      </c>
      <c r="CS44" s="105" t="s">
        <v>300</v>
      </c>
      <c r="CT44" s="178" t="s">
        <v>300</v>
      </c>
      <c r="CU44" s="105">
        <v>2.0395219999999998</v>
      </c>
      <c r="CV44" s="178">
        <v>0.49483951760851591</v>
      </c>
      <c r="CW44" s="105" t="s">
        <v>300</v>
      </c>
      <c r="CX44" s="178" t="s">
        <v>300</v>
      </c>
      <c r="CY44" s="178" t="s">
        <v>300</v>
      </c>
      <c r="CZ44" s="178" t="s">
        <v>300</v>
      </c>
      <c r="DA44" s="178" t="s">
        <v>300</v>
      </c>
      <c r="DB44" s="178" t="s">
        <v>300</v>
      </c>
      <c r="DC44" s="446"/>
      <c r="DD44" s="446"/>
      <c r="DE44" s="446"/>
      <c r="DF44" s="446"/>
      <c r="DG44" s="446"/>
      <c r="DH44" s="446"/>
      <c r="DI44" s="446"/>
      <c r="DJ44" s="446"/>
      <c r="DK44" s="446"/>
      <c r="DL44" s="446"/>
      <c r="DM44" s="446"/>
      <c r="DN44" s="446"/>
      <c r="DO44" s="446"/>
      <c r="DP44" s="446"/>
      <c r="DQ44" s="446"/>
      <c r="DR44" s="446"/>
      <c r="DS44" s="446"/>
      <c r="DT44" s="446"/>
      <c r="DU44" s="446"/>
      <c r="DV44" s="446"/>
      <c r="DW44" s="446"/>
      <c r="DX44" s="446"/>
      <c r="DY44" s="446"/>
      <c r="DZ44" s="446"/>
      <c r="EA44" s="446"/>
      <c r="EB44" s="446"/>
      <c r="EC44" s="446"/>
    </row>
    <row r="45" spans="1:133" s="141" customFormat="1" ht="20.100000000000001" customHeight="1">
      <c r="A45" s="182"/>
      <c r="B45" s="380" t="s">
        <v>318</v>
      </c>
      <c r="C45" s="177">
        <v>29311.737531990002</v>
      </c>
      <c r="D45" s="178">
        <v>1.4890980790230131</v>
      </c>
      <c r="E45" s="105">
        <v>13730.114405999999</v>
      </c>
      <c r="F45" s="178">
        <v>1.4790158000405047</v>
      </c>
      <c r="G45" s="105">
        <v>7637.23132627</v>
      </c>
      <c r="H45" s="178">
        <v>0.6659527722947437</v>
      </c>
      <c r="I45" s="105">
        <v>7194.3362379600012</v>
      </c>
      <c r="J45" s="178">
        <v>1.7337316628516417</v>
      </c>
      <c r="K45" s="105">
        <v>8005.7436840000009</v>
      </c>
      <c r="L45" s="178">
        <v>1.5648822124830652</v>
      </c>
      <c r="M45" s="105">
        <v>10023.759845000002</v>
      </c>
      <c r="N45" s="178">
        <v>1.9190761736563735</v>
      </c>
      <c r="O45" s="105">
        <v>4069.176496</v>
      </c>
      <c r="P45" s="178">
        <v>0.95359138088662498</v>
      </c>
      <c r="Q45" s="105">
        <v>2305.9266691900002</v>
      </c>
      <c r="R45" s="178">
        <v>1.1995359837714368</v>
      </c>
      <c r="S45" s="105">
        <v>1323.9937257399999</v>
      </c>
      <c r="T45" s="178">
        <v>0.51438154100098021</v>
      </c>
      <c r="U45" s="105">
        <v>16044.190862790003</v>
      </c>
      <c r="V45" s="178">
        <v>8.3905413110372038</v>
      </c>
      <c r="W45" s="105">
        <v>1366.7592259999997</v>
      </c>
      <c r="X45" s="178">
        <v>2.1101139741880872</v>
      </c>
      <c r="Y45" s="105">
        <v>711.04963896000015</v>
      </c>
      <c r="Z45" s="178">
        <v>1.3006863035454155</v>
      </c>
      <c r="AA45" s="177">
        <v>1256.4559226299998</v>
      </c>
      <c r="AB45" s="178">
        <v>0.72783973840174743</v>
      </c>
      <c r="AC45" s="177">
        <v>0</v>
      </c>
      <c r="AD45" s="178">
        <v>0</v>
      </c>
      <c r="AE45" s="177">
        <v>882.69093899999996</v>
      </c>
      <c r="AF45" s="178">
        <v>1.9583456792216518</v>
      </c>
      <c r="AG45" s="177">
        <v>1743.0644539999998</v>
      </c>
      <c r="AH45" s="178">
        <v>2.4048074668675037</v>
      </c>
      <c r="AI45" s="105">
        <v>4196.8408921800001</v>
      </c>
      <c r="AJ45" s="178">
        <v>6.1003886980369018</v>
      </c>
      <c r="AK45" s="105">
        <v>862.50493300000016</v>
      </c>
      <c r="AL45" s="178">
        <v>1.0521715599476285</v>
      </c>
      <c r="AM45" s="105" t="s">
        <v>300</v>
      </c>
      <c r="AN45" s="178" t="s">
        <v>300</v>
      </c>
      <c r="AO45" s="105">
        <v>250.621904</v>
      </c>
      <c r="AP45" s="178">
        <v>2.2668648885146463</v>
      </c>
      <c r="AQ45" s="105">
        <v>610.08620299999995</v>
      </c>
      <c r="AR45" s="178">
        <v>0.61507217481680465</v>
      </c>
      <c r="AS45" s="105">
        <v>0</v>
      </c>
      <c r="AT45" s="178">
        <v>0</v>
      </c>
      <c r="AU45" s="105">
        <v>1155.4042150000002</v>
      </c>
      <c r="AV45" s="178">
        <v>2.0198148263052724</v>
      </c>
      <c r="AW45" s="105">
        <v>841.98369700000001</v>
      </c>
      <c r="AX45" s="178">
        <v>3.0565078987481606</v>
      </c>
      <c r="AY45" s="105">
        <v>1384.7254889999999</v>
      </c>
      <c r="AZ45" s="178">
        <v>5.1662601728543729</v>
      </c>
      <c r="BA45" s="105">
        <v>3214.3796940000002</v>
      </c>
      <c r="BB45" s="178">
        <v>6.0130577444309363</v>
      </c>
      <c r="BC45" s="105">
        <v>0</v>
      </c>
      <c r="BD45" s="178">
        <v>0</v>
      </c>
      <c r="BE45" s="105">
        <v>85.97994525</v>
      </c>
      <c r="BF45" s="178">
        <v>0.22079317287893169</v>
      </c>
      <c r="BG45" s="105">
        <v>291.64864223999996</v>
      </c>
      <c r="BH45" s="178">
        <v>3.8102898700902013</v>
      </c>
      <c r="BI45" s="105">
        <v>0</v>
      </c>
      <c r="BJ45" s="178">
        <v>0</v>
      </c>
      <c r="BK45" s="105">
        <v>531.05638599999997</v>
      </c>
      <c r="BL45" s="178">
        <v>1.9337414060686848</v>
      </c>
      <c r="BM45" s="105">
        <v>56.012352180000001</v>
      </c>
      <c r="BN45" s="178">
        <v>0.55599536554895568</v>
      </c>
      <c r="BO45" s="105" t="s">
        <v>300</v>
      </c>
      <c r="BP45" s="178" t="s">
        <v>300</v>
      </c>
      <c r="BQ45" s="105">
        <v>46.679339720000002</v>
      </c>
      <c r="BR45" s="178">
        <v>0.36705293672746014</v>
      </c>
      <c r="BS45" s="105">
        <v>0</v>
      </c>
      <c r="BT45" s="178">
        <v>0</v>
      </c>
      <c r="BU45" s="105">
        <v>0</v>
      </c>
      <c r="BV45" s="178">
        <v>0</v>
      </c>
      <c r="BW45" s="105">
        <v>0</v>
      </c>
      <c r="BX45" s="178" t="e">
        <v>#DIV/0!</v>
      </c>
      <c r="BY45" s="105">
        <v>117.25278874999999</v>
      </c>
      <c r="BZ45" s="178">
        <v>1.9736585195663847</v>
      </c>
      <c r="CA45" s="105">
        <v>108.978914</v>
      </c>
      <c r="CB45" s="178">
        <v>1.5695289022236671</v>
      </c>
      <c r="CC45" s="105">
        <v>0</v>
      </c>
      <c r="CD45" s="178">
        <v>0</v>
      </c>
      <c r="CE45" s="105">
        <v>179.28087937000001</v>
      </c>
      <c r="CF45" s="178">
        <v>3.9994751286986476</v>
      </c>
      <c r="CG45" s="105">
        <v>0</v>
      </c>
      <c r="CH45" s="178">
        <v>0</v>
      </c>
      <c r="CI45" s="105">
        <v>46.845510869999998</v>
      </c>
      <c r="CJ45" s="178">
        <v>7.5380563494985537</v>
      </c>
      <c r="CK45" s="105">
        <v>57.016768999999996</v>
      </c>
      <c r="CL45" s="178">
        <v>1.4225883911095871</v>
      </c>
      <c r="CM45" s="105">
        <v>13.787642050000001</v>
      </c>
      <c r="CN45" s="178">
        <v>38.153379079260262</v>
      </c>
      <c r="CO45" s="105">
        <v>3.244675</v>
      </c>
      <c r="CP45" s="178">
        <v>0.23656366260677172</v>
      </c>
      <c r="CQ45" s="105" t="s">
        <v>300</v>
      </c>
      <c r="CR45" s="178" t="s">
        <v>300</v>
      </c>
      <c r="CS45" s="105" t="s">
        <v>300</v>
      </c>
      <c r="CT45" s="178" t="s">
        <v>300</v>
      </c>
      <c r="CU45" s="105">
        <v>62.740960999999999</v>
      </c>
      <c r="CV45" s="178">
        <v>15.222540808843792</v>
      </c>
      <c r="CW45" s="105" t="s">
        <v>300</v>
      </c>
      <c r="CX45" s="178" t="s">
        <v>300</v>
      </c>
      <c r="CY45" s="178" t="s">
        <v>300</v>
      </c>
      <c r="CZ45" s="178" t="s">
        <v>300</v>
      </c>
      <c r="DA45" s="178" t="s">
        <v>300</v>
      </c>
      <c r="DB45" s="178" t="s">
        <v>300</v>
      </c>
      <c r="DC45" s="446"/>
      <c r="DD45" s="446"/>
      <c r="DE45" s="446"/>
      <c r="DF45" s="446"/>
      <c r="DG45" s="446"/>
      <c r="DH45" s="446"/>
      <c r="DI45" s="446"/>
      <c r="DJ45" s="446"/>
      <c r="DK45" s="446"/>
      <c r="DL45" s="446"/>
      <c r="DM45" s="446"/>
      <c r="DN45" s="446"/>
      <c r="DO45" s="446"/>
      <c r="DP45" s="446"/>
      <c r="DQ45" s="446"/>
      <c r="DR45" s="446"/>
      <c r="DS45" s="446"/>
      <c r="DT45" s="446"/>
      <c r="DU45" s="446"/>
      <c r="DV45" s="446"/>
      <c r="DW45" s="446"/>
      <c r="DX45" s="446"/>
      <c r="DY45" s="446"/>
      <c r="DZ45" s="446"/>
      <c r="EA45" s="446"/>
      <c r="EB45" s="446"/>
      <c r="EC45" s="446"/>
    </row>
    <row r="46" spans="1:133" s="141" customFormat="1" ht="20.100000000000001" customHeight="1">
      <c r="A46" s="182"/>
      <c r="B46" s="380" t="s">
        <v>319</v>
      </c>
      <c r="C46" s="177">
        <v>0</v>
      </c>
      <c r="D46" s="178">
        <v>0</v>
      </c>
      <c r="E46" s="105">
        <v>0</v>
      </c>
      <c r="F46" s="178">
        <v>0</v>
      </c>
      <c r="G46" s="105">
        <v>0</v>
      </c>
      <c r="H46" s="178">
        <v>0</v>
      </c>
      <c r="I46" s="105">
        <v>0</v>
      </c>
      <c r="J46" s="178">
        <v>0</v>
      </c>
      <c r="K46" s="105">
        <v>0</v>
      </c>
      <c r="L46" s="178">
        <v>0</v>
      </c>
      <c r="M46" s="105">
        <v>0</v>
      </c>
      <c r="N46" s="178">
        <v>0</v>
      </c>
      <c r="O46" s="105">
        <v>0</v>
      </c>
      <c r="P46" s="178">
        <v>0</v>
      </c>
      <c r="Q46" s="105">
        <v>0</v>
      </c>
      <c r="R46" s="178">
        <v>0</v>
      </c>
      <c r="S46" s="105">
        <v>0</v>
      </c>
      <c r="T46" s="178">
        <v>0</v>
      </c>
      <c r="U46" s="105">
        <v>0</v>
      </c>
      <c r="V46" s="178">
        <v>0</v>
      </c>
      <c r="W46" s="105">
        <v>0</v>
      </c>
      <c r="X46" s="178">
        <v>0</v>
      </c>
      <c r="Y46" s="105">
        <v>0</v>
      </c>
      <c r="Z46" s="178">
        <v>0</v>
      </c>
      <c r="AA46" s="177">
        <v>0</v>
      </c>
      <c r="AB46" s="178">
        <v>0</v>
      </c>
      <c r="AC46" s="177">
        <v>0</v>
      </c>
      <c r="AD46" s="178">
        <v>0</v>
      </c>
      <c r="AE46" s="177">
        <v>0</v>
      </c>
      <c r="AF46" s="178">
        <v>0</v>
      </c>
      <c r="AG46" s="177">
        <v>0</v>
      </c>
      <c r="AH46" s="178">
        <v>0</v>
      </c>
      <c r="AI46" s="105">
        <v>0</v>
      </c>
      <c r="AJ46" s="178">
        <v>0</v>
      </c>
      <c r="AK46" s="105">
        <v>0</v>
      </c>
      <c r="AL46" s="178">
        <v>0</v>
      </c>
      <c r="AM46" s="105" t="s">
        <v>300</v>
      </c>
      <c r="AN46" s="178" t="s">
        <v>300</v>
      </c>
      <c r="AO46" s="105">
        <v>0</v>
      </c>
      <c r="AP46" s="178">
        <v>0</v>
      </c>
      <c r="AQ46" s="105">
        <v>0</v>
      </c>
      <c r="AR46" s="178">
        <v>0</v>
      </c>
      <c r="AS46" s="105">
        <v>0</v>
      </c>
      <c r="AT46" s="178">
        <v>0</v>
      </c>
      <c r="AU46" s="105">
        <v>0</v>
      </c>
      <c r="AV46" s="178">
        <v>0</v>
      </c>
      <c r="AW46" s="105">
        <v>0</v>
      </c>
      <c r="AX46" s="178">
        <v>0</v>
      </c>
      <c r="AY46" s="105">
        <v>0</v>
      </c>
      <c r="AZ46" s="178">
        <v>0</v>
      </c>
      <c r="BA46" s="105">
        <v>0</v>
      </c>
      <c r="BB46" s="178">
        <v>0</v>
      </c>
      <c r="BC46" s="105">
        <v>0</v>
      </c>
      <c r="BD46" s="178">
        <v>0</v>
      </c>
      <c r="BE46" s="105">
        <v>0</v>
      </c>
      <c r="BF46" s="178">
        <v>0</v>
      </c>
      <c r="BG46" s="105">
        <v>0</v>
      </c>
      <c r="BH46" s="178">
        <v>0</v>
      </c>
      <c r="BI46" s="105">
        <v>0</v>
      </c>
      <c r="BJ46" s="178">
        <v>0</v>
      </c>
      <c r="BK46" s="105">
        <v>0</v>
      </c>
      <c r="BL46" s="178">
        <v>0</v>
      </c>
      <c r="BM46" s="105">
        <v>0</v>
      </c>
      <c r="BN46" s="178">
        <v>0</v>
      </c>
      <c r="BO46" s="105" t="s">
        <v>300</v>
      </c>
      <c r="BP46" s="178" t="s">
        <v>300</v>
      </c>
      <c r="BQ46" s="105">
        <v>0</v>
      </c>
      <c r="BR46" s="178">
        <v>0</v>
      </c>
      <c r="BS46" s="105">
        <v>0</v>
      </c>
      <c r="BT46" s="178">
        <v>0</v>
      </c>
      <c r="BU46" s="105">
        <v>0</v>
      </c>
      <c r="BV46" s="178">
        <v>0</v>
      </c>
      <c r="BW46" s="105">
        <v>0</v>
      </c>
      <c r="BX46" s="178" t="e">
        <v>#DIV/0!</v>
      </c>
      <c r="BY46" s="105">
        <v>0</v>
      </c>
      <c r="BZ46" s="178">
        <v>0</v>
      </c>
      <c r="CA46" s="105">
        <v>0</v>
      </c>
      <c r="CB46" s="178">
        <v>0</v>
      </c>
      <c r="CC46" s="105">
        <v>0</v>
      </c>
      <c r="CD46" s="178">
        <v>0</v>
      </c>
      <c r="CE46" s="105">
        <v>0</v>
      </c>
      <c r="CF46" s="178">
        <v>0</v>
      </c>
      <c r="CG46" s="105">
        <v>0</v>
      </c>
      <c r="CH46" s="178">
        <v>0</v>
      </c>
      <c r="CI46" s="105">
        <v>0</v>
      </c>
      <c r="CJ46" s="178">
        <v>0</v>
      </c>
      <c r="CK46" s="105">
        <v>0</v>
      </c>
      <c r="CL46" s="178">
        <v>0</v>
      </c>
      <c r="CM46" s="105">
        <v>0</v>
      </c>
      <c r="CN46" s="178">
        <v>0</v>
      </c>
      <c r="CO46" s="105">
        <v>0</v>
      </c>
      <c r="CP46" s="178">
        <v>0</v>
      </c>
      <c r="CQ46" s="105" t="s">
        <v>300</v>
      </c>
      <c r="CR46" s="178" t="s">
        <v>300</v>
      </c>
      <c r="CS46" s="105" t="s">
        <v>300</v>
      </c>
      <c r="CT46" s="178" t="s">
        <v>300</v>
      </c>
      <c r="CU46" s="105">
        <v>0</v>
      </c>
      <c r="CV46" s="178">
        <v>0</v>
      </c>
      <c r="CW46" s="105" t="s">
        <v>300</v>
      </c>
      <c r="CX46" s="178" t="s">
        <v>300</v>
      </c>
      <c r="CY46" s="178" t="s">
        <v>300</v>
      </c>
      <c r="CZ46" s="178" t="s">
        <v>300</v>
      </c>
      <c r="DA46" s="178" t="s">
        <v>300</v>
      </c>
      <c r="DB46" s="178" t="s">
        <v>300</v>
      </c>
      <c r="DC46" s="446"/>
      <c r="DD46" s="446"/>
      <c r="DE46" s="446"/>
      <c r="DF46" s="446"/>
      <c r="DG46" s="446"/>
      <c r="DH46" s="446"/>
      <c r="DI46" s="446"/>
      <c r="DJ46" s="446"/>
      <c r="DK46" s="446"/>
      <c r="DL46" s="446"/>
      <c r="DM46" s="446"/>
      <c r="DN46" s="446"/>
      <c r="DO46" s="446"/>
      <c r="DP46" s="446"/>
      <c r="DQ46" s="446"/>
      <c r="DR46" s="446"/>
      <c r="DS46" s="446"/>
      <c r="DT46" s="446"/>
      <c r="DU46" s="446"/>
      <c r="DV46" s="446"/>
      <c r="DW46" s="446"/>
      <c r="DX46" s="446"/>
      <c r="DY46" s="446"/>
      <c r="DZ46" s="446"/>
      <c r="EA46" s="446"/>
      <c r="EB46" s="446"/>
      <c r="EC46" s="446"/>
    </row>
    <row r="47" spans="1:133" s="141" customFormat="1" ht="20.100000000000001" customHeight="1">
      <c r="A47" s="182"/>
      <c r="B47" s="380" t="s">
        <v>320</v>
      </c>
      <c r="C47" s="177">
        <v>0</v>
      </c>
      <c r="D47" s="178">
        <v>0</v>
      </c>
      <c r="E47" s="105">
        <v>0</v>
      </c>
      <c r="F47" s="178">
        <v>0</v>
      </c>
      <c r="G47" s="105">
        <v>0</v>
      </c>
      <c r="H47" s="178">
        <v>0</v>
      </c>
      <c r="I47" s="105">
        <v>0</v>
      </c>
      <c r="J47" s="178">
        <v>0</v>
      </c>
      <c r="K47" s="105">
        <v>0</v>
      </c>
      <c r="L47" s="178">
        <v>0</v>
      </c>
      <c r="M47" s="105">
        <v>0</v>
      </c>
      <c r="N47" s="178">
        <v>0</v>
      </c>
      <c r="O47" s="105">
        <v>0</v>
      </c>
      <c r="P47" s="178">
        <v>0</v>
      </c>
      <c r="Q47" s="105">
        <v>0</v>
      </c>
      <c r="R47" s="178">
        <v>0</v>
      </c>
      <c r="S47" s="105">
        <v>0</v>
      </c>
      <c r="T47" s="178">
        <v>0</v>
      </c>
      <c r="U47" s="105">
        <v>0</v>
      </c>
      <c r="V47" s="178">
        <v>0</v>
      </c>
      <c r="W47" s="105">
        <v>0</v>
      </c>
      <c r="X47" s="178">
        <v>0</v>
      </c>
      <c r="Y47" s="105">
        <v>0</v>
      </c>
      <c r="Z47" s="178">
        <v>0</v>
      </c>
      <c r="AA47" s="177">
        <v>0</v>
      </c>
      <c r="AB47" s="178">
        <v>0</v>
      </c>
      <c r="AC47" s="177">
        <v>0</v>
      </c>
      <c r="AD47" s="178">
        <v>0</v>
      </c>
      <c r="AE47" s="177">
        <v>0</v>
      </c>
      <c r="AF47" s="178">
        <v>0</v>
      </c>
      <c r="AG47" s="177">
        <v>0</v>
      </c>
      <c r="AH47" s="178">
        <v>0</v>
      </c>
      <c r="AI47" s="105">
        <v>0</v>
      </c>
      <c r="AJ47" s="178">
        <v>0</v>
      </c>
      <c r="AK47" s="105">
        <v>0</v>
      </c>
      <c r="AL47" s="178">
        <v>0</v>
      </c>
      <c r="AM47" s="105" t="s">
        <v>300</v>
      </c>
      <c r="AN47" s="178" t="s">
        <v>300</v>
      </c>
      <c r="AO47" s="105">
        <v>0</v>
      </c>
      <c r="AP47" s="178">
        <v>0</v>
      </c>
      <c r="AQ47" s="105">
        <v>0</v>
      </c>
      <c r="AR47" s="178">
        <v>0</v>
      </c>
      <c r="AS47" s="105">
        <v>0</v>
      </c>
      <c r="AT47" s="178">
        <v>0</v>
      </c>
      <c r="AU47" s="105">
        <v>0</v>
      </c>
      <c r="AV47" s="178">
        <v>0</v>
      </c>
      <c r="AW47" s="105">
        <v>0</v>
      </c>
      <c r="AX47" s="178">
        <v>0</v>
      </c>
      <c r="AY47" s="105">
        <v>0</v>
      </c>
      <c r="AZ47" s="178">
        <v>0</v>
      </c>
      <c r="BA47" s="105">
        <v>0</v>
      </c>
      <c r="BB47" s="178">
        <v>0</v>
      </c>
      <c r="BC47" s="105">
        <v>0</v>
      </c>
      <c r="BD47" s="178">
        <v>0</v>
      </c>
      <c r="BE47" s="105">
        <v>0</v>
      </c>
      <c r="BF47" s="178">
        <v>0</v>
      </c>
      <c r="BG47" s="105">
        <v>0</v>
      </c>
      <c r="BH47" s="178">
        <v>0</v>
      </c>
      <c r="BI47" s="105">
        <v>0</v>
      </c>
      <c r="BJ47" s="178">
        <v>0</v>
      </c>
      <c r="BK47" s="105">
        <v>0</v>
      </c>
      <c r="BL47" s="178">
        <v>0</v>
      </c>
      <c r="BM47" s="105">
        <v>0</v>
      </c>
      <c r="BN47" s="178">
        <v>0</v>
      </c>
      <c r="BO47" s="105" t="s">
        <v>300</v>
      </c>
      <c r="BP47" s="178" t="s">
        <v>300</v>
      </c>
      <c r="BQ47" s="105">
        <v>0</v>
      </c>
      <c r="BR47" s="178">
        <v>0</v>
      </c>
      <c r="BS47" s="105">
        <v>0</v>
      </c>
      <c r="BT47" s="178">
        <v>0</v>
      </c>
      <c r="BU47" s="105">
        <v>0</v>
      </c>
      <c r="BV47" s="178">
        <v>0</v>
      </c>
      <c r="BW47" s="105">
        <v>0</v>
      </c>
      <c r="BX47" s="178" t="e">
        <v>#DIV/0!</v>
      </c>
      <c r="BY47" s="105">
        <v>0</v>
      </c>
      <c r="BZ47" s="178">
        <v>0</v>
      </c>
      <c r="CA47" s="105">
        <v>0</v>
      </c>
      <c r="CB47" s="178">
        <v>0</v>
      </c>
      <c r="CC47" s="105">
        <v>0</v>
      </c>
      <c r="CD47" s="178">
        <v>0</v>
      </c>
      <c r="CE47" s="105">
        <v>0</v>
      </c>
      <c r="CF47" s="178">
        <v>0</v>
      </c>
      <c r="CG47" s="105">
        <v>0</v>
      </c>
      <c r="CH47" s="178">
        <v>0</v>
      </c>
      <c r="CI47" s="105">
        <v>0</v>
      </c>
      <c r="CJ47" s="178">
        <v>0</v>
      </c>
      <c r="CK47" s="105">
        <v>0</v>
      </c>
      <c r="CL47" s="178">
        <v>0</v>
      </c>
      <c r="CM47" s="105">
        <v>0</v>
      </c>
      <c r="CN47" s="178">
        <v>0</v>
      </c>
      <c r="CO47" s="105">
        <v>0</v>
      </c>
      <c r="CP47" s="178">
        <v>0</v>
      </c>
      <c r="CQ47" s="105" t="s">
        <v>300</v>
      </c>
      <c r="CR47" s="178" t="s">
        <v>300</v>
      </c>
      <c r="CS47" s="105" t="s">
        <v>300</v>
      </c>
      <c r="CT47" s="178" t="s">
        <v>300</v>
      </c>
      <c r="CU47" s="105">
        <v>0</v>
      </c>
      <c r="CV47" s="178">
        <v>0</v>
      </c>
      <c r="CW47" s="105" t="s">
        <v>300</v>
      </c>
      <c r="CX47" s="178" t="s">
        <v>300</v>
      </c>
      <c r="CY47" s="178" t="s">
        <v>300</v>
      </c>
      <c r="CZ47" s="178" t="s">
        <v>300</v>
      </c>
      <c r="DA47" s="178" t="s">
        <v>300</v>
      </c>
      <c r="DB47" s="178" t="s">
        <v>300</v>
      </c>
      <c r="DC47" s="446"/>
      <c r="DD47" s="446"/>
      <c r="DE47" s="446"/>
      <c r="DF47" s="446"/>
      <c r="DG47" s="446"/>
      <c r="DH47" s="446"/>
      <c r="DI47" s="446"/>
      <c r="DJ47" s="446"/>
      <c r="DK47" s="446"/>
      <c r="DL47" s="446"/>
      <c r="DM47" s="446"/>
      <c r="DN47" s="446"/>
      <c r="DO47" s="446"/>
      <c r="DP47" s="446"/>
      <c r="DQ47" s="446"/>
      <c r="DR47" s="446"/>
      <c r="DS47" s="446"/>
      <c r="DT47" s="446"/>
      <c r="DU47" s="446"/>
      <c r="DV47" s="446"/>
      <c r="DW47" s="446"/>
      <c r="DX47" s="446"/>
      <c r="DY47" s="446"/>
      <c r="DZ47" s="446"/>
      <c r="EA47" s="446"/>
      <c r="EB47" s="446"/>
      <c r="EC47" s="446"/>
    </row>
    <row r="48" spans="1:133" s="138" customFormat="1" ht="20.100000000000001" customHeight="1">
      <c r="A48" s="182"/>
      <c r="B48" s="381"/>
      <c r="C48" s="377"/>
      <c r="D48" s="378"/>
      <c r="E48" s="379"/>
      <c r="F48" s="378"/>
      <c r="G48" s="379"/>
      <c r="H48" s="378"/>
      <c r="I48" s="379"/>
      <c r="J48" s="378"/>
      <c r="K48" s="379"/>
      <c r="L48" s="378"/>
      <c r="M48" s="379"/>
      <c r="N48" s="378"/>
      <c r="O48" s="379"/>
      <c r="P48" s="378"/>
      <c r="Q48" s="379"/>
      <c r="R48" s="378"/>
      <c r="S48" s="379"/>
      <c r="T48" s="378"/>
      <c r="U48" s="379"/>
      <c r="V48" s="378"/>
      <c r="W48" s="379"/>
      <c r="X48" s="378"/>
      <c r="Y48" s="379"/>
      <c r="Z48" s="378"/>
      <c r="AA48" s="377"/>
      <c r="AB48" s="378"/>
      <c r="AC48" s="377"/>
      <c r="AD48" s="378"/>
      <c r="AE48" s="377"/>
      <c r="AF48" s="378"/>
      <c r="AG48" s="377"/>
      <c r="AH48" s="378"/>
      <c r="AI48" s="379"/>
      <c r="AJ48" s="378"/>
      <c r="AK48" s="379"/>
      <c r="AL48" s="378"/>
      <c r="AM48" s="379"/>
      <c r="AN48" s="378"/>
      <c r="AO48" s="379"/>
      <c r="AP48" s="378"/>
      <c r="AQ48" s="379"/>
      <c r="AR48" s="378"/>
      <c r="AS48" s="379"/>
      <c r="AT48" s="378"/>
      <c r="AU48" s="379"/>
      <c r="AV48" s="378"/>
      <c r="AW48" s="379"/>
      <c r="AX48" s="378"/>
      <c r="AY48" s="379"/>
      <c r="AZ48" s="378"/>
      <c r="BA48" s="379"/>
      <c r="BB48" s="378"/>
      <c r="BC48" s="379"/>
      <c r="BD48" s="378"/>
      <c r="BE48" s="379"/>
      <c r="BF48" s="378"/>
      <c r="BG48" s="379"/>
      <c r="BH48" s="378"/>
      <c r="BI48" s="379"/>
      <c r="BJ48" s="378"/>
      <c r="BK48" s="379"/>
      <c r="BL48" s="378"/>
      <c r="BM48" s="379"/>
      <c r="BN48" s="378"/>
      <c r="BO48" s="379"/>
      <c r="BP48" s="378"/>
      <c r="BQ48" s="379"/>
      <c r="BR48" s="378"/>
      <c r="BS48" s="379"/>
      <c r="BT48" s="378"/>
      <c r="BU48" s="379"/>
      <c r="BV48" s="378"/>
      <c r="BW48" s="379"/>
      <c r="BX48" s="378"/>
      <c r="BY48" s="379"/>
      <c r="BZ48" s="378"/>
      <c r="CA48" s="379"/>
      <c r="CB48" s="378"/>
      <c r="CC48" s="379"/>
      <c r="CD48" s="378"/>
      <c r="CE48" s="379"/>
      <c r="CF48" s="378"/>
      <c r="CG48" s="379"/>
      <c r="CH48" s="378"/>
      <c r="CI48" s="379"/>
      <c r="CJ48" s="378"/>
      <c r="CK48" s="379"/>
      <c r="CL48" s="378"/>
      <c r="CM48" s="379"/>
      <c r="CN48" s="378"/>
      <c r="CO48" s="379"/>
      <c r="CP48" s="378"/>
      <c r="CQ48" s="379"/>
      <c r="CR48" s="378"/>
      <c r="CS48" s="379"/>
      <c r="CT48" s="378"/>
      <c r="CU48" s="379"/>
      <c r="CV48" s="378"/>
      <c r="CW48" s="379"/>
      <c r="CX48" s="378"/>
      <c r="CY48" s="378"/>
      <c r="CZ48" s="378"/>
      <c r="DA48" s="378"/>
      <c r="DB48" s="378"/>
      <c r="DC48" s="446"/>
      <c r="DD48" s="446"/>
      <c r="DE48" s="446"/>
      <c r="DF48" s="446"/>
      <c r="DG48" s="446"/>
      <c r="DH48" s="446"/>
      <c r="DI48" s="446"/>
      <c r="DJ48" s="446"/>
      <c r="DK48" s="446"/>
      <c r="DL48" s="446"/>
      <c r="DM48" s="446"/>
      <c r="DN48" s="446"/>
      <c r="DO48" s="446"/>
      <c r="DP48" s="446"/>
      <c r="DQ48" s="446"/>
      <c r="DR48" s="446"/>
      <c r="DS48" s="446"/>
      <c r="DT48" s="446"/>
      <c r="DU48" s="446"/>
      <c r="DV48" s="446"/>
      <c r="DW48" s="446"/>
      <c r="DX48" s="446"/>
      <c r="DY48" s="446"/>
      <c r="DZ48" s="446"/>
      <c r="EA48" s="446"/>
      <c r="EB48" s="446"/>
      <c r="EC48" s="446"/>
    </row>
    <row r="49" spans="1:133" s="138" customFormat="1" ht="20.100000000000001" customHeight="1">
      <c r="A49" s="182"/>
      <c r="B49" s="381" t="s">
        <v>321</v>
      </c>
      <c r="C49" s="377"/>
      <c r="D49" s="378"/>
      <c r="E49" s="379"/>
      <c r="F49" s="378"/>
      <c r="G49" s="379"/>
      <c r="H49" s="378"/>
      <c r="I49" s="379"/>
      <c r="J49" s="378"/>
      <c r="K49" s="379"/>
      <c r="L49" s="378"/>
      <c r="M49" s="379"/>
      <c r="N49" s="378"/>
      <c r="O49" s="379"/>
      <c r="P49" s="378"/>
      <c r="Q49" s="379"/>
      <c r="R49" s="378"/>
      <c r="S49" s="379"/>
      <c r="T49" s="378"/>
      <c r="U49" s="379"/>
      <c r="V49" s="378"/>
      <c r="W49" s="379"/>
      <c r="X49" s="378"/>
      <c r="Y49" s="379"/>
      <c r="Z49" s="378"/>
      <c r="AA49" s="377"/>
      <c r="AB49" s="378"/>
      <c r="AC49" s="377"/>
      <c r="AD49" s="378"/>
      <c r="AE49" s="377"/>
      <c r="AF49" s="378"/>
      <c r="AG49" s="377"/>
      <c r="AH49" s="378"/>
      <c r="AI49" s="379"/>
      <c r="AJ49" s="378"/>
      <c r="AK49" s="379"/>
      <c r="AL49" s="378"/>
      <c r="AM49" s="379"/>
      <c r="AN49" s="378"/>
      <c r="AO49" s="379"/>
      <c r="AP49" s="378"/>
      <c r="AQ49" s="379"/>
      <c r="AR49" s="378"/>
      <c r="AS49" s="379"/>
      <c r="AT49" s="378"/>
      <c r="AU49" s="379"/>
      <c r="AV49" s="378"/>
      <c r="AW49" s="379"/>
      <c r="AX49" s="378"/>
      <c r="AY49" s="379"/>
      <c r="AZ49" s="378"/>
      <c r="BA49" s="379"/>
      <c r="BB49" s="378"/>
      <c r="BC49" s="379"/>
      <c r="BD49" s="378"/>
      <c r="BE49" s="379"/>
      <c r="BF49" s="378"/>
      <c r="BG49" s="379"/>
      <c r="BH49" s="378"/>
      <c r="BI49" s="379"/>
      <c r="BJ49" s="378"/>
      <c r="BK49" s="379"/>
      <c r="BL49" s="378"/>
      <c r="BM49" s="379"/>
      <c r="BN49" s="378"/>
      <c r="BO49" s="379"/>
      <c r="BP49" s="378"/>
      <c r="BQ49" s="379"/>
      <c r="BR49" s="378"/>
      <c r="BS49" s="379"/>
      <c r="BT49" s="378"/>
      <c r="BU49" s="379"/>
      <c r="BV49" s="378"/>
      <c r="BW49" s="379"/>
      <c r="BX49" s="378"/>
      <c r="BY49" s="379"/>
      <c r="BZ49" s="378"/>
      <c r="CA49" s="379"/>
      <c r="CB49" s="378"/>
      <c r="CC49" s="379"/>
      <c r="CD49" s="378"/>
      <c r="CE49" s="379"/>
      <c r="CF49" s="378"/>
      <c r="CG49" s="379"/>
      <c r="CH49" s="378"/>
      <c r="CI49" s="379"/>
      <c r="CJ49" s="378"/>
      <c r="CK49" s="379"/>
      <c r="CL49" s="378"/>
      <c r="CM49" s="379"/>
      <c r="CN49" s="378"/>
      <c r="CO49" s="379"/>
      <c r="CP49" s="378"/>
      <c r="CQ49" s="379"/>
      <c r="CR49" s="378"/>
      <c r="CS49" s="379"/>
      <c r="CT49" s="378"/>
      <c r="CU49" s="379"/>
      <c r="CV49" s="378"/>
      <c r="CW49" s="379"/>
      <c r="CX49" s="378"/>
      <c r="CY49" s="378"/>
      <c r="CZ49" s="378"/>
      <c r="DA49" s="378"/>
      <c r="DB49" s="378"/>
      <c r="DC49" s="446"/>
      <c r="DD49" s="446"/>
      <c r="DE49" s="446"/>
      <c r="DF49" s="446"/>
      <c r="DG49" s="446"/>
      <c r="DH49" s="446"/>
      <c r="DI49" s="446"/>
      <c r="DJ49" s="446"/>
      <c r="DK49" s="446"/>
      <c r="DL49" s="446"/>
      <c r="DM49" s="446"/>
      <c r="DN49" s="446"/>
      <c r="DO49" s="446"/>
      <c r="DP49" s="446"/>
      <c r="DQ49" s="446"/>
      <c r="DR49" s="446"/>
      <c r="DS49" s="446"/>
      <c r="DT49" s="446"/>
      <c r="DU49" s="446"/>
      <c r="DV49" s="446"/>
      <c r="DW49" s="446"/>
      <c r="DX49" s="446"/>
      <c r="DY49" s="446"/>
      <c r="DZ49" s="446"/>
      <c r="EA49" s="446"/>
      <c r="EB49" s="446"/>
      <c r="EC49" s="446"/>
    </row>
    <row r="50" spans="1:133" s="141" customFormat="1" ht="20.100000000000001" customHeight="1">
      <c r="A50" s="182"/>
      <c r="B50" s="381" t="s">
        <v>313</v>
      </c>
      <c r="C50" s="177">
        <v>58426.223400560004</v>
      </c>
      <c r="D50" s="181">
        <v>100</v>
      </c>
      <c r="E50" s="105">
        <v>29488.678818999997</v>
      </c>
      <c r="F50" s="181">
        <v>100</v>
      </c>
      <c r="G50" s="105">
        <v>18631.392086450003</v>
      </c>
      <c r="H50" s="181">
        <v>100</v>
      </c>
      <c r="I50" s="105">
        <v>11467.915351740001</v>
      </c>
      <c r="J50" s="181">
        <v>100</v>
      </c>
      <c r="K50" s="105">
        <v>19143.943178999998</v>
      </c>
      <c r="L50" s="181">
        <v>100</v>
      </c>
      <c r="M50" s="105">
        <v>13868.215967000002</v>
      </c>
      <c r="N50" s="181">
        <v>100</v>
      </c>
      <c r="O50" s="105">
        <v>6457.7650239999984</v>
      </c>
      <c r="P50" s="181">
        <v>100</v>
      </c>
      <c r="Q50" s="105">
        <v>4209.6367130799999</v>
      </c>
      <c r="R50" s="181">
        <v>100</v>
      </c>
      <c r="S50" s="105">
        <v>5066.0144855999997</v>
      </c>
      <c r="T50" s="181">
        <v>100</v>
      </c>
      <c r="U50" s="179">
        <v>23664.775063219997</v>
      </c>
      <c r="V50" s="181">
        <v>100</v>
      </c>
      <c r="W50" s="179">
        <v>2197.6195270000003</v>
      </c>
      <c r="X50" s="181">
        <v>100</v>
      </c>
      <c r="Y50" s="179">
        <v>1016.7369077200001</v>
      </c>
      <c r="Z50" s="181">
        <v>100</v>
      </c>
      <c r="AA50" s="180">
        <v>3338.3555109999998</v>
      </c>
      <c r="AB50" s="181">
        <v>100</v>
      </c>
      <c r="AC50" s="180">
        <v>180.43182899999996</v>
      </c>
      <c r="AD50" s="181">
        <v>100</v>
      </c>
      <c r="AE50" s="180">
        <v>2769.0987480000003</v>
      </c>
      <c r="AF50" s="181">
        <v>100</v>
      </c>
      <c r="AG50" s="177">
        <v>2264.829013</v>
      </c>
      <c r="AH50" s="181">
        <v>100</v>
      </c>
      <c r="AI50" s="105">
        <v>6158.1484394500003</v>
      </c>
      <c r="AJ50" s="181">
        <v>100</v>
      </c>
      <c r="AK50" s="105">
        <v>1868.9699419999999</v>
      </c>
      <c r="AL50" s="181">
        <v>100</v>
      </c>
      <c r="AM50" s="105" t="s">
        <v>300</v>
      </c>
      <c r="AN50" s="181" t="s">
        <v>300</v>
      </c>
      <c r="AO50" s="105">
        <v>350.69726099999997</v>
      </c>
      <c r="AP50" s="181">
        <v>100</v>
      </c>
      <c r="AQ50" s="105">
        <v>1474.9537780000001</v>
      </c>
      <c r="AR50" s="181">
        <v>100</v>
      </c>
      <c r="AS50" s="105">
        <v>261.826505</v>
      </c>
      <c r="AT50" s="181">
        <v>100</v>
      </c>
      <c r="AU50" s="105">
        <v>1652.5143000000003</v>
      </c>
      <c r="AV50" s="181">
        <v>100</v>
      </c>
      <c r="AW50" s="105">
        <v>1172.1217780000002</v>
      </c>
      <c r="AX50" s="181">
        <v>100</v>
      </c>
      <c r="AY50" s="105">
        <v>1761.1365350000001</v>
      </c>
      <c r="AZ50" s="181">
        <v>100</v>
      </c>
      <c r="BA50" s="105">
        <v>4258.2217449999998</v>
      </c>
      <c r="BB50" s="181">
        <v>100</v>
      </c>
      <c r="BC50" s="105">
        <v>1.0233300000000001</v>
      </c>
      <c r="BD50" s="181">
        <v>100</v>
      </c>
      <c r="BE50" s="105">
        <v>509.36748735999998</v>
      </c>
      <c r="BF50" s="181">
        <v>100</v>
      </c>
      <c r="BG50" s="105">
        <v>338.34384506999999</v>
      </c>
      <c r="BH50" s="181">
        <v>100</v>
      </c>
      <c r="BI50" s="105">
        <v>82.541446000000008</v>
      </c>
      <c r="BJ50" s="181">
        <v>100</v>
      </c>
      <c r="BK50" s="105">
        <v>981.83371200000011</v>
      </c>
      <c r="BL50" s="181">
        <v>100</v>
      </c>
      <c r="BM50" s="105">
        <v>255.03869363000001</v>
      </c>
      <c r="BN50" s="181">
        <v>100</v>
      </c>
      <c r="BO50" s="105" t="s">
        <v>300</v>
      </c>
      <c r="BP50" s="181" t="s">
        <v>300</v>
      </c>
      <c r="BQ50" s="105">
        <v>227.20311609000001</v>
      </c>
      <c r="BR50" s="181">
        <v>100</v>
      </c>
      <c r="BS50" s="105">
        <v>28.89324839</v>
      </c>
      <c r="BT50" s="181">
        <v>100</v>
      </c>
      <c r="BU50" s="105">
        <v>117.53078599999999</v>
      </c>
      <c r="BV50" s="181">
        <v>100</v>
      </c>
      <c r="BW50" s="105">
        <v>0</v>
      </c>
      <c r="BX50" s="181" t="e">
        <v>#DIV/0!</v>
      </c>
      <c r="BY50" s="105">
        <v>218.19495775999997</v>
      </c>
      <c r="BZ50" s="181">
        <v>100</v>
      </c>
      <c r="CA50" s="105">
        <v>163.80353700000001</v>
      </c>
      <c r="CB50" s="181">
        <v>100</v>
      </c>
      <c r="CC50" s="105">
        <v>0.89122391000000001</v>
      </c>
      <c r="CD50" s="181">
        <v>100</v>
      </c>
      <c r="CE50" s="105">
        <v>191.40442554999998</v>
      </c>
      <c r="CF50" s="181">
        <v>100</v>
      </c>
      <c r="CG50" s="105">
        <v>36.572570999999996</v>
      </c>
      <c r="CH50" s="181">
        <v>100</v>
      </c>
      <c r="CI50" s="105">
        <v>117.761253</v>
      </c>
      <c r="CJ50" s="181">
        <v>100</v>
      </c>
      <c r="CK50" s="105">
        <v>70.713894999999994</v>
      </c>
      <c r="CL50" s="181">
        <v>100</v>
      </c>
      <c r="CM50" s="105">
        <v>11.426660929999999</v>
      </c>
      <c r="CN50" s="181">
        <v>100</v>
      </c>
      <c r="CO50" s="105">
        <v>12.384975000000001</v>
      </c>
      <c r="CP50" s="181">
        <v>100</v>
      </c>
      <c r="CQ50" s="105" t="s">
        <v>300</v>
      </c>
      <c r="CR50" s="181" t="s">
        <v>300</v>
      </c>
      <c r="CS50" s="105" t="s">
        <v>300</v>
      </c>
      <c r="CT50" s="181" t="s">
        <v>300</v>
      </c>
      <c r="CU50" s="105">
        <v>56.333578000000003</v>
      </c>
      <c r="CV50" s="181">
        <v>100</v>
      </c>
      <c r="CW50" s="105" t="s">
        <v>300</v>
      </c>
      <c r="CX50" s="181" t="s">
        <v>300</v>
      </c>
      <c r="CY50" s="181" t="s">
        <v>300</v>
      </c>
      <c r="CZ50" s="181" t="s">
        <v>300</v>
      </c>
      <c r="DA50" s="181" t="s">
        <v>300</v>
      </c>
      <c r="DB50" s="181" t="s">
        <v>300</v>
      </c>
      <c r="DC50" s="446"/>
      <c r="DD50" s="446"/>
      <c r="DE50" s="446"/>
      <c r="DF50" s="446"/>
      <c r="DG50" s="446"/>
      <c r="DH50" s="446"/>
      <c r="DI50" s="446"/>
      <c r="DJ50" s="446"/>
      <c r="DK50" s="446"/>
      <c r="DL50" s="446"/>
      <c r="DM50" s="446"/>
      <c r="DN50" s="446"/>
      <c r="DO50" s="446"/>
      <c r="DP50" s="446"/>
      <c r="DQ50" s="446"/>
      <c r="DR50" s="446"/>
      <c r="DS50" s="446"/>
      <c r="DT50" s="446"/>
      <c r="DU50" s="446"/>
      <c r="DV50" s="446"/>
      <c r="DW50" s="446"/>
      <c r="DX50" s="446"/>
      <c r="DY50" s="446"/>
      <c r="DZ50" s="446"/>
      <c r="EA50" s="446"/>
      <c r="EB50" s="446"/>
      <c r="EC50" s="446"/>
    </row>
    <row r="51" spans="1:133" s="141" customFormat="1" ht="20.100000000000001" customHeight="1">
      <c r="A51" s="182"/>
      <c r="B51" s="380" t="s">
        <v>314</v>
      </c>
      <c r="C51" s="177">
        <v>8366.6501314299985</v>
      </c>
      <c r="D51" s="178">
        <v>14.320025571513845</v>
      </c>
      <c r="E51" s="105">
        <v>6347.7217389999987</v>
      </c>
      <c r="F51" s="178">
        <v>21.525961803721319</v>
      </c>
      <c r="G51" s="105">
        <v>3608.7052939599998</v>
      </c>
      <c r="H51" s="178">
        <v>19.368951483686995</v>
      </c>
      <c r="I51" s="105">
        <v>1969.1077480700001</v>
      </c>
      <c r="J51" s="178">
        <v>17.170581467286745</v>
      </c>
      <c r="K51" s="105">
        <v>3791.699880000001</v>
      </c>
      <c r="L51" s="178">
        <v>19.806263759491916</v>
      </c>
      <c r="M51" s="105">
        <v>2675.4202059999993</v>
      </c>
      <c r="N51" s="178">
        <v>19.291740281275352</v>
      </c>
      <c r="O51" s="105">
        <v>2426.9136349999999</v>
      </c>
      <c r="P51" s="178">
        <v>37.581324591100525</v>
      </c>
      <c r="Q51" s="105">
        <v>1105.96724705</v>
      </c>
      <c r="R51" s="178">
        <v>26.272272940170506</v>
      </c>
      <c r="S51" s="105">
        <v>1449.37173564</v>
      </c>
      <c r="T51" s="178">
        <v>28.60970373771724</v>
      </c>
      <c r="U51" s="105">
        <v>1277.66507591</v>
      </c>
      <c r="V51" s="178">
        <v>5.3990163544624536</v>
      </c>
      <c r="W51" s="105">
        <v>309.70727800000003</v>
      </c>
      <c r="X51" s="178">
        <v>14.092852479463794</v>
      </c>
      <c r="Y51" s="105">
        <v>287.88163641</v>
      </c>
      <c r="Z51" s="178">
        <v>28.314270311635028</v>
      </c>
      <c r="AA51" s="177">
        <v>1077.63044212</v>
      </c>
      <c r="AB51" s="178">
        <v>32.280278076111713</v>
      </c>
      <c r="AC51" s="177">
        <v>135.03485799999999</v>
      </c>
      <c r="AD51" s="178">
        <v>74.839821082786912</v>
      </c>
      <c r="AE51" s="177">
        <v>959.13961100000006</v>
      </c>
      <c r="AF51" s="178">
        <v>34.637248371613502</v>
      </c>
      <c r="AG51" s="177">
        <v>511.57757999999995</v>
      </c>
      <c r="AH51" s="178">
        <v>22.587911805419807</v>
      </c>
      <c r="AI51" s="105">
        <v>837.5687244500001</v>
      </c>
      <c r="AJ51" s="178">
        <v>13.600983033867978</v>
      </c>
      <c r="AK51" s="105">
        <v>482.385895</v>
      </c>
      <c r="AL51" s="178">
        <v>25.810254309590174</v>
      </c>
      <c r="AM51" s="105" t="s">
        <v>300</v>
      </c>
      <c r="AN51" s="178" t="s">
        <v>300</v>
      </c>
      <c r="AO51" s="105">
        <v>46.868553000000006</v>
      </c>
      <c r="AP51" s="178">
        <v>13.364390946868562</v>
      </c>
      <c r="AQ51" s="105">
        <v>478.88076799999999</v>
      </c>
      <c r="AR51" s="178">
        <v>32.467510178478278</v>
      </c>
      <c r="AS51" s="105">
        <v>202.28996699999999</v>
      </c>
      <c r="AT51" s="178">
        <v>77.261072938356634</v>
      </c>
      <c r="AU51" s="105">
        <v>271.09657900000002</v>
      </c>
      <c r="AV51" s="178">
        <v>16.405097311412071</v>
      </c>
      <c r="AW51" s="105">
        <v>136.07692500000002</v>
      </c>
      <c r="AX51" s="178">
        <v>11.609452836222278</v>
      </c>
      <c r="AY51" s="105">
        <v>105.575774</v>
      </c>
      <c r="AZ51" s="178">
        <v>5.9947523602989694</v>
      </c>
      <c r="BA51" s="105">
        <v>364.15384299999999</v>
      </c>
      <c r="BB51" s="178">
        <v>8.5517820538018974</v>
      </c>
      <c r="BC51" s="105">
        <v>1.0233300000000001</v>
      </c>
      <c r="BD51" s="178">
        <v>100</v>
      </c>
      <c r="BE51" s="105">
        <v>170.19236072000001</v>
      </c>
      <c r="BF51" s="178">
        <v>33.412489988728915</v>
      </c>
      <c r="BG51" s="105">
        <v>37.513033460000003</v>
      </c>
      <c r="BH51" s="178">
        <v>11.087251624819398</v>
      </c>
      <c r="BI51" s="105">
        <v>57.108269000000007</v>
      </c>
      <c r="BJ51" s="178">
        <v>69.187386176878945</v>
      </c>
      <c r="BK51" s="105">
        <v>330.60670399999998</v>
      </c>
      <c r="BL51" s="178">
        <v>33.672372414932923</v>
      </c>
      <c r="BM51" s="105">
        <v>84.51269004000001</v>
      </c>
      <c r="BN51" s="178">
        <v>33.137203158124571</v>
      </c>
      <c r="BO51" s="105" t="s">
        <v>300</v>
      </c>
      <c r="BP51" s="178" t="s">
        <v>300</v>
      </c>
      <c r="BQ51" s="105">
        <v>48.13152616</v>
      </c>
      <c r="BR51" s="178">
        <v>21.184360051177322</v>
      </c>
      <c r="BS51" s="105">
        <v>28.89324839</v>
      </c>
      <c r="BT51" s="178">
        <v>100</v>
      </c>
      <c r="BU51" s="105">
        <v>24.877844</v>
      </c>
      <c r="BV51" s="178">
        <v>21.167087234488505</v>
      </c>
      <c r="BW51" s="105">
        <v>0</v>
      </c>
      <c r="BX51" s="178" t="e">
        <v>#DIV/0!</v>
      </c>
      <c r="BY51" s="105">
        <v>23.608487759999996</v>
      </c>
      <c r="BZ51" s="178">
        <v>10.819905282122868</v>
      </c>
      <c r="CA51" s="105">
        <v>38.178269999999998</v>
      </c>
      <c r="CB51" s="178">
        <v>23.307353857688675</v>
      </c>
      <c r="CC51" s="105">
        <v>0.89122391000000001</v>
      </c>
      <c r="CD51" s="178">
        <v>100</v>
      </c>
      <c r="CE51" s="105">
        <v>23.01448431</v>
      </c>
      <c r="CF51" s="178">
        <v>12.02400845428101</v>
      </c>
      <c r="CG51" s="105">
        <v>16.752061999999999</v>
      </c>
      <c r="CH51" s="178">
        <v>45.804988662131521</v>
      </c>
      <c r="CI51" s="105">
        <v>11.0455691</v>
      </c>
      <c r="CJ51" s="178">
        <v>9.3796293930398313</v>
      </c>
      <c r="CK51" s="105">
        <v>18.828635999999999</v>
      </c>
      <c r="CL51" s="178">
        <v>26.626501057536149</v>
      </c>
      <c r="CM51" s="105">
        <v>1.6326739999999999E-2</v>
      </c>
      <c r="CN51" s="178">
        <v>0.14288286053133109</v>
      </c>
      <c r="CO51" s="105">
        <v>7.2520340000000001</v>
      </c>
      <c r="CP51" s="178">
        <v>58.555095993330632</v>
      </c>
      <c r="CQ51" s="105" t="s">
        <v>300</v>
      </c>
      <c r="CR51" s="178" t="s">
        <v>300</v>
      </c>
      <c r="CS51" s="105" t="s">
        <v>300</v>
      </c>
      <c r="CT51" s="178" t="s">
        <v>300</v>
      </c>
      <c r="CU51" s="105">
        <v>4.4143279999999994</v>
      </c>
      <c r="CV51" s="178">
        <v>7.836051173600227</v>
      </c>
      <c r="CW51" s="105" t="s">
        <v>300</v>
      </c>
      <c r="CX51" s="178" t="s">
        <v>300</v>
      </c>
      <c r="CY51" s="178" t="s">
        <v>300</v>
      </c>
      <c r="CZ51" s="178" t="s">
        <v>300</v>
      </c>
      <c r="DA51" s="178" t="s">
        <v>300</v>
      </c>
      <c r="DB51" s="178" t="s">
        <v>300</v>
      </c>
      <c r="DC51" s="446"/>
      <c r="DD51" s="446"/>
      <c r="DE51" s="446"/>
      <c r="DF51" s="446"/>
      <c r="DG51" s="446"/>
      <c r="DH51" s="446"/>
      <c r="DI51" s="446"/>
      <c r="DJ51" s="446"/>
      <c r="DK51" s="446"/>
      <c r="DL51" s="446"/>
      <c r="DM51" s="446"/>
      <c r="DN51" s="446"/>
      <c r="DO51" s="446"/>
      <c r="DP51" s="446"/>
      <c r="DQ51" s="446"/>
      <c r="DR51" s="446"/>
      <c r="DS51" s="446"/>
      <c r="DT51" s="446"/>
      <c r="DU51" s="446"/>
      <c r="DV51" s="446"/>
      <c r="DW51" s="446"/>
      <c r="DX51" s="446"/>
      <c r="DY51" s="446"/>
      <c r="DZ51" s="446"/>
      <c r="EA51" s="446"/>
      <c r="EB51" s="446"/>
      <c r="EC51" s="446"/>
    </row>
    <row r="52" spans="1:133" s="141" customFormat="1" ht="20.100000000000001" customHeight="1">
      <c r="A52" s="182"/>
      <c r="B52" s="380" t="s">
        <v>315</v>
      </c>
      <c r="C52" s="177">
        <v>9015.5192937400025</v>
      </c>
      <c r="D52" s="181">
        <v>15.43060422018239</v>
      </c>
      <c r="E52" s="105">
        <v>3693.9096879999997</v>
      </c>
      <c r="F52" s="181">
        <v>12.526535049850922</v>
      </c>
      <c r="G52" s="105">
        <v>3338.3434732699998</v>
      </c>
      <c r="H52" s="181">
        <v>17.917842412311568</v>
      </c>
      <c r="I52" s="105">
        <v>2058.6850072800003</v>
      </c>
      <c r="J52" s="181">
        <v>17.951693434566906</v>
      </c>
      <c r="K52" s="105">
        <v>1861.9208659999999</v>
      </c>
      <c r="L52" s="181">
        <v>9.725900503311351</v>
      </c>
      <c r="M52" s="105">
        <v>625.02133900000013</v>
      </c>
      <c r="N52" s="181">
        <v>4.5068618810614458</v>
      </c>
      <c r="O52" s="105">
        <v>190.91510699999998</v>
      </c>
      <c r="P52" s="181">
        <v>2.956365031717203</v>
      </c>
      <c r="Q52" s="105">
        <v>592.40402843999993</v>
      </c>
      <c r="R52" s="181">
        <v>14.072568936870677</v>
      </c>
      <c r="S52" s="105">
        <v>500.76642295000005</v>
      </c>
      <c r="T52" s="181">
        <v>9.8848201949168164</v>
      </c>
      <c r="U52" s="179">
        <v>1759.9104256000003</v>
      </c>
      <c r="V52" s="181">
        <v>7.4368356381940375</v>
      </c>
      <c r="W52" s="179">
        <v>162.70192800000001</v>
      </c>
      <c r="X52" s="181">
        <v>7.4035530719053346</v>
      </c>
      <c r="Y52" s="179">
        <v>30.754371650000003</v>
      </c>
      <c r="Z52" s="181">
        <v>3.0248111794196295</v>
      </c>
      <c r="AA52" s="180">
        <v>236.03699566999995</v>
      </c>
      <c r="AB52" s="181">
        <v>7.0704571425137228</v>
      </c>
      <c r="AC52" s="180">
        <v>44.543365999999999</v>
      </c>
      <c r="AD52" s="181">
        <v>24.68708888385763</v>
      </c>
      <c r="AE52" s="180">
        <v>137.32264699999999</v>
      </c>
      <c r="AF52" s="181">
        <v>4.9591097861418687</v>
      </c>
      <c r="AG52" s="177">
        <v>86.611230000000006</v>
      </c>
      <c r="AH52" s="181">
        <v>3.8241840555227822</v>
      </c>
      <c r="AI52" s="105">
        <v>387.02597833999999</v>
      </c>
      <c r="AJ52" s="181">
        <v>6.2847783249370046</v>
      </c>
      <c r="AK52" s="105">
        <v>140.22518299999999</v>
      </c>
      <c r="AL52" s="181">
        <v>7.5028056818262083</v>
      </c>
      <c r="AM52" s="105" t="s">
        <v>300</v>
      </c>
      <c r="AN52" s="181" t="s">
        <v>300</v>
      </c>
      <c r="AO52" s="105">
        <v>7.9849549999999994</v>
      </c>
      <c r="AP52" s="181">
        <v>2.2768797729503794</v>
      </c>
      <c r="AQ52" s="105">
        <v>16.752447</v>
      </c>
      <c r="AR52" s="181">
        <v>1.1357947109851736</v>
      </c>
      <c r="AS52" s="105">
        <v>57.782718000000003</v>
      </c>
      <c r="AT52" s="181">
        <v>22.069086550271145</v>
      </c>
      <c r="AU52" s="105">
        <v>66.316887000000008</v>
      </c>
      <c r="AV52" s="181">
        <v>4.0130900531390257</v>
      </c>
      <c r="AW52" s="105">
        <v>54.248325999999999</v>
      </c>
      <c r="AX52" s="181">
        <v>4.6282158576188479</v>
      </c>
      <c r="AY52" s="105">
        <v>299.04991300000006</v>
      </c>
      <c r="AZ52" s="181">
        <v>16.980507022415502</v>
      </c>
      <c r="BA52" s="105">
        <v>362.54778299999998</v>
      </c>
      <c r="BB52" s="181">
        <v>8.514065370731414</v>
      </c>
      <c r="BC52" s="105">
        <v>0</v>
      </c>
      <c r="BD52" s="181">
        <v>0</v>
      </c>
      <c r="BE52" s="105">
        <v>84.454098859999988</v>
      </c>
      <c r="BF52" s="181">
        <v>16.580190325400824</v>
      </c>
      <c r="BG52" s="105">
        <v>49.223022190000002</v>
      </c>
      <c r="BH52" s="181">
        <v>14.548224508064051</v>
      </c>
      <c r="BI52" s="105">
        <v>25.433177000000001</v>
      </c>
      <c r="BJ52" s="181">
        <v>30.812613823121048</v>
      </c>
      <c r="BK52" s="105">
        <v>177.43879500000003</v>
      </c>
      <c r="BL52" s="181">
        <v>18.07218399932065</v>
      </c>
      <c r="BM52" s="105">
        <v>26.703033359999999</v>
      </c>
      <c r="BN52" s="181">
        <v>10.470189044623831</v>
      </c>
      <c r="BO52" s="105" t="s">
        <v>300</v>
      </c>
      <c r="BP52" s="181" t="s">
        <v>300</v>
      </c>
      <c r="BQ52" s="105">
        <v>16.33184266</v>
      </c>
      <c r="BR52" s="181">
        <v>7.1882124422671252</v>
      </c>
      <c r="BS52" s="105">
        <v>0</v>
      </c>
      <c r="BT52" s="181">
        <v>0</v>
      </c>
      <c r="BU52" s="105">
        <v>9.1228909999999992</v>
      </c>
      <c r="BV52" s="181">
        <v>7.7621288093827605</v>
      </c>
      <c r="BW52" s="105">
        <v>0</v>
      </c>
      <c r="BX52" s="181" t="e">
        <v>#DIV/0!</v>
      </c>
      <c r="BY52" s="105">
        <v>19.46078713</v>
      </c>
      <c r="BZ52" s="181">
        <v>8.9189903056355586</v>
      </c>
      <c r="CA52" s="105">
        <v>16.114451000000003</v>
      </c>
      <c r="CB52" s="181">
        <v>9.8376697445794488</v>
      </c>
      <c r="CC52" s="105">
        <v>0</v>
      </c>
      <c r="CD52" s="181">
        <v>0</v>
      </c>
      <c r="CE52" s="105">
        <v>0</v>
      </c>
      <c r="CF52" s="181">
        <v>0</v>
      </c>
      <c r="CG52" s="105">
        <v>0</v>
      </c>
      <c r="CH52" s="181">
        <v>0</v>
      </c>
      <c r="CI52" s="105">
        <v>8.8039279000000015</v>
      </c>
      <c r="CJ52" s="181">
        <v>7.4760820522179747</v>
      </c>
      <c r="CK52" s="105">
        <v>0</v>
      </c>
      <c r="CL52" s="181">
        <v>0</v>
      </c>
      <c r="CM52" s="105">
        <v>0.40279045000000002</v>
      </c>
      <c r="CN52" s="181">
        <v>3.5250057078573005</v>
      </c>
      <c r="CO52" s="105">
        <v>0</v>
      </c>
      <c r="CP52" s="181">
        <v>0</v>
      </c>
      <c r="CQ52" s="105" t="s">
        <v>300</v>
      </c>
      <c r="CR52" s="181" t="s">
        <v>300</v>
      </c>
      <c r="CS52" s="105" t="s">
        <v>300</v>
      </c>
      <c r="CT52" s="181" t="s">
        <v>300</v>
      </c>
      <c r="CU52" s="105">
        <v>1.5577659999999998</v>
      </c>
      <c r="CV52" s="181">
        <v>2.7652530787233145</v>
      </c>
      <c r="CW52" s="105" t="s">
        <v>300</v>
      </c>
      <c r="CX52" s="181" t="s">
        <v>300</v>
      </c>
      <c r="CY52" s="181" t="s">
        <v>300</v>
      </c>
      <c r="CZ52" s="181" t="s">
        <v>300</v>
      </c>
      <c r="DA52" s="181" t="s">
        <v>300</v>
      </c>
      <c r="DB52" s="181" t="s">
        <v>300</v>
      </c>
      <c r="DC52" s="446"/>
      <c r="DD52" s="446"/>
      <c r="DE52" s="446"/>
      <c r="DF52" s="446"/>
      <c r="DG52" s="446"/>
      <c r="DH52" s="446"/>
      <c r="DI52" s="446"/>
      <c r="DJ52" s="446"/>
      <c r="DK52" s="446"/>
      <c r="DL52" s="446"/>
      <c r="DM52" s="446"/>
      <c r="DN52" s="446"/>
      <c r="DO52" s="446"/>
      <c r="DP52" s="446"/>
      <c r="DQ52" s="446"/>
      <c r="DR52" s="446"/>
      <c r="DS52" s="446"/>
      <c r="DT52" s="446"/>
      <c r="DU52" s="446"/>
      <c r="DV52" s="446"/>
      <c r="DW52" s="446"/>
      <c r="DX52" s="446"/>
      <c r="DY52" s="446"/>
      <c r="DZ52" s="446"/>
      <c r="EA52" s="446"/>
      <c r="EB52" s="446"/>
      <c r="EC52" s="446"/>
    </row>
    <row r="53" spans="1:133" s="141" customFormat="1" ht="19.5" customHeight="1">
      <c r="A53" s="182"/>
      <c r="B53" s="380" t="s">
        <v>316</v>
      </c>
      <c r="C53" s="177">
        <v>9498.7141268100022</v>
      </c>
      <c r="D53" s="178">
        <v>16.257621276816874</v>
      </c>
      <c r="E53" s="105">
        <v>4404.4886559999995</v>
      </c>
      <c r="F53" s="178">
        <v>14.936202069392548</v>
      </c>
      <c r="G53" s="105">
        <v>4040.2034576200003</v>
      </c>
      <c r="H53" s="178">
        <v>21.684925307102024</v>
      </c>
      <c r="I53" s="105">
        <v>1204.10897043</v>
      </c>
      <c r="J53" s="178">
        <v>10.499806926524821</v>
      </c>
      <c r="K53" s="105">
        <v>2640.1542929999996</v>
      </c>
      <c r="L53" s="178">
        <v>13.791068372455911</v>
      </c>
      <c r="M53" s="105">
        <v>828.00724700000001</v>
      </c>
      <c r="N53" s="178">
        <v>5.9705390294633265</v>
      </c>
      <c r="O53" s="105">
        <v>247.659629</v>
      </c>
      <c r="P53" s="178">
        <v>3.8350672110178041</v>
      </c>
      <c r="Q53" s="105">
        <v>182.39983746999999</v>
      </c>
      <c r="R53" s="178">
        <v>4.3329116002636319</v>
      </c>
      <c r="S53" s="105">
        <v>494.74073254000007</v>
      </c>
      <c r="T53" s="178">
        <v>9.7658767843298975</v>
      </c>
      <c r="U53" s="105">
        <v>2111.4939963399997</v>
      </c>
      <c r="V53" s="178">
        <v>8.9225187676586124</v>
      </c>
      <c r="W53" s="105">
        <v>385.89153900000002</v>
      </c>
      <c r="X53" s="178">
        <v>17.55952448815313</v>
      </c>
      <c r="Y53" s="105">
        <v>11.94340948</v>
      </c>
      <c r="Z53" s="178">
        <v>1.1746804300418987</v>
      </c>
      <c r="AA53" s="177">
        <v>346.24885804999997</v>
      </c>
      <c r="AB53" s="178">
        <v>10.371838976079621</v>
      </c>
      <c r="AC53" s="177">
        <v>0.85360499999999995</v>
      </c>
      <c r="AD53" s="178">
        <v>0.47309003335547861</v>
      </c>
      <c r="AE53" s="177">
        <v>304.68045500000005</v>
      </c>
      <c r="AF53" s="178">
        <v>11.002874318586779</v>
      </c>
      <c r="AG53" s="177">
        <v>22.568238999999998</v>
      </c>
      <c r="AH53" s="178">
        <v>0.99646546694957938</v>
      </c>
      <c r="AI53" s="105">
        <v>727.48702548000006</v>
      </c>
      <c r="AJ53" s="178">
        <v>11.813405159570557</v>
      </c>
      <c r="AK53" s="105">
        <v>211.096102</v>
      </c>
      <c r="AL53" s="178">
        <v>11.294783145313955</v>
      </c>
      <c r="AM53" s="105" t="s">
        <v>300</v>
      </c>
      <c r="AN53" s="178" t="s">
        <v>300</v>
      </c>
      <c r="AO53" s="105">
        <v>2.1245159999999998</v>
      </c>
      <c r="AP53" s="178">
        <v>0.60579771679482841</v>
      </c>
      <c r="AQ53" s="105">
        <v>14.545359000000001</v>
      </c>
      <c r="AR53" s="178">
        <v>0.98615693704809781</v>
      </c>
      <c r="AS53" s="105">
        <v>1.7538199999999999</v>
      </c>
      <c r="AT53" s="178">
        <v>0.66984051137221567</v>
      </c>
      <c r="AU53" s="105">
        <v>101.51737800000001</v>
      </c>
      <c r="AV53" s="178">
        <v>6.1432072327604059</v>
      </c>
      <c r="AW53" s="105">
        <v>127.34035700000001</v>
      </c>
      <c r="AX53" s="178">
        <v>10.864089328438363</v>
      </c>
      <c r="AY53" s="105">
        <v>87.338140999999993</v>
      </c>
      <c r="AZ53" s="178">
        <v>4.959191934542428</v>
      </c>
      <c r="BA53" s="105">
        <v>984.22977800000012</v>
      </c>
      <c r="BB53" s="178">
        <v>23.113633740555713</v>
      </c>
      <c r="BC53" s="105">
        <v>0</v>
      </c>
      <c r="BD53" s="178">
        <v>0</v>
      </c>
      <c r="BE53" s="105">
        <v>46.540726639999995</v>
      </c>
      <c r="BF53" s="178">
        <v>9.1369645285402612</v>
      </c>
      <c r="BG53" s="105">
        <v>25.909952579999999</v>
      </c>
      <c r="BH53" s="178">
        <v>7.6578761391800949</v>
      </c>
      <c r="BI53" s="105">
        <v>0</v>
      </c>
      <c r="BJ53" s="178">
        <v>0</v>
      </c>
      <c r="BK53" s="105">
        <v>46.269826000000002</v>
      </c>
      <c r="BL53" s="178">
        <v>4.7125929202153936</v>
      </c>
      <c r="BM53" s="105">
        <v>1.0442771399999999</v>
      </c>
      <c r="BN53" s="178">
        <v>0.40945831596635912</v>
      </c>
      <c r="BO53" s="105" t="s">
        <v>300</v>
      </c>
      <c r="BP53" s="178" t="s">
        <v>300</v>
      </c>
      <c r="BQ53" s="105">
        <v>14.426306030000001</v>
      </c>
      <c r="BR53" s="178">
        <v>6.3495194424558132</v>
      </c>
      <c r="BS53" s="105">
        <v>0</v>
      </c>
      <c r="BT53" s="178">
        <v>0</v>
      </c>
      <c r="BU53" s="105">
        <v>0</v>
      </c>
      <c r="BV53" s="178">
        <v>0</v>
      </c>
      <c r="BW53" s="105">
        <v>0</v>
      </c>
      <c r="BX53" s="178" t="e">
        <v>#DIV/0!</v>
      </c>
      <c r="BY53" s="105">
        <v>4.6388712900000009</v>
      </c>
      <c r="BZ53" s="178">
        <v>2.1260213057271713</v>
      </c>
      <c r="CA53" s="105">
        <v>24.146057999999996</v>
      </c>
      <c r="CB53" s="178">
        <v>14.740864844695018</v>
      </c>
      <c r="CC53" s="105">
        <v>0</v>
      </c>
      <c r="CD53" s="178">
        <v>0</v>
      </c>
      <c r="CE53" s="105">
        <v>0</v>
      </c>
      <c r="CF53" s="178">
        <v>0</v>
      </c>
      <c r="CG53" s="105">
        <v>0</v>
      </c>
      <c r="CH53" s="178">
        <v>0</v>
      </c>
      <c r="CI53" s="105">
        <v>6.75961166</v>
      </c>
      <c r="CJ53" s="178">
        <v>5.740098281732787</v>
      </c>
      <c r="CK53" s="105">
        <v>0</v>
      </c>
      <c r="CL53" s="178">
        <v>0</v>
      </c>
      <c r="CM53" s="105">
        <v>0.73958891999999998</v>
      </c>
      <c r="CN53" s="178">
        <v>6.4724850464255441</v>
      </c>
      <c r="CO53" s="105">
        <v>0</v>
      </c>
      <c r="CP53" s="178">
        <v>0</v>
      </c>
      <c r="CQ53" s="105" t="s">
        <v>300</v>
      </c>
      <c r="CR53" s="178" t="s">
        <v>300</v>
      </c>
      <c r="CS53" s="105" t="s">
        <v>300</v>
      </c>
      <c r="CT53" s="178" t="s">
        <v>300</v>
      </c>
      <c r="CU53" s="105">
        <v>2.339267</v>
      </c>
      <c r="CV53" s="178">
        <v>4.1525269351788729</v>
      </c>
      <c r="CW53" s="105" t="s">
        <v>300</v>
      </c>
      <c r="CX53" s="178" t="s">
        <v>300</v>
      </c>
      <c r="CY53" s="178" t="s">
        <v>300</v>
      </c>
      <c r="CZ53" s="178" t="s">
        <v>300</v>
      </c>
      <c r="DA53" s="178" t="s">
        <v>300</v>
      </c>
      <c r="DB53" s="178" t="s">
        <v>300</v>
      </c>
      <c r="DC53" s="446"/>
      <c r="DD53" s="446"/>
      <c r="DE53" s="446"/>
      <c r="DF53" s="446"/>
      <c r="DG53" s="446"/>
      <c r="DH53" s="446"/>
      <c r="DI53" s="446"/>
      <c r="DJ53" s="446"/>
      <c r="DK53" s="446"/>
      <c r="DL53" s="446"/>
      <c r="DM53" s="446"/>
      <c r="DN53" s="446"/>
      <c r="DO53" s="446"/>
      <c r="DP53" s="446"/>
      <c r="DQ53" s="446"/>
      <c r="DR53" s="446"/>
      <c r="DS53" s="446"/>
      <c r="DT53" s="446"/>
      <c r="DU53" s="446"/>
      <c r="DV53" s="446"/>
      <c r="DW53" s="446"/>
      <c r="DX53" s="446"/>
      <c r="DY53" s="446"/>
      <c r="DZ53" s="446"/>
      <c r="EA53" s="446"/>
      <c r="EB53" s="446"/>
      <c r="EC53" s="446"/>
    </row>
    <row r="54" spans="1:133" s="141" customFormat="1" ht="19.5" customHeight="1">
      <c r="A54" s="182"/>
      <c r="B54" s="380" t="s">
        <v>317</v>
      </c>
      <c r="C54" s="177">
        <v>7632.3685957099988</v>
      </c>
      <c r="D54" s="181">
        <v>13.063258501895305</v>
      </c>
      <c r="E54" s="105">
        <v>5915.7312179999999</v>
      </c>
      <c r="F54" s="181">
        <v>20.061024959139253</v>
      </c>
      <c r="G54" s="105">
        <v>2235.6461601000001</v>
      </c>
      <c r="H54" s="181">
        <v>11.999351147389097</v>
      </c>
      <c r="I54" s="105">
        <v>939.79982943000005</v>
      </c>
      <c r="J54" s="181">
        <v>8.1950363305341831</v>
      </c>
      <c r="K54" s="105">
        <v>4995.509528999999</v>
      </c>
      <c r="L54" s="181">
        <v>26.094464877433595</v>
      </c>
      <c r="M54" s="105">
        <v>3303.4556570000004</v>
      </c>
      <c r="N54" s="181">
        <v>23.820336118652254</v>
      </c>
      <c r="O54" s="105">
        <v>496.54774499999996</v>
      </c>
      <c r="P54" s="181">
        <v>7.6891578302183836</v>
      </c>
      <c r="Q54" s="105">
        <v>123.91160726000001</v>
      </c>
      <c r="R54" s="181">
        <v>2.9435225817702335</v>
      </c>
      <c r="S54" s="105">
        <v>1017.0820512399998</v>
      </c>
      <c r="T54" s="181">
        <v>20.076572108726225</v>
      </c>
      <c r="U54" s="179">
        <v>1056.3412565400001</v>
      </c>
      <c r="V54" s="181">
        <v>4.4637705353970389</v>
      </c>
      <c r="W54" s="179">
        <v>379.13644499999998</v>
      </c>
      <c r="X54" s="181">
        <v>17.252142163005086</v>
      </c>
      <c r="Y54" s="179">
        <v>57.854151220000006</v>
      </c>
      <c r="Z54" s="181">
        <v>5.6901791191721447</v>
      </c>
      <c r="AA54" s="180">
        <v>787.55352363999987</v>
      </c>
      <c r="AB54" s="181">
        <v>23.591062157549818</v>
      </c>
      <c r="AC54" s="180">
        <v>0</v>
      </c>
      <c r="AD54" s="181">
        <v>0</v>
      </c>
      <c r="AE54" s="180">
        <v>675.3128999999999</v>
      </c>
      <c r="AF54" s="181">
        <v>24.387461822650746</v>
      </c>
      <c r="AG54" s="177">
        <v>151.701335</v>
      </c>
      <c r="AH54" s="181">
        <v>6.6981363329965431</v>
      </c>
      <c r="AI54" s="105">
        <v>1033.0987515900001</v>
      </c>
      <c r="AJ54" s="181">
        <v>16.776126164348661</v>
      </c>
      <c r="AK54" s="105">
        <v>508.88237500000002</v>
      </c>
      <c r="AL54" s="181">
        <v>27.2279592926701</v>
      </c>
      <c r="AM54" s="105" t="s">
        <v>300</v>
      </c>
      <c r="AN54" s="181" t="s">
        <v>300</v>
      </c>
      <c r="AO54" s="105">
        <v>72.414529999999999</v>
      </c>
      <c r="AP54" s="181">
        <v>20.648729845654543</v>
      </c>
      <c r="AQ54" s="105">
        <v>534.09615299999996</v>
      </c>
      <c r="AR54" s="181">
        <v>36.211043421592557</v>
      </c>
      <c r="AS54" s="105">
        <v>0</v>
      </c>
      <c r="AT54" s="181">
        <v>0</v>
      </c>
      <c r="AU54" s="105">
        <v>383.87708700000002</v>
      </c>
      <c r="AV54" s="181">
        <v>23.229879886667241</v>
      </c>
      <c r="AW54" s="105">
        <v>169.64467399999998</v>
      </c>
      <c r="AX54" s="181">
        <v>14.47329767129367</v>
      </c>
      <c r="AY54" s="105">
        <v>166.93878700000002</v>
      </c>
      <c r="AZ54" s="181">
        <v>9.4790371832244116</v>
      </c>
      <c r="BA54" s="105">
        <v>324.56507699999997</v>
      </c>
      <c r="BB54" s="181">
        <v>7.6220802117950761</v>
      </c>
      <c r="BC54" s="105">
        <v>0</v>
      </c>
      <c r="BD54" s="181">
        <v>0</v>
      </c>
      <c r="BE54" s="105">
        <v>145.35395742999998</v>
      </c>
      <c r="BF54" s="181">
        <v>28.536167116467286</v>
      </c>
      <c r="BG54" s="105">
        <v>47.1316177</v>
      </c>
      <c r="BH54" s="181">
        <v>13.930094602503834</v>
      </c>
      <c r="BI54" s="105">
        <v>0</v>
      </c>
      <c r="BJ54" s="181">
        <v>0</v>
      </c>
      <c r="BK54" s="105">
        <v>55.259034999999997</v>
      </c>
      <c r="BL54" s="181">
        <v>5.628146021533226</v>
      </c>
      <c r="BM54" s="105">
        <v>95.898262770000002</v>
      </c>
      <c r="BN54" s="181">
        <v>37.601456235940958</v>
      </c>
      <c r="BO54" s="105" t="s">
        <v>300</v>
      </c>
      <c r="BP54" s="181" t="s">
        <v>300</v>
      </c>
      <c r="BQ54" s="105">
        <v>121.11514069</v>
      </c>
      <c r="BR54" s="181">
        <v>53.306989258907741</v>
      </c>
      <c r="BS54" s="105">
        <v>0</v>
      </c>
      <c r="BT54" s="181">
        <v>0</v>
      </c>
      <c r="BU54" s="105">
        <v>33.786341999999998</v>
      </c>
      <c r="BV54" s="181">
        <v>28.746801710319541</v>
      </c>
      <c r="BW54" s="105">
        <v>0</v>
      </c>
      <c r="BX54" s="181" t="e">
        <v>#DIV/0!</v>
      </c>
      <c r="BY54" s="105">
        <v>101.44421523999999</v>
      </c>
      <c r="BZ54" s="181">
        <v>46.492465399490086</v>
      </c>
      <c r="CA54" s="105">
        <v>13.009655</v>
      </c>
      <c r="CB54" s="181">
        <v>7.9422308200829628</v>
      </c>
      <c r="CC54" s="105">
        <v>0</v>
      </c>
      <c r="CD54" s="181">
        <v>0</v>
      </c>
      <c r="CE54" s="105">
        <v>0</v>
      </c>
      <c r="CF54" s="181">
        <v>0</v>
      </c>
      <c r="CG54" s="105">
        <v>19.820509000000001</v>
      </c>
      <c r="CH54" s="181">
        <v>54.195011337868493</v>
      </c>
      <c r="CI54" s="105">
        <v>51.28954719</v>
      </c>
      <c r="CJ54" s="181">
        <v>43.553839555358678</v>
      </c>
      <c r="CK54" s="105">
        <v>0</v>
      </c>
      <c r="CL54" s="181">
        <v>0</v>
      </c>
      <c r="CM54" s="105">
        <v>0.80181800000000003</v>
      </c>
      <c r="CN54" s="181">
        <v>7.0170805357046691</v>
      </c>
      <c r="CO54" s="105">
        <v>2.7457660000000002</v>
      </c>
      <c r="CP54" s="181">
        <v>22.170137606252737</v>
      </c>
      <c r="CQ54" s="105" t="s">
        <v>300</v>
      </c>
      <c r="CR54" s="181" t="s">
        <v>300</v>
      </c>
      <c r="CS54" s="105" t="s">
        <v>300</v>
      </c>
      <c r="CT54" s="181" t="s">
        <v>300</v>
      </c>
      <c r="CU54" s="105">
        <v>0.47073799999999999</v>
      </c>
      <c r="CV54" s="181">
        <v>0.83562595651211791</v>
      </c>
      <c r="CW54" s="105" t="s">
        <v>300</v>
      </c>
      <c r="CX54" s="181" t="s">
        <v>300</v>
      </c>
      <c r="CY54" s="181" t="s">
        <v>300</v>
      </c>
      <c r="CZ54" s="181" t="s">
        <v>300</v>
      </c>
      <c r="DA54" s="181" t="s">
        <v>300</v>
      </c>
      <c r="DB54" s="181" t="s">
        <v>300</v>
      </c>
      <c r="DC54" s="446"/>
      <c r="DD54" s="446"/>
      <c r="DE54" s="446"/>
      <c r="DF54" s="446"/>
      <c r="DG54" s="446"/>
      <c r="DH54" s="446"/>
      <c r="DI54" s="446"/>
      <c r="DJ54" s="446"/>
      <c r="DK54" s="446"/>
      <c r="DL54" s="446"/>
      <c r="DM54" s="446"/>
      <c r="DN54" s="446"/>
      <c r="DO54" s="446"/>
      <c r="DP54" s="446"/>
      <c r="DQ54" s="446"/>
      <c r="DR54" s="446"/>
      <c r="DS54" s="446"/>
      <c r="DT54" s="446"/>
      <c r="DU54" s="446"/>
      <c r="DV54" s="446"/>
      <c r="DW54" s="446"/>
      <c r="DX54" s="446"/>
      <c r="DY54" s="446"/>
      <c r="DZ54" s="446"/>
      <c r="EA54" s="446"/>
      <c r="EB54" s="446"/>
      <c r="EC54" s="446"/>
    </row>
    <row r="55" spans="1:133" s="141" customFormat="1" ht="19.5" customHeight="1">
      <c r="A55" s="182"/>
      <c r="B55" s="380" t="s">
        <v>318</v>
      </c>
      <c r="C55" s="177">
        <v>20453.840909620001</v>
      </c>
      <c r="D55" s="178">
        <v>35.007980525100919</v>
      </c>
      <c r="E55" s="105">
        <v>9049.4556890000003</v>
      </c>
      <c r="F55" s="178">
        <v>30.687898038922317</v>
      </c>
      <c r="G55" s="105">
        <v>5408.4906444999997</v>
      </c>
      <c r="H55" s="178">
        <v>29.02891324171862</v>
      </c>
      <c r="I55" s="105">
        <v>5032.66269809</v>
      </c>
      <c r="J55" s="178">
        <v>43.88472136155422</v>
      </c>
      <c r="K55" s="105">
        <v>5821.6970199999987</v>
      </c>
      <c r="L55" s="178">
        <v>30.410124839829894</v>
      </c>
      <c r="M55" s="105">
        <v>6372.2948350000015</v>
      </c>
      <c r="N55" s="178">
        <v>45.948915492541673</v>
      </c>
      <c r="O55" s="105">
        <v>3095.7289079999996</v>
      </c>
      <c r="P55" s="178">
        <v>47.938085335946099</v>
      </c>
      <c r="Q55" s="105">
        <v>2146.4110753099999</v>
      </c>
      <c r="R55" s="178">
        <v>50.988035823632117</v>
      </c>
      <c r="S55" s="105">
        <v>839.03806301999998</v>
      </c>
      <c r="T55" s="178">
        <v>16.562093641953481</v>
      </c>
      <c r="U55" s="105">
        <v>8206.5457710999981</v>
      </c>
      <c r="V55" s="178">
        <v>34.678317242299443</v>
      </c>
      <c r="W55" s="105">
        <v>903.70189100000016</v>
      </c>
      <c r="X55" s="178">
        <v>41.121853892227456</v>
      </c>
      <c r="Y55" s="105">
        <v>528.30333896000002</v>
      </c>
      <c r="Z55" s="178">
        <v>51.960672908461966</v>
      </c>
      <c r="AA55" s="177">
        <v>843.78880594000009</v>
      </c>
      <c r="AB55" s="178">
        <v>25.275582638208725</v>
      </c>
      <c r="AC55" s="177">
        <v>0</v>
      </c>
      <c r="AD55" s="178">
        <v>0</v>
      </c>
      <c r="AE55" s="177">
        <v>692.64313500000003</v>
      </c>
      <c r="AF55" s="178">
        <v>25.013305701007088</v>
      </c>
      <c r="AG55" s="177">
        <v>1483.4873020000002</v>
      </c>
      <c r="AH55" s="178">
        <v>65.501072861786071</v>
      </c>
      <c r="AI55" s="105">
        <v>3098.7865174199997</v>
      </c>
      <c r="AJ55" s="178">
        <v>50.320101048047484</v>
      </c>
      <c r="AK55" s="105">
        <v>469.71094800000003</v>
      </c>
      <c r="AL55" s="178">
        <v>25.132076094137634</v>
      </c>
      <c r="AM55" s="105" t="s">
        <v>300</v>
      </c>
      <c r="AN55" s="178" t="s">
        <v>300</v>
      </c>
      <c r="AO55" s="105">
        <v>151.18404899999999</v>
      </c>
      <c r="AP55" s="178">
        <v>43.109560812908661</v>
      </c>
      <c r="AQ55" s="105">
        <v>430.67905100000002</v>
      </c>
      <c r="AR55" s="178">
        <v>29.199494751895877</v>
      </c>
      <c r="AS55" s="105">
        <v>0</v>
      </c>
      <c r="AT55" s="178">
        <v>0</v>
      </c>
      <c r="AU55" s="105">
        <v>758.75786400000015</v>
      </c>
      <c r="AV55" s="178">
        <v>45.915358432904334</v>
      </c>
      <c r="AW55" s="105">
        <v>671.78451800000005</v>
      </c>
      <c r="AX55" s="178">
        <v>57.313542893663382</v>
      </c>
      <c r="AY55" s="105">
        <v>1102.2339200000001</v>
      </c>
      <c r="AZ55" s="178">
        <v>62.586511499518693</v>
      </c>
      <c r="BA55" s="105">
        <v>2221.2129569999997</v>
      </c>
      <c r="BB55" s="178">
        <v>52.162923633747958</v>
      </c>
      <c r="BC55" s="105">
        <v>0</v>
      </c>
      <c r="BD55" s="178">
        <v>0</v>
      </c>
      <c r="BE55" s="105">
        <v>62.826343710000003</v>
      </c>
      <c r="BF55" s="178">
        <v>12.334188040862712</v>
      </c>
      <c r="BG55" s="105">
        <v>178.56621913999999</v>
      </c>
      <c r="BH55" s="178">
        <v>52.776553125432621</v>
      </c>
      <c r="BI55" s="105">
        <v>0</v>
      </c>
      <c r="BJ55" s="178">
        <v>0</v>
      </c>
      <c r="BK55" s="105">
        <v>372.25935199999998</v>
      </c>
      <c r="BL55" s="178">
        <v>37.914704643997794</v>
      </c>
      <c r="BM55" s="105">
        <v>35.733176890000003</v>
      </c>
      <c r="BN55" s="178">
        <v>14.010884537324472</v>
      </c>
      <c r="BO55" s="105" t="s">
        <v>300</v>
      </c>
      <c r="BP55" s="178" t="s">
        <v>300</v>
      </c>
      <c r="BQ55" s="105">
        <v>27.198300549999999</v>
      </c>
      <c r="BR55" s="178">
        <v>11.970918805191989</v>
      </c>
      <c r="BS55" s="105">
        <v>0</v>
      </c>
      <c r="BT55" s="178">
        <v>0</v>
      </c>
      <c r="BU55" s="105">
        <v>0</v>
      </c>
      <c r="BV55" s="178">
        <v>0</v>
      </c>
      <c r="BW55" s="105">
        <v>0</v>
      </c>
      <c r="BX55" s="178" t="e">
        <v>#DIV/0!</v>
      </c>
      <c r="BY55" s="105">
        <v>69.042596340000003</v>
      </c>
      <c r="BZ55" s="178">
        <v>31.642617707024328</v>
      </c>
      <c r="CA55" s="105">
        <v>72.355103</v>
      </c>
      <c r="CB55" s="178">
        <v>44.171880732953888</v>
      </c>
      <c r="CC55" s="105">
        <v>0</v>
      </c>
      <c r="CD55" s="178">
        <v>0</v>
      </c>
      <c r="CE55" s="105">
        <v>164.89371389999999</v>
      </c>
      <c r="CF55" s="178">
        <v>86.149373728521923</v>
      </c>
      <c r="CG55" s="105">
        <v>0</v>
      </c>
      <c r="CH55" s="178">
        <v>0</v>
      </c>
      <c r="CI55" s="105">
        <v>39.862597149999999</v>
      </c>
      <c r="CJ55" s="178">
        <v>33.850350717650734</v>
      </c>
      <c r="CK55" s="105">
        <v>51.885258999999998</v>
      </c>
      <c r="CL55" s="178">
        <v>73.373498942463854</v>
      </c>
      <c r="CM55" s="105">
        <v>9.4661368199999991</v>
      </c>
      <c r="CN55" s="178">
        <v>82.842545849481155</v>
      </c>
      <c r="CO55" s="105">
        <v>2.336166</v>
      </c>
      <c r="CP55" s="178">
        <v>18.862904446718705</v>
      </c>
      <c r="CQ55" s="105" t="s">
        <v>300</v>
      </c>
      <c r="CR55" s="178" t="s">
        <v>300</v>
      </c>
      <c r="CS55" s="105" t="s">
        <v>300</v>
      </c>
      <c r="CT55" s="178" t="s">
        <v>300</v>
      </c>
      <c r="CU55" s="105">
        <v>43.017263999999997</v>
      </c>
      <c r="CV55" s="178">
        <v>76.36167544692438</v>
      </c>
      <c r="CW55" s="105" t="s">
        <v>300</v>
      </c>
      <c r="CX55" s="178" t="s">
        <v>300</v>
      </c>
      <c r="CY55" s="178" t="s">
        <v>300</v>
      </c>
      <c r="CZ55" s="178" t="s">
        <v>300</v>
      </c>
      <c r="DA55" s="178" t="s">
        <v>300</v>
      </c>
      <c r="DB55" s="178" t="s">
        <v>300</v>
      </c>
      <c r="DC55" s="446"/>
      <c r="DD55" s="446"/>
      <c r="DE55" s="446"/>
      <c r="DF55" s="446"/>
      <c r="DG55" s="446"/>
      <c r="DH55" s="446"/>
      <c r="DI55" s="446"/>
      <c r="DJ55" s="446"/>
      <c r="DK55" s="446"/>
      <c r="DL55" s="446"/>
      <c r="DM55" s="446"/>
      <c r="DN55" s="446"/>
      <c r="DO55" s="446"/>
      <c r="DP55" s="446"/>
      <c r="DQ55" s="446"/>
      <c r="DR55" s="446"/>
      <c r="DS55" s="446"/>
      <c r="DT55" s="446"/>
      <c r="DU55" s="446"/>
      <c r="DV55" s="446"/>
      <c r="DW55" s="446"/>
      <c r="DX55" s="446"/>
      <c r="DY55" s="446"/>
      <c r="DZ55" s="446"/>
      <c r="EA55" s="446"/>
      <c r="EB55" s="446"/>
      <c r="EC55" s="446"/>
    </row>
    <row r="56" spans="1:133" s="141" customFormat="1" ht="19.5" customHeight="1">
      <c r="A56" s="182"/>
      <c r="B56" s="380" t="s">
        <v>319</v>
      </c>
      <c r="C56" s="177">
        <v>0</v>
      </c>
      <c r="D56" s="178">
        <v>0</v>
      </c>
      <c r="E56" s="105">
        <v>0</v>
      </c>
      <c r="F56" s="178">
        <v>0</v>
      </c>
      <c r="G56" s="105">
        <v>0</v>
      </c>
      <c r="H56" s="178">
        <v>0</v>
      </c>
      <c r="I56" s="105">
        <v>0</v>
      </c>
      <c r="J56" s="178">
        <v>0</v>
      </c>
      <c r="K56" s="105">
        <v>0</v>
      </c>
      <c r="L56" s="178">
        <v>0</v>
      </c>
      <c r="M56" s="105">
        <v>0</v>
      </c>
      <c r="N56" s="178">
        <v>0</v>
      </c>
      <c r="O56" s="105">
        <v>0</v>
      </c>
      <c r="P56" s="178">
        <v>0</v>
      </c>
      <c r="Q56" s="105">
        <v>0</v>
      </c>
      <c r="R56" s="178">
        <v>0</v>
      </c>
      <c r="S56" s="105">
        <v>0</v>
      </c>
      <c r="T56" s="178">
        <v>0</v>
      </c>
      <c r="U56" s="105">
        <v>0</v>
      </c>
      <c r="V56" s="178">
        <v>0</v>
      </c>
      <c r="W56" s="105">
        <v>0</v>
      </c>
      <c r="X56" s="178">
        <v>0</v>
      </c>
      <c r="Y56" s="105">
        <v>0</v>
      </c>
      <c r="Z56" s="178">
        <v>0</v>
      </c>
      <c r="AA56" s="177">
        <v>0</v>
      </c>
      <c r="AB56" s="178">
        <v>0</v>
      </c>
      <c r="AC56" s="177">
        <v>0</v>
      </c>
      <c r="AD56" s="178">
        <v>0</v>
      </c>
      <c r="AE56" s="177">
        <v>0</v>
      </c>
      <c r="AF56" s="178">
        <v>0</v>
      </c>
      <c r="AG56" s="177">
        <v>0</v>
      </c>
      <c r="AH56" s="178">
        <v>0</v>
      </c>
      <c r="AI56" s="105">
        <v>0</v>
      </c>
      <c r="AJ56" s="178">
        <v>0</v>
      </c>
      <c r="AK56" s="105">
        <v>0</v>
      </c>
      <c r="AL56" s="178">
        <v>0</v>
      </c>
      <c r="AM56" s="105" t="s">
        <v>300</v>
      </c>
      <c r="AN56" s="178" t="s">
        <v>300</v>
      </c>
      <c r="AO56" s="105">
        <v>0</v>
      </c>
      <c r="AP56" s="178">
        <v>0</v>
      </c>
      <c r="AQ56" s="105">
        <v>0</v>
      </c>
      <c r="AR56" s="178">
        <v>0</v>
      </c>
      <c r="AS56" s="105">
        <v>0</v>
      </c>
      <c r="AT56" s="178">
        <v>0</v>
      </c>
      <c r="AU56" s="105">
        <v>0</v>
      </c>
      <c r="AV56" s="178">
        <v>0</v>
      </c>
      <c r="AW56" s="105">
        <v>0</v>
      </c>
      <c r="AX56" s="178">
        <v>0</v>
      </c>
      <c r="AY56" s="105">
        <v>0</v>
      </c>
      <c r="AZ56" s="178">
        <v>0</v>
      </c>
      <c r="BA56" s="105">
        <v>0</v>
      </c>
      <c r="BB56" s="178">
        <v>0</v>
      </c>
      <c r="BC56" s="105">
        <v>0</v>
      </c>
      <c r="BD56" s="178">
        <v>0</v>
      </c>
      <c r="BE56" s="105">
        <v>0</v>
      </c>
      <c r="BF56" s="178">
        <v>0</v>
      </c>
      <c r="BG56" s="105">
        <v>0</v>
      </c>
      <c r="BH56" s="178">
        <v>0</v>
      </c>
      <c r="BI56" s="105">
        <v>0</v>
      </c>
      <c r="BJ56" s="178">
        <v>0</v>
      </c>
      <c r="BK56" s="105">
        <v>0</v>
      </c>
      <c r="BL56" s="178">
        <v>0</v>
      </c>
      <c r="BM56" s="105">
        <v>0</v>
      </c>
      <c r="BN56" s="178">
        <v>0</v>
      </c>
      <c r="BO56" s="105" t="s">
        <v>300</v>
      </c>
      <c r="BP56" s="178" t="s">
        <v>300</v>
      </c>
      <c r="BQ56" s="105">
        <v>0</v>
      </c>
      <c r="BR56" s="178">
        <v>0</v>
      </c>
      <c r="BS56" s="105">
        <v>0</v>
      </c>
      <c r="BT56" s="178">
        <v>0</v>
      </c>
      <c r="BU56" s="105">
        <v>0</v>
      </c>
      <c r="BV56" s="178">
        <v>0</v>
      </c>
      <c r="BW56" s="105">
        <v>0</v>
      </c>
      <c r="BX56" s="178" t="e">
        <v>#DIV/0!</v>
      </c>
      <c r="BY56" s="105">
        <v>0</v>
      </c>
      <c r="BZ56" s="178">
        <v>0</v>
      </c>
      <c r="CA56" s="105">
        <v>0</v>
      </c>
      <c r="CB56" s="178">
        <v>0</v>
      </c>
      <c r="CC56" s="105">
        <v>0</v>
      </c>
      <c r="CD56" s="178">
        <v>0</v>
      </c>
      <c r="CE56" s="105">
        <v>0</v>
      </c>
      <c r="CF56" s="178">
        <v>0</v>
      </c>
      <c r="CG56" s="105">
        <v>0</v>
      </c>
      <c r="CH56" s="178">
        <v>0</v>
      </c>
      <c r="CI56" s="105">
        <v>0</v>
      </c>
      <c r="CJ56" s="178">
        <v>0</v>
      </c>
      <c r="CK56" s="105">
        <v>0</v>
      </c>
      <c r="CL56" s="178">
        <v>0</v>
      </c>
      <c r="CM56" s="105">
        <v>0</v>
      </c>
      <c r="CN56" s="178">
        <v>0</v>
      </c>
      <c r="CO56" s="105">
        <v>0</v>
      </c>
      <c r="CP56" s="178">
        <v>0</v>
      </c>
      <c r="CQ56" s="105" t="s">
        <v>300</v>
      </c>
      <c r="CR56" s="178" t="s">
        <v>300</v>
      </c>
      <c r="CS56" s="105" t="s">
        <v>300</v>
      </c>
      <c r="CT56" s="178" t="s">
        <v>300</v>
      </c>
      <c r="CU56" s="105">
        <v>0</v>
      </c>
      <c r="CV56" s="178">
        <v>0</v>
      </c>
      <c r="CW56" s="105" t="s">
        <v>300</v>
      </c>
      <c r="CX56" s="178" t="s">
        <v>300</v>
      </c>
      <c r="CY56" s="178" t="s">
        <v>300</v>
      </c>
      <c r="CZ56" s="178" t="s">
        <v>300</v>
      </c>
      <c r="DA56" s="178" t="s">
        <v>300</v>
      </c>
      <c r="DB56" s="178" t="s">
        <v>300</v>
      </c>
      <c r="DC56" s="446"/>
      <c r="DD56" s="446"/>
      <c r="DE56" s="446"/>
      <c r="DF56" s="446"/>
      <c r="DG56" s="446"/>
      <c r="DH56" s="446"/>
      <c r="DI56" s="446"/>
      <c r="DJ56" s="446"/>
      <c r="DK56" s="446"/>
      <c r="DL56" s="446"/>
      <c r="DM56" s="446"/>
      <c r="DN56" s="446"/>
      <c r="DO56" s="446"/>
      <c r="DP56" s="446"/>
      <c r="DQ56" s="446"/>
      <c r="DR56" s="446"/>
      <c r="DS56" s="446"/>
      <c r="DT56" s="446"/>
      <c r="DU56" s="446"/>
      <c r="DV56" s="446"/>
      <c r="DW56" s="446"/>
      <c r="DX56" s="446"/>
      <c r="DY56" s="446"/>
      <c r="DZ56" s="446"/>
      <c r="EA56" s="446"/>
      <c r="EB56" s="446"/>
      <c r="EC56" s="446"/>
    </row>
    <row r="57" spans="1:133" s="141" customFormat="1" ht="19.5" customHeight="1">
      <c r="A57" s="182"/>
      <c r="B57" s="380" t="s">
        <v>320</v>
      </c>
      <c r="C57" s="177">
        <v>0</v>
      </c>
      <c r="D57" s="181">
        <v>0</v>
      </c>
      <c r="E57" s="105">
        <v>0</v>
      </c>
      <c r="F57" s="181">
        <v>0</v>
      </c>
      <c r="G57" s="105">
        <v>0</v>
      </c>
      <c r="H57" s="181">
        <v>0</v>
      </c>
      <c r="I57" s="105">
        <v>0</v>
      </c>
      <c r="J57" s="181">
        <v>0</v>
      </c>
      <c r="K57" s="105">
        <v>0</v>
      </c>
      <c r="L57" s="181">
        <v>0</v>
      </c>
      <c r="M57" s="105">
        <v>0</v>
      </c>
      <c r="N57" s="181">
        <v>0</v>
      </c>
      <c r="O57" s="105">
        <v>0</v>
      </c>
      <c r="P57" s="181">
        <v>0</v>
      </c>
      <c r="Q57" s="105">
        <v>0</v>
      </c>
      <c r="R57" s="181">
        <v>0</v>
      </c>
      <c r="S57" s="105">
        <v>0</v>
      </c>
      <c r="T57" s="181">
        <v>0</v>
      </c>
      <c r="U57" s="179">
        <v>0</v>
      </c>
      <c r="V57" s="181">
        <v>0</v>
      </c>
      <c r="W57" s="179">
        <v>0</v>
      </c>
      <c r="X57" s="181">
        <v>0</v>
      </c>
      <c r="Y57" s="179">
        <v>0</v>
      </c>
      <c r="Z57" s="181">
        <v>0</v>
      </c>
      <c r="AA57" s="180">
        <v>0</v>
      </c>
      <c r="AB57" s="181">
        <v>0</v>
      </c>
      <c r="AC57" s="180">
        <v>0</v>
      </c>
      <c r="AD57" s="181">
        <v>0</v>
      </c>
      <c r="AE57" s="180">
        <v>0</v>
      </c>
      <c r="AF57" s="181">
        <v>0</v>
      </c>
      <c r="AG57" s="177">
        <v>0</v>
      </c>
      <c r="AH57" s="181">
        <v>0</v>
      </c>
      <c r="AI57" s="105">
        <v>0</v>
      </c>
      <c r="AJ57" s="181">
        <v>0</v>
      </c>
      <c r="AK57" s="105">
        <v>0</v>
      </c>
      <c r="AL57" s="181">
        <v>0</v>
      </c>
      <c r="AM57" s="105" t="s">
        <v>300</v>
      </c>
      <c r="AN57" s="181" t="s">
        <v>300</v>
      </c>
      <c r="AO57" s="105">
        <v>0</v>
      </c>
      <c r="AP57" s="181">
        <v>0</v>
      </c>
      <c r="AQ57" s="105">
        <v>0</v>
      </c>
      <c r="AR57" s="181">
        <v>0</v>
      </c>
      <c r="AS57" s="105">
        <v>0</v>
      </c>
      <c r="AT57" s="181">
        <v>0</v>
      </c>
      <c r="AU57" s="105">
        <v>0</v>
      </c>
      <c r="AV57" s="181">
        <v>0</v>
      </c>
      <c r="AW57" s="105">
        <v>0</v>
      </c>
      <c r="AX57" s="181">
        <v>0</v>
      </c>
      <c r="AY57" s="105">
        <v>0</v>
      </c>
      <c r="AZ57" s="181">
        <v>0</v>
      </c>
      <c r="BA57" s="105">
        <v>0</v>
      </c>
      <c r="BB57" s="181">
        <v>0</v>
      </c>
      <c r="BC57" s="105">
        <v>0</v>
      </c>
      <c r="BD57" s="181">
        <v>0</v>
      </c>
      <c r="BE57" s="105">
        <v>0</v>
      </c>
      <c r="BF57" s="181">
        <v>0</v>
      </c>
      <c r="BG57" s="105">
        <v>0</v>
      </c>
      <c r="BH57" s="181">
        <v>0</v>
      </c>
      <c r="BI57" s="105">
        <v>0</v>
      </c>
      <c r="BJ57" s="181">
        <v>0</v>
      </c>
      <c r="BK57" s="105">
        <v>0</v>
      </c>
      <c r="BL57" s="181">
        <v>0</v>
      </c>
      <c r="BM57" s="105">
        <v>0</v>
      </c>
      <c r="BN57" s="181">
        <v>0</v>
      </c>
      <c r="BO57" s="105" t="s">
        <v>300</v>
      </c>
      <c r="BP57" s="181" t="s">
        <v>300</v>
      </c>
      <c r="BQ57" s="105">
        <v>0</v>
      </c>
      <c r="BR57" s="181">
        <v>0</v>
      </c>
      <c r="BS57" s="105">
        <v>0</v>
      </c>
      <c r="BT57" s="181">
        <v>0</v>
      </c>
      <c r="BU57" s="105">
        <v>0</v>
      </c>
      <c r="BV57" s="181">
        <v>0</v>
      </c>
      <c r="BW57" s="105">
        <v>0</v>
      </c>
      <c r="BX57" s="181" t="e">
        <v>#DIV/0!</v>
      </c>
      <c r="BY57" s="105">
        <v>0</v>
      </c>
      <c r="BZ57" s="181">
        <v>0</v>
      </c>
      <c r="CA57" s="105">
        <v>0</v>
      </c>
      <c r="CB57" s="181">
        <v>0</v>
      </c>
      <c r="CC57" s="105">
        <v>0</v>
      </c>
      <c r="CD57" s="181">
        <v>0</v>
      </c>
      <c r="CE57" s="105">
        <v>0</v>
      </c>
      <c r="CF57" s="181">
        <v>0</v>
      </c>
      <c r="CG57" s="105">
        <v>0</v>
      </c>
      <c r="CH57" s="181">
        <v>0</v>
      </c>
      <c r="CI57" s="105">
        <v>0</v>
      </c>
      <c r="CJ57" s="181">
        <v>0</v>
      </c>
      <c r="CK57" s="105">
        <v>0</v>
      </c>
      <c r="CL57" s="181">
        <v>0</v>
      </c>
      <c r="CM57" s="105">
        <v>0</v>
      </c>
      <c r="CN57" s="181">
        <v>0</v>
      </c>
      <c r="CO57" s="105">
        <v>0</v>
      </c>
      <c r="CP57" s="181">
        <v>0</v>
      </c>
      <c r="CQ57" s="105" t="s">
        <v>300</v>
      </c>
      <c r="CR57" s="181" t="s">
        <v>300</v>
      </c>
      <c r="CS57" s="105" t="s">
        <v>300</v>
      </c>
      <c r="CT57" s="181" t="s">
        <v>300</v>
      </c>
      <c r="CU57" s="105">
        <v>0</v>
      </c>
      <c r="CV57" s="181">
        <v>0</v>
      </c>
      <c r="CW57" s="105" t="s">
        <v>300</v>
      </c>
      <c r="CX57" s="181" t="s">
        <v>300</v>
      </c>
      <c r="CY57" s="181" t="s">
        <v>300</v>
      </c>
      <c r="CZ57" s="181" t="s">
        <v>300</v>
      </c>
      <c r="DA57" s="181" t="s">
        <v>300</v>
      </c>
      <c r="DB57" s="181" t="s">
        <v>300</v>
      </c>
      <c r="DC57" s="446"/>
      <c r="DD57" s="446"/>
      <c r="DE57" s="446"/>
      <c r="DF57" s="446"/>
      <c r="DG57" s="446"/>
      <c r="DH57" s="446"/>
      <c r="DI57" s="446"/>
      <c r="DJ57" s="446"/>
      <c r="DK57" s="446"/>
      <c r="DL57" s="446"/>
      <c r="DM57" s="446"/>
      <c r="DN57" s="446"/>
      <c r="DO57" s="446"/>
      <c r="DP57" s="446"/>
      <c r="DQ57" s="446"/>
      <c r="DR57" s="446"/>
      <c r="DS57" s="446"/>
      <c r="DT57" s="446"/>
      <c r="DU57" s="446"/>
      <c r="DV57" s="446"/>
      <c r="DW57" s="446"/>
      <c r="DX57" s="446"/>
      <c r="DY57" s="446"/>
      <c r="DZ57" s="446"/>
      <c r="EA57" s="446"/>
      <c r="EB57" s="446"/>
      <c r="EC57" s="446"/>
    </row>
    <row r="58" spans="1:133" s="141" customFormat="1" ht="16.5" customHeight="1">
      <c r="A58" s="140"/>
      <c r="B58" s="382" t="s">
        <v>322</v>
      </c>
      <c r="C58" s="177">
        <v>3459.1303432499999</v>
      </c>
      <c r="D58" s="181">
        <v>5.9205099044906691</v>
      </c>
      <c r="E58" s="105">
        <v>77.371829000000005</v>
      </c>
      <c r="F58" s="181">
        <v>0.26237807897364385</v>
      </c>
      <c r="G58" s="105">
        <v>3.0569999999999998E-3</v>
      </c>
      <c r="H58" s="181">
        <v>1.6407791676625467E-5</v>
      </c>
      <c r="I58" s="105">
        <v>263.55109843999998</v>
      </c>
      <c r="J58" s="181">
        <v>2.298160479533117</v>
      </c>
      <c r="K58" s="105">
        <v>32.961590999999999</v>
      </c>
      <c r="L58" s="181">
        <v>0.17217764747733533</v>
      </c>
      <c r="M58" s="105">
        <v>64.016683</v>
      </c>
      <c r="N58" s="181">
        <v>0.46160719700594777</v>
      </c>
      <c r="O58" s="105">
        <v>0</v>
      </c>
      <c r="P58" s="181">
        <v>0</v>
      </c>
      <c r="Q58" s="105">
        <v>58.542917549999999</v>
      </c>
      <c r="R58" s="181">
        <v>1.3906881172928294</v>
      </c>
      <c r="S58" s="105">
        <v>765.01548020999996</v>
      </c>
      <c r="T58" s="181">
        <v>15.100933532356342</v>
      </c>
      <c r="U58" s="179">
        <v>9252.8185377299997</v>
      </c>
      <c r="V58" s="181">
        <v>39.099541461988423</v>
      </c>
      <c r="W58" s="179">
        <v>56.480446000000001</v>
      </c>
      <c r="X58" s="181">
        <v>2.5700739052452</v>
      </c>
      <c r="Y58" s="179">
        <v>100</v>
      </c>
      <c r="Z58" s="181">
        <v>9.8353860512693299</v>
      </c>
      <c r="AA58" s="180">
        <v>47.096885579999999</v>
      </c>
      <c r="AB58" s="181">
        <v>1.4107810095364046</v>
      </c>
      <c r="AC58" s="180">
        <v>0</v>
      </c>
      <c r="AD58" s="181">
        <v>0</v>
      </c>
      <c r="AE58" s="180">
        <v>0</v>
      </c>
      <c r="AF58" s="181">
        <v>0</v>
      </c>
      <c r="AG58" s="177">
        <v>8.8833269999999995</v>
      </c>
      <c r="AH58" s="181">
        <v>0.39222947732522712</v>
      </c>
      <c r="AI58" s="105">
        <v>74.181442169999997</v>
      </c>
      <c r="AJ58" s="181">
        <v>1.2046062692283093</v>
      </c>
      <c r="AK58" s="105">
        <v>56.669438999999997</v>
      </c>
      <c r="AL58" s="181">
        <v>3.032121476461926</v>
      </c>
      <c r="AM58" s="105" t="s">
        <v>300</v>
      </c>
      <c r="AN58" s="181" t="s">
        <v>300</v>
      </c>
      <c r="AO58" s="105">
        <v>70.120658000000006</v>
      </c>
      <c r="AP58" s="181">
        <v>19.99464090482304</v>
      </c>
      <c r="AQ58" s="105">
        <v>0</v>
      </c>
      <c r="AR58" s="181">
        <v>0</v>
      </c>
      <c r="AS58" s="105">
        <v>0</v>
      </c>
      <c r="AT58" s="181">
        <v>0</v>
      </c>
      <c r="AU58" s="105">
        <v>70.948504999999997</v>
      </c>
      <c r="AV58" s="181">
        <v>4.2933670831169195</v>
      </c>
      <c r="AW58" s="105">
        <v>13.026978</v>
      </c>
      <c r="AX58" s="181">
        <v>1.111401412763444</v>
      </c>
      <c r="AY58" s="105">
        <v>0</v>
      </c>
      <c r="AZ58" s="181">
        <v>0</v>
      </c>
      <c r="BA58" s="105">
        <v>1.5123070000000001</v>
      </c>
      <c r="BB58" s="181">
        <v>3.5514989367938614E-2</v>
      </c>
      <c r="BC58" s="105">
        <v>0</v>
      </c>
      <c r="BD58" s="181">
        <v>0</v>
      </c>
      <c r="BE58" s="105">
        <v>0</v>
      </c>
      <c r="BF58" s="181">
        <v>0</v>
      </c>
      <c r="BG58" s="105">
        <v>0</v>
      </c>
      <c r="BH58" s="181">
        <v>0</v>
      </c>
      <c r="BI58" s="105">
        <v>0</v>
      </c>
      <c r="BJ58" s="181">
        <v>0</v>
      </c>
      <c r="BK58" s="105">
        <v>0</v>
      </c>
      <c r="BL58" s="181">
        <v>0</v>
      </c>
      <c r="BM58" s="105">
        <v>11.147253429999999</v>
      </c>
      <c r="BN58" s="181">
        <v>4.3708087080198075</v>
      </c>
      <c r="BO58" s="105" t="s">
        <v>300</v>
      </c>
      <c r="BP58" s="181" t="s">
        <v>300</v>
      </c>
      <c r="BQ58" s="105">
        <v>0</v>
      </c>
      <c r="BR58" s="181">
        <v>0</v>
      </c>
      <c r="BS58" s="105">
        <v>0</v>
      </c>
      <c r="BT58" s="181">
        <v>0</v>
      </c>
      <c r="BU58" s="105">
        <v>49.743708999999996</v>
      </c>
      <c r="BV58" s="181">
        <v>42.323982245809191</v>
      </c>
      <c r="BW58" s="105">
        <v>0</v>
      </c>
      <c r="BX58" s="181" t="e">
        <v>#DIV/0!</v>
      </c>
      <c r="BY58" s="105">
        <v>0</v>
      </c>
      <c r="BZ58" s="181">
        <v>0</v>
      </c>
      <c r="CA58" s="105">
        <v>0</v>
      </c>
      <c r="CB58" s="181">
        <v>0</v>
      </c>
      <c r="CC58" s="105">
        <v>0</v>
      </c>
      <c r="CD58" s="181">
        <v>0</v>
      </c>
      <c r="CE58" s="105">
        <v>3.4962273399999999</v>
      </c>
      <c r="CF58" s="181">
        <v>1.8266178171970695</v>
      </c>
      <c r="CG58" s="105">
        <v>0</v>
      </c>
      <c r="CH58" s="181">
        <v>0</v>
      </c>
      <c r="CI58" s="105">
        <v>0</v>
      </c>
      <c r="CJ58" s="181">
        <v>0</v>
      </c>
      <c r="CK58" s="105">
        <v>0</v>
      </c>
      <c r="CL58" s="181">
        <v>0</v>
      </c>
      <c r="CM58" s="105">
        <v>0</v>
      </c>
      <c r="CN58" s="181">
        <v>0</v>
      </c>
      <c r="CO58" s="105">
        <v>5.1008999999999999E-2</v>
      </c>
      <c r="CP58" s="181">
        <v>0.41186195369792827</v>
      </c>
      <c r="CQ58" s="105" t="s">
        <v>300</v>
      </c>
      <c r="CR58" s="181" t="s">
        <v>300</v>
      </c>
      <c r="CS58" s="105" t="s">
        <v>300</v>
      </c>
      <c r="CT58" s="181" t="s">
        <v>300</v>
      </c>
      <c r="CU58" s="105">
        <v>4.5342149999999997</v>
      </c>
      <c r="CV58" s="181">
        <v>8.0488674090610743</v>
      </c>
      <c r="CW58" s="105" t="s">
        <v>300</v>
      </c>
      <c r="CX58" s="181" t="s">
        <v>300</v>
      </c>
      <c r="CY58" s="181" t="s">
        <v>300</v>
      </c>
      <c r="CZ58" s="181" t="s">
        <v>300</v>
      </c>
      <c r="DA58" s="181" t="s">
        <v>300</v>
      </c>
      <c r="DB58" s="181" t="s">
        <v>300</v>
      </c>
      <c r="DC58" s="446"/>
      <c r="DD58" s="446"/>
      <c r="DE58" s="446"/>
      <c r="DF58" s="446"/>
      <c r="DG58" s="446"/>
      <c r="DH58" s="446"/>
      <c r="DI58" s="446"/>
      <c r="DJ58" s="446"/>
      <c r="DK58" s="446"/>
      <c r="DL58" s="446"/>
      <c r="DM58" s="446"/>
      <c r="DN58" s="446"/>
      <c r="DO58" s="446"/>
      <c r="DP58" s="446"/>
      <c r="DQ58" s="446"/>
      <c r="DR58" s="446"/>
      <c r="DS58" s="446"/>
      <c r="DT58" s="446"/>
      <c r="DU58" s="446"/>
      <c r="DV58" s="446"/>
      <c r="DW58" s="446"/>
      <c r="DX58" s="446"/>
      <c r="DY58" s="446"/>
      <c r="DZ58" s="446"/>
      <c r="EA58" s="446"/>
      <c r="EB58" s="446"/>
      <c r="EC58" s="446"/>
    </row>
    <row r="59" spans="1:133" s="141" customFormat="1" ht="16.5" customHeight="1">
      <c r="A59" s="140"/>
      <c r="B59" s="383"/>
      <c r="C59" s="384"/>
      <c r="D59" s="369"/>
      <c r="E59" s="384"/>
      <c r="F59" s="369"/>
      <c r="G59" s="384"/>
      <c r="H59" s="369"/>
      <c r="I59" s="384"/>
      <c r="J59" s="369"/>
      <c r="K59" s="384"/>
      <c r="L59" s="369"/>
      <c r="M59" s="384"/>
      <c r="N59" s="369"/>
      <c r="O59" s="384"/>
      <c r="P59" s="369"/>
      <c r="Q59" s="384"/>
      <c r="R59" s="369"/>
      <c r="S59" s="384"/>
      <c r="T59" s="369"/>
      <c r="U59" s="540"/>
      <c r="V59" s="369"/>
      <c r="W59" s="540"/>
      <c r="X59" s="369"/>
      <c r="Y59" s="540"/>
      <c r="Z59" s="369"/>
      <c r="AA59" s="368"/>
      <c r="AB59" s="369"/>
      <c r="AC59" s="368"/>
      <c r="AD59" s="369"/>
      <c r="AE59" s="368"/>
      <c r="AF59" s="369"/>
      <c r="AG59" s="384"/>
      <c r="AH59" s="369"/>
      <c r="AI59" s="384"/>
      <c r="AJ59" s="369"/>
      <c r="AK59" s="384"/>
      <c r="AL59" s="369"/>
      <c r="AM59" s="384"/>
      <c r="AN59" s="369"/>
      <c r="AO59" s="384"/>
      <c r="AP59" s="369"/>
      <c r="AQ59" s="384"/>
      <c r="AR59" s="369"/>
      <c r="AS59" s="384"/>
      <c r="AT59" s="369"/>
      <c r="AU59" s="384"/>
      <c r="AV59" s="369"/>
      <c r="AW59" s="384"/>
      <c r="AX59" s="369"/>
      <c r="AY59" s="384"/>
      <c r="AZ59" s="369"/>
      <c r="BA59" s="384"/>
      <c r="BB59" s="369"/>
      <c r="BC59" s="384"/>
      <c r="BD59" s="369"/>
      <c r="BE59" s="384"/>
      <c r="BF59" s="369"/>
      <c r="BG59" s="384"/>
      <c r="BH59" s="369"/>
      <c r="BI59" s="384"/>
      <c r="BJ59" s="369"/>
      <c r="BK59" s="384"/>
      <c r="BL59" s="369"/>
      <c r="BM59" s="384"/>
      <c r="BN59" s="369"/>
      <c r="BO59" s="384"/>
      <c r="BP59" s="369"/>
      <c r="BQ59" s="384"/>
      <c r="BR59" s="369"/>
      <c r="BS59" s="384"/>
      <c r="BT59" s="369"/>
      <c r="BU59" s="384"/>
      <c r="BV59" s="369"/>
      <c r="BW59" s="384"/>
      <c r="BX59" s="369"/>
      <c r="BY59" s="384"/>
      <c r="BZ59" s="369"/>
      <c r="CA59" s="384"/>
      <c r="CB59" s="369"/>
      <c r="CC59" s="384"/>
      <c r="CD59" s="369"/>
      <c r="CE59" s="384"/>
      <c r="CF59" s="369"/>
      <c r="CG59" s="384"/>
      <c r="CH59" s="369"/>
      <c r="CI59" s="384"/>
      <c r="CJ59" s="369"/>
      <c r="CK59" s="384"/>
      <c r="CL59" s="369"/>
      <c r="CM59" s="384"/>
      <c r="CN59" s="369"/>
      <c r="CO59" s="384"/>
      <c r="CP59" s="369"/>
      <c r="CQ59" s="384"/>
      <c r="CR59" s="369"/>
      <c r="CS59" s="384"/>
      <c r="CT59" s="369"/>
      <c r="CU59" s="384"/>
      <c r="CV59" s="369"/>
      <c r="CW59" s="384"/>
      <c r="CX59" s="369"/>
      <c r="CY59" s="369"/>
      <c r="CZ59" s="369"/>
      <c r="DA59" s="369"/>
      <c r="DB59" s="369"/>
      <c r="DC59" s="80"/>
      <c r="DD59" s="80"/>
      <c r="DE59" s="80"/>
      <c r="DF59" s="80"/>
      <c r="DG59" s="80"/>
      <c r="DH59" s="80"/>
      <c r="DI59" s="80"/>
      <c r="DJ59" s="80"/>
      <c r="DK59" s="80"/>
      <c r="DL59" s="80"/>
      <c r="DM59" s="80"/>
      <c r="DN59" s="80"/>
      <c r="DO59" s="80"/>
      <c r="DP59" s="80"/>
      <c r="DQ59" s="80"/>
      <c r="DR59" s="80"/>
      <c r="DS59" s="80"/>
      <c r="DT59" s="80"/>
      <c r="DU59" s="80"/>
      <c r="DV59" s="80"/>
      <c r="DW59" s="80"/>
      <c r="DX59" s="80"/>
      <c r="DY59" s="80"/>
      <c r="DZ59" s="80"/>
      <c r="EA59" s="80"/>
      <c r="EB59" s="80"/>
      <c r="EC59" s="80"/>
    </row>
    <row r="60" spans="1:133" ht="20.100000000000001" customHeight="1">
      <c r="B60" s="85" t="s">
        <v>91</v>
      </c>
      <c r="C60" s="460"/>
      <c r="D60" s="460"/>
      <c r="E60" s="460"/>
      <c r="F60" s="460"/>
      <c r="G60" s="460"/>
      <c r="H60" s="460"/>
      <c r="I60" s="460"/>
      <c r="J60" s="460"/>
      <c r="K60" s="460"/>
      <c r="L60" s="460"/>
      <c r="M60" s="460"/>
      <c r="N60" s="460"/>
      <c r="O60" s="460"/>
      <c r="P60" s="460"/>
      <c r="Q60" s="460"/>
      <c r="R60" s="460"/>
      <c r="S60" s="460"/>
      <c r="T60" s="460"/>
      <c r="U60" s="460"/>
      <c r="V60" s="460"/>
      <c r="W60" s="460"/>
      <c r="X60" s="460"/>
      <c r="Y60" s="460"/>
      <c r="Z60" s="460"/>
      <c r="AA60" s="460"/>
      <c r="AB60" s="460"/>
      <c r="AC60" s="460"/>
      <c r="AD60" s="460"/>
      <c r="AE60" s="460"/>
      <c r="AF60" s="460"/>
      <c r="AG60" s="460"/>
      <c r="AH60" s="460"/>
      <c r="AI60" s="460"/>
      <c r="AJ60" s="460"/>
      <c r="AK60" s="460"/>
      <c r="AL60" s="460"/>
      <c r="AM60" s="460"/>
      <c r="AN60" s="460"/>
      <c r="AO60" s="460"/>
      <c r="AP60" s="460"/>
      <c r="AQ60" s="460"/>
      <c r="AR60" s="460"/>
      <c r="AS60" s="460"/>
      <c r="AT60" s="460"/>
      <c r="AU60" s="460"/>
      <c r="AV60" s="460"/>
      <c r="AW60" s="460"/>
      <c r="AX60" s="460"/>
      <c r="AY60" s="460"/>
      <c r="AZ60" s="460"/>
      <c r="BA60" s="460"/>
      <c r="BB60" s="460"/>
      <c r="BC60" s="460"/>
      <c r="BD60" s="460"/>
      <c r="BE60" s="460"/>
      <c r="BF60" s="460"/>
      <c r="BG60" s="460"/>
      <c r="BH60" s="460"/>
      <c r="BI60" s="460"/>
      <c r="BJ60" s="460"/>
      <c r="BK60" s="460"/>
      <c r="BL60" s="460"/>
      <c r="BM60" s="460"/>
      <c r="BN60" s="460"/>
      <c r="BO60" s="460"/>
      <c r="BP60" s="460"/>
      <c r="BQ60" s="460"/>
      <c r="BR60" s="460"/>
      <c r="BS60" s="460"/>
      <c r="BT60" s="460"/>
      <c r="BU60" s="460"/>
      <c r="BV60" s="460"/>
      <c r="BW60" s="460"/>
      <c r="BX60" s="460"/>
      <c r="BY60" s="460"/>
      <c r="BZ60" s="460"/>
      <c r="CA60" s="460"/>
      <c r="CB60" s="460"/>
      <c r="CC60" s="460"/>
      <c r="CD60" s="460"/>
      <c r="CE60" s="460"/>
      <c r="CF60" s="460"/>
      <c r="CG60" s="460"/>
      <c r="CH60" s="460"/>
      <c r="CI60" s="460"/>
      <c r="CJ60" s="460"/>
      <c r="CK60" s="460"/>
      <c r="CL60" s="460"/>
      <c r="CM60" s="460"/>
      <c r="CN60" s="460"/>
      <c r="CO60" s="460"/>
      <c r="CP60" s="460"/>
      <c r="CQ60" s="460"/>
      <c r="CR60" s="460"/>
      <c r="CS60" s="460"/>
      <c r="CT60" s="460"/>
      <c r="CU60" s="460"/>
      <c r="CV60" s="460"/>
      <c r="CW60" s="460"/>
      <c r="CX60" s="460"/>
      <c r="CY60" s="459"/>
      <c r="CZ60" s="459"/>
      <c r="DA60" s="459"/>
      <c r="DB60" s="459"/>
      <c r="DC60" s="80"/>
      <c r="DD60" s="80"/>
      <c r="DE60" s="80"/>
      <c r="DF60" s="80"/>
      <c r="DG60" s="80"/>
      <c r="DH60" s="80"/>
      <c r="DI60" s="80"/>
      <c r="DJ60" s="80"/>
      <c r="DK60" s="80"/>
      <c r="DL60" s="80"/>
      <c r="DM60" s="80"/>
      <c r="DN60" s="80"/>
      <c r="DO60" s="80"/>
      <c r="DP60" s="80"/>
      <c r="DQ60" s="80"/>
      <c r="DR60" s="80"/>
      <c r="DS60" s="80"/>
      <c r="DT60" s="80"/>
      <c r="DU60" s="80"/>
      <c r="DV60" s="80"/>
      <c r="DW60" s="80"/>
      <c r="DX60" s="80"/>
      <c r="DY60" s="80"/>
      <c r="DZ60" s="80"/>
      <c r="EA60" s="80"/>
      <c r="EB60" s="80"/>
      <c r="EC60" s="80"/>
    </row>
    <row r="61" spans="1:133" ht="20.100000000000001" customHeight="1">
      <c r="B61" s="85" t="s">
        <v>482</v>
      </c>
      <c r="D61" s="63"/>
      <c r="E61" s="63"/>
      <c r="F61" s="63"/>
      <c r="I61" s="63"/>
      <c r="J61" s="63"/>
      <c r="N61" s="63"/>
      <c r="O61" s="63"/>
      <c r="P61" s="63"/>
      <c r="V61" s="63"/>
      <c r="W61" s="63"/>
      <c r="X61" s="63"/>
      <c r="AB61" s="63"/>
      <c r="AC61" s="63"/>
      <c r="AD61" s="63"/>
      <c r="AH61" s="63"/>
      <c r="AI61" s="63"/>
      <c r="AJ61" s="63"/>
      <c r="AN61" s="63"/>
      <c r="AO61" s="63"/>
      <c r="AP61" s="63"/>
      <c r="AT61" s="63"/>
      <c r="AU61" s="63"/>
      <c r="AV61" s="63"/>
      <c r="AZ61" s="63"/>
      <c r="BA61" s="63"/>
      <c r="BB61" s="63"/>
      <c r="BF61" s="63"/>
      <c r="BG61" s="63"/>
      <c r="BH61" s="63"/>
      <c r="BL61" s="63"/>
      <c r="BM61" s="63"/>
      <c r="BN61" s="63"/>
      <c r="BR61" s="63"/>
      <c r="BS61" s="63"/>
      <c r="BT61" s="63"/>
      <c r="BX61" s="63"/>
      <c r="BY61" s="63"/>
      <c r="BZ61" s="63"/>
      <c r="CD61" s="63"/>
      <c r="CE61" s="63"/>
      <c r="CF61" s="63"/>
      <c r="CJ61" s="63"/>
      <c r="CK61" s="63"/>
      <c r="CL61" s="63"/>
      <c r="CP61" s="63"/>
      <c r="CQ61" s="63"/>
      <c r="CR61" s="63"/>
      <c r="CV61" s="63"/>
      <c r="CW61" s="63"/>
      <c r="CX61" s="63"/>
      <c r="CY61" s="63"/>
      <c r="CZ61" s="63"/>
      <c r="DA61" s="63"/>
      <c r="DB61" s="63"/>
      <c r="DC61" s="80"/>
      <c r="DD61" s="80"/>
      <c r="DE61" s="80"/>
      <c r="DF61" s="80"/>
      <c r="DG61" s="80"/>
      <c r="DH61" s="80"/>
      <c r="DI61" s="80"/>
      <c r="DJ61" s="80"/>
      <c r="DK61" s="80"/>
      <c r="DL61" s="80"/>
      <c r="DM61" s="80"/>
      <c r="DN61" s="80"/>
      <c r="DO61" s="80"/>
      <c r="DP61" s="80"/>
      <c r="DQ61" s="80"/>
      <c r="DR61" s="80"/>
      <c r="DS61" s="80"/>
      <c r="DT61" s="80"/>
      <c r="DU61" s="80"/>
      <c r="DV61" s="80"/>
      <c r="DW61" s="80"/>
      <c r="DX61" s="80"/>
      <c r="DY61" s="80"/>
      <c r="DZ61" s="80"/>
      <c r="EA61" s="80"/>
      <c r="EB61" s="80"/>
      <c r="EC61" s="80"/>
    </row>
    <row r="62" spans="1:133" ht="20.100000000000001" customHeight="1">
      <c r="B62" s="85" t="s">
        <v>483</v>
      </c>
    </row>
    <row r="63" spans="1:133" ht="15" hidden="1"/>
    <row r="64" spans="1:133" ht="15" hidden="1"/>
    <row r="65" ht="15" hidden="1"/>
    <row r="66" ht="15" hidden="1"/>
    <row r="67" ht="15" hidden="1"/>
    <row r="68" ht="15" hidden="1"/>
    <row r="69" ht="15" hidden="1"/>
    <row r="70" ht="15" hidden="1"/>
    <row r="71" ht="15" hidden="1"/>
    <row r="72" ht="15" hidden="1"/>
    <row r="73" ht="15" hidden="1"/>
    <row r="74" ht="15" hidden="1"/>
    <row r="75" ht="15" hidden="1"/>
    <row r="76" ht="15" hidden="1"/>
    <row r="77" ht="15" hidden="1"/>
    <row r="78" ht="15" hidden="1"/>
    <row r="79" ht="15" hidden="1"/>
    <row r="80" ht="14.45" customHeight="1"/>
    <row r="81" ht="14.45" customHeight="1"/>
  </sheetData>
  <mergeCells count="52">
    <mergeCell ref="CE6:CF6"/>
    <mergeCell ref="CG6:CH6"/>
    <mergeCell ref="CY6:CZ6"/>
    <mergeCell ref="CS6:CT6"/>
    <mergeCell ref="CU6:CV6"/>
    <mergeCell ref="CW6:CX6"/>
    <mergeCell ref="CI6:CJ6"/>
    <mergeCell ref="CK6:CL6"/>
    <mergeCell ref="CM6:CN6"/>
    <mergeCell ref="CO6:CP6"/>
    <mergeCell ref="CQ6:CR6"/>
    <mergeCell ref="BU6:BV6"/>
    <mergeCell ref="BW6:BX6"/>
    <mergeCell ref="BY6:BZ6"/>
    <mergeCell ref="CA6:CB6"/>
    <mergeCell ref="CC6:CD6"/>
    <mergeCell ref="BK6:BL6"/>
    <mergeCell ref="BM6:BN6"/>
    <mergeCell ref="BO6:BP6"/>
    <mergeCell ref="BQ6:BR6"/>
    <mergeCell ref="BS6:BT6"/>
    <mergeCell ref="BA6:BB6"/>
    <mergeCell ref="BC6:BD6"/>
    <mergeCell ref="BE6:BF6"/>
    <mergeCell ref="BG6:BH6"/>
    <mergeCell ref="BI6:BJ6"/>
    <mergeCell ref="AQ6:AR6"/>
    <mergeCell ref="AS6:AT6"/>
    <mergeCell ref="AU6:AV6"/>
    <mergeCell ref="AW6:AX6"/>
    <mergeCell ref="AY6:AZ6"/>
    <mergeCell ref="C6:D6"/>
    <mergeCell ref="E6:F6"/>
    <mergeCell ref="G6:H6"/>
    <mergeCell ref="I6:J6"/>
    <mergeCell ref="K6:L6"/>
    <mergeCell ref="DA6:DB6"/>
    <mergeCell ref="W6:X6"/>
    <mergeCell ref="Y6:Z6"/>
    <mergeCell ref="M6:N6"/>
    <mergeCell ref="O6:P6"/>
    <mergeCell ref="Q6:R6"/>
    <mergeCell ref="S6:T6"/>
    <mergeCell ref="U6:V6"/>
    <mergeCell ref="AA6:AB6"/>
    <mergeCell ref="AC6:AD6"/>
    <mergeCell ref="AE6:AF6"/>
    <mergeCell ref="AG6:AH6"/>
    <mergeCell ref="AI6:AJ6"/>
    <mergeCell ref="AK6:AL6"/>
    <mergeCell ref="AM6:AN6"/>
    <mergeCell ref="AO6:AP6"/>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0" max="1048575"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codeName="Hoja29">
    <tabColor rgb="FF002060"/>
  </sheetPr>
  <dimension ref="A1:CX54"/>
  <sheetViews>
    <sheetView showGridLines="0" zoomScale="70" zoomScaleNormal="70" zoomScaleSheetLayoutView="40" workbookViewId="0">
      <selection activeCell="E4" sqref="E4"/>
    </sheetView>
  </sheetViews>
  <sheetFormatPr baseColWidth="10" defaultColWidth="0" defaultRowHeight="15" zeroHeight="1"/>
  <cols>
    <col min="1" max="1" width="11.7109375" style="44" customWidth="1"/>
    <col min="2" max="2" width="107.85546875" style="44" customWidth="1"/>
    <col min="3" max="3" width="11.7109375" style="44" customWidth="1"/>
    <col min="4" max="5" width="11.42578125" style="44" customWidth="1"/>
    <col min="6" max="102" width="0" style="44" hidden="1" customWidth="1"/>
    <col min="103" max="16384" width="11.42578125" style="52" hidden="1"/>
  </cols>
  <sheetData>
    <row r="1" spans="1:102" s="200" customFormat="1" ht="90" customHeight="1">
      <c r="A1" s="199"/>
      <c r="B1" s="199"/>
      <c r="C1" s="199"/>
      <c r="D1" s="199"/>
      <c r="E1" s="199"/>
      <c r="F1" s="199"/>
      <c r="G1" s="199"/>
      <c r="H1" s="199"/>
      <c r="I1" s="199"/>
      <c r="J1" s="199"/>
      <c r="K1" s="199"/>
      <c r="L1" s="199"/>
      <c r="M1" s="199"/>
      <c r="N1" s="199"/>
      <c r="O1" s="199"/>
      <c r="P1" s="199"/>
      <c r="Q1" s="199"/>
      <c r="R1" s="199"/>
      <c r="S1" s="199"/>
      <c r="T1" s="199"/>
      <c r="U1" s="199"/>
      <c r="V1" s="199"/>
      <c r="W1" s="199"/>
      <c r="X1" s="199"/>
      <c r="Y1" s="199"/>
      <c r="Z1" s="199"/>
      <c r="AA1" s="199"/>
      <c r="AB1" s="199"/>
      <c r="AC1" s="199"/>
      <c r="AD1" s="199"/>
      <c r="AE1" s="199"/>
      <c r="AF1" s="199"/>
      <c r="AG1" s="199"/>
      <c r="AH1" s="199"/>
      <c r="AI1" s="199"/>
      <c r="AJ1" s="199"/>
      <c r="AK1" s="199"/>
      <c r="AL1" s="199"/>
      <c r="AM1" s="199"/>
      <c r="AN1" s="199"/>
      <c r="AO1" s="199"/>
      <c r="AP1" s="199"/>
      <c r="AQ1" s="199"/>
      <c r="AR1" s="199"/>
      <c r="AS1" s="199"/>
      <c r="AT1" s="199"/>
      <c r="AU1" s="199"/>
      <c r="AV1" s="199"/>
      <c r="AW1" s="199"/>
      <c r="AX1" s="199"/>
      <c r="AY1" s="199"/>
      <c r="AZ1" s="199"/>
      <c r="BA1" s="199"/>
      <c r="BB1" s="199"/>
      <c r="BC1" s="199"/>
      <c r="BD1" s="199"/>
      <c r="BE1" s="199"/>
      <c r="BF1" s="199"/>
      <c r="BG1" s="199"/>
      <c r="BH1" s="199"/>
      <c r="BI1" s="199"/>
      <c r="BJ1" s="199"/>
      <c r="BK1" s="199"/>
      <c r="BL1" s="199"/>
      <c r="BM1" s="199"/>
      <c r="BN1" s="199"/>
      <c r="BO1" s="199"/>
      <c r="BP1" s="199"/>
      <c r="BQ1" s="199"/>
      <c r="BR1" s="199"/>
      <c r="BS1" s="199"/>
      <c r="BT1" s="199"/>
      <c r="BU1" s="199"/>
      <c r="BV1" s="199"/>
      <c r="BW1" s="199"/>
      <c r="BX1" s="199"/>
      <c r="BY1" s="199"/>
      <c r="BZ1" s="199"/>
      <c r="CA1" s="199"/>
      <c r="CB1" s="199"/>
      <c r="CC1" s="199"/>
      <c r="CD1" s="199"/>
      <c r="CE1" s="199"/>
      <c r="CF1" s="199"/>
      <c r="CG1" s="199"/>
      <c r="CH1" s="199"/>
      <c r="CI1" s="199"/>
      <c r="CJ1" s="199"/>
      <c r="CK1" s="199"/>
      <c r="CL1" s="199"/>
      <c r="CM1" s="199"/>
      <c r="CN1" s="199"/>
      <c r="CO1" s="199"/>
      <c r="CP1" s="199"/>
      <c r="CQ1" s="199"/>
      <c r="CR1" s="199"/>
      <c r="CS1" s="199"/>
      <c r="CT1" s="199"/>
      <c r="CU1" s="199"/>
      <c r="CV1" s="199"/>
      <c r="CW1" s="199"/>
      <c r="CX1" s="199"/>
    </row>
    <row r="2" spans="1:102" s="200" customFormat="1" ht="26.25" customHeight="1">
      <c r="A2" s="199"/>
      <c r="B2" s="199"/>
      <c r="C2" s="199"/>
      <c r="D2" s="199"/>
      <c r="E2" s="199"/>
      <c r="F2" s="199"/>
      <c r="G2" s="199"/>
      <c r="H2" s="199"/>
      <c r="I2" s="199"/>
      <c r="J2" s="199"/>
      <c r="K2" s="199"/>
      <c r="L2" s="199"/>
      <c r="M2" s="199"/>
      <c r="N2" s="199"/>
      <c r="O2" s="199"/>
      <c r="P2" s="199"/>
      <c r="Q2" s="199"/>
      <c r="R2" s="199"/>
      <c r="S2" s="199"/>
      <c r="T2" s="199"/>
      <c r="U2" s="199"/>
      <c r="V2" s="199"/>
      <c r="W2" s="199"/>
      <c r="X2" s="199"/>
      <c r="Y2" s="199"/>
      <c r="Z2" s="199"/>
      <c r="AA2" s="199"/>
      <c r="AB2" s="199"/>
      <c r="AC2" s="199"/>
      <c r="AD2" s="199"/>
      <c r="AE2" s="199"/>
      <c r="AF2" s="199"/>
      <c r="AG2" s="199"/>
      <c r="AH2" s="199"/>
      <c r="AI2" s="199"/>
      <c r="AJ2" s="199"/>
      <c r="AK2" s="199"/>
      <c r="AL2" s="199"/>
      <c r="AM2" s="199"/>
      <c r="AN2" s="199"/>
      <c r="AO2" s="199"/>
      <c r="AP2" s="199"/>
      <c r="AQ2" s="199"/>
      <c r="AR2" s="199"/>
      <c r="AS2" s="199"/>
      <c r="AT2" s="199"/>
      <c r="AU2" s="199"/>
      <c r="AV2" s="199"/>
      <c r="AW2" s="199"/>
      <c r="AX2" s="199"/>
      <c r="AY2" s="199"/>
      <c r="AZ2" s="199"/>
      <c r="BA2" s="199"/>
      <c r="BB2" s="199"/>
      <c r="BC2" s="199"/>
      <c r="BD2" s="199"/>
      <c r="BE2" s="199"/>
      <c r="BF2" s="199"/>
      <c r="BG2" s="199"/>
      <c r="BH2" s="199"/>
      <c r="BI2" s="199"/>
      <c r="BJ2" s="199"/>
      <c r="BK2" s="199"/>
      <c r="BL2" s="199"/>
      <c r="BM2" s="199"/>
      <c r="BN2" s="199"/>
      <c r="BO2" s="199"/>
      <c r="BP2" s="199"/>
      <c r="BQ2" s="199"/>
      <c r="BR2" s="199"/>
      <c r="BS2" s="199"/>
      <c r="BT2" s="199"/>
      <c r="BU2" s="199"/>
      <c r="BV2" s="199"/>
      <c r="BW2" s="199"/>
      <c r="BX2" s="199"/>
      <c r="BY2" s="199"/>
      <c r="BZ2" s="199"/>
      <c r="CA2" s="199"/>
      <c r="CB2" s="199"/>
      <c r="CC2" s="199"/>
      <c r="CD2" s="199"/>
      <c r="CE2" s="199"/>
      <c r="CF2" s="199"/>
      <c r="CG2" s="199"/>
      <c r="CH2" s="199"/>
      <c r="CI2" s="199"/>
      <c r="CJ2" s="199"/>
      <c r="CK2" s="199"/>
      <c r="CL2" s="199"/>
      <c r="CM2" s="199"/>
      <c r="CN2" s="199"/>
      <c r="CO2" s="199"/>
      <c r="CP2" s="199"/>
      <c r="CQ2" s="199"/>
      <c r="CR2" s="199"/>
      <c r="CS2" s="199"/>
      <c r="CT2" s="199"/>
      <c r="CU2" s="199"/>
      <c r="CV2" s="199"/>
      <c r="CW2" s="199"/>
      <c r="CX2" s="199"/>
    </row>
    <row r="3" spans="1:102" ht="75.75" customHeight="1">
      <c r="B3" s="429" t="s">
        <v>210</v>
      </c>
      <c r="F3" s="74"/>
    </row>
    <row r="4" spans="1:102" ht="118.15" customHeight="1">
      <c r="B4" s="719" t="s">
        <v>294</v>
      </c>
      <c r="F4" s="74"/>
    </row>
    <row r="5" spans="1:102" ht="20.100000000000001" customHeight="1">
      <c r="B5" s="719"/>
      <c r="F5" s="74"/>
    </row>
    <row r="6" spans="1:102" ht="36.75" customHeight="1">
      <c r="B6" s="719"/>
      <c r="F6" s="74"/>
    </row>
    <row r="7" spans="1:102" ht="121.15" customHeight="1">
      <c r="B7" s="719"/>
      <c r="F7" s="74"/>
    </row>
    <row r="8" spans="1:102" ht="83.25" customHeight="1">
      <c r="B8" s="430"/>
      <c r="F8" s="74"/>
    </row>
    <row r="9" spans="1:102" ht="20.100000000000001" hidden="1" customHeight="1">
      <c r="B9" s="720"/>
      <c r="F9" s="74"/>
    </row>
    <row r="10" spans="1:102" ht="20.100000000000001" hidden="1" customHeight="1">
      <c r="B10" s="720"/>
      <c r="F10" s="74"/>
    </row>
    <row r="11" spans="1:102" ht="20.100000000000001" hidden="1" customHeight="1">
      <c r="B11" s="720"/>
      <c r="F11" s="74"/>
    </row>
    <row r="12" spans="1:102" ht="20.100000000000001" hidden="1" customHeight="1">
      <c r="B12" s="720"/>
      <c r="F12" s="74"/>
    </row>
    <row r="13" spans="1:102" ht="20.100000000000001" hidden="1" customHeight="1">
      <c r="B13" s="720"/>
      <c r="F13" s="74"/>
    </row>
    <row r="14" spans="1:102" ht="20.100000000000001" hidden="1" customHeight="1">
      <c r="B14" s="720"/>
      <c r="F14" s="74"/>
    </row>
    <row r="15" spans="1:102" ht="20.100000000000001" hidden="1" customHeight="1">
      <c r="B15" s="720"/>
      <c r="F15" s="74"/>
    </row>
    <row r="16" spans="1:102" ht="20.100000000000001" hidden="1" customHeight="1">
      <c r="F16" s="74"/>
    </row>
    <row r="17" spans="6:6" ht="20.100000000000001" hidden="1" customHeight="1">
      <c r="F17" s="74"/>
    </row>
    <row r="18" spans="6:6" ht="20.100000000000001" hidden="1" customHeight="1">
      <c r="F18" s="74"/>
    </row>
    <row r="19" spans="6:6" ht="20.100000000000001" hidden="1" customHeight="1">
      <c r="F19" s="74"/>
    </row>
    <row r="20" spans="6:6" ht="20.100000000000001" hidden="1" customHeight="1">
      <c r="F20" s="74"/>
    </row>
    <row r="21" spans="6:6" ht="20.100000000000001" hidden="1" customHeight="1">
      <c r="F21" s="74"/>
    </row>
    <row r="22" spans="6:6" ht="20.100000000000001" hidden="1" customHeight="1">
      <c r="F22" s="74"/>
    </row>
    <row r="23" spans="6:6" ht="20.100000000000001" hidden="1" customHeight="1">
      <c r="F23" s="74"/>
    </row>
    <row r="24" spans="6:6" ht="20.100000000000001" hidden="1" customHeight="1">
      <c r="F24" s="74"/>
    </row>
    <row r="25" spans="6:6" ht="20.100000000000001" hidden="1" customHeight="1">
      <c r="F25" s="74"/>
    </row>
    <row r="26" spans="6:6" ht="20.100000000000001" hidden="1" customHeight="1">
      <c r="F26" s="74"/>
    </row>
    <row r="27" spans="6:6" ht="20.100000000000001" hidden="1" customHeight="1">
      <c r="F27" s="74"/>
    </row>
    <row r="28" spans="6:6" ht="27" hidden="1" customHeight="1">
      <c r="F28" s="74"/>
    </row>
    <row r="29" spans="6:6" ht="20.100000000000001" hidden="1" customHeight="1">
      <c r="F29" s="74"/>
    </row>
    <row r="30" spans="6:6" ht="20.100000000000001" hidden="1" customHeight="1">
      <c r="F30" s="74"/>
    </row>
    <row r="31" spans="6:6" ht="20.100000000000001" hidden="1" customHeight="1">
      <c r="F31" s="74"/>
    </row>
    <row r="32" spans="6:6" ht="20.100000000000001" hidden="1" customHeight="1">
      <c r="F32" s="74"/>
    </row>
    <row r="33" spans="6:6" ht="20.100000000000001" hidden="1" customHeight="1">
      <c r="F33" s="74"/>
    </row>
    <row r="34" spans="6:6" ht="20.100000000000001" hidden="1" customHeight="1">
      <c r="F34" s="74"/>
    </row>
    <row r="35" spans="6:6" ht="20.100000000000001" hidden="1" customHeight="1">
      <c r="F35" s="74"/>
    </row>
    <row r="36" spans="6:6" ht="20.100000000000001" hidden="1" customHeight="1">
      <c r="F36" s="74"/>
    </row>
    <row r="37" spans="6:6" ht="20.100000000000001" hidden="1" customHeight="1">
      <c r="F37" s="74"/>
    </row>
    <row r="38" spans="6:6" ht="20.100000000000001" hidden="1" customHeight="1">
      <c r="F38" s="74"/>
    </row>
    <row r="39" spans="6:6" ht="20.100000000000001" hidden="1" customHeight="1">
      <c r="F39" s="74"/>
    </row>
    <row r="40" spans="6:6" ht="20.100000000000001" hidden="1" customHeight="1">
      <c r="F40" s="74"/>
    </row>
    <row r="41" spans="6:6" ht="16.5" hidden="1" customHeight="1">
      <c r="F41" s="74"/>
    </row>
    <row r="54" spans="7:7" ht="18" hidden="1">
      <c r="G54" s="85"/>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30"/>
  <dimension ref="A1:WXP200"/>
  <sheetViews>
    <sheetView showGridLines="0" zoomScale="70" zoomScaleNormal="70" zoomScaleSheetLayoutView="85" workbookViewId="0">
      <pane xSplit="3" ySplit="9" topLeftCell="D10" activePane="bottomRight" state="frozen"/>
      <selection pane="topRight" activeCell="D1" sqref="D1"/>
      <selection pane="bottomLeft" activeCell="A10" sqref="A10"/>
      <selection pane="bottomRight" activeCell="B189" sqref="B189"/>
    </sheetView>
  </sheetViews>
  <sheetFormatPr baseColWidth="10" defaultColWidth="0" defaultRowHeight="0" customHeight="1" zeroHeight="1"/>
  <cols>
    <col min="1" max="1" width="7.7109375" style="85" customWidth="1"/>
    <col min="2" max="2" width="101.85546875" style="85" customWidth="1"/>
    <col min="3" max="55" width="17.85546875" style="85" customWidth="1"/>
    <col min="56" max="56" width="11.42578125" style="85" customWidth="1"/>
    <col min="57" max="104" width="11.42578125" style="85" hidden="1" customWidth="1"/>
    <col min="105" max="255" width="11.42578125" style="86" hidden="1" customWidth="1"/>
    <col min="256" max="256" width="8.7109375" style="86" hidden="1" customWidth="1"/>
    <col min="257" max="257" width="101.28515625" style="86" hidden="1" customWidth="1"/>
    <col min="258" max="258" width="16.7109375" style="86" hidden="1" customWidth="1"/>
    <col min="259" max="281" width="18" style="86" hidden="1" customWidth="1"/>
    <col min="282" max="282" width="19.42578125" style="86" hidden="1" customWidth="1"/>
    <col min="283" max="283" width="17.85546875" style="86" hidden="1" customWidth="1"/>
    <col min="284" max="284" width="19.85546875" style="86" hidden="1" customWidth="1"/>
    <col min="285" max="292" width="18" style="86" hidden="1" customWidth="1"/>
    <col min="293" max="293" width="20.140625" style="86" hidden="1" customWidth="1"/>
    <col min="294" max="294" width="19.85546875" style="86" hidden="1" customWidth="1"/>
    <col min="295" max="309" width="18" style="86" hidden="1" customWidth="1"/>
    <col min="310" max="357" width="11.42578125" style="86" hidden="1" customWidth="1"/>
    <col min="358" max="511" width="11.42578125" style="86" hidden="1"/>
    <col min="512" max="512" width="8.7109375" style="86" hidden="1" customWidth="1"/>
    <col min="513" max="513" width="101.28515625" style="86" hidden="1" customWidth="1"/>
    <col min="514" max="514" width="16.7109375" style="86" hidden="1" customWidth="1"/>
    <col min="515" max="537" width="18" style="86" hidden="1" customWidth="1"/>
    <col min="538" max="538" width="19.42578125" style="86" hidden="1" customWidth="1"/>
    <col min="539" max="539" width="17.85546875" style="86" hidden="1" customWidth="1"/>
    <col min="540" max="540" width="19.85546875" style="86" hidden="1" customWidth="1"/>
    <col min="541" max="548" width="18" style="86" hidden="1" customWidth="1"/>
    <col min="549" max="549" width="20.140625" style="86" hidden="1" customWidth="1"/>
    <col min="550" max="550" width="19.85546875" style="86" hidden="1" customWidth="1"/>
    <col min="551" max="565" width="18" style="86" hidden="1" customWidth="1"/>
    <col min="566" max="613" width="11.42578125" style="86" hidden="1" customWidth="1"/>
    <col min="614" max="767" width="11.42578125" style="86" hidden="1"/>
    <col min="768" max="768" width="8.7109375" style="86" hidden="1" customWidth="1"/>
    <col min="769" max="769" width="101.28515625" style="86" hidden="1" customWidth="1"/>
    <col min="770" max="770" width="16.7109375" style="86" hidden="1" customWidth="1"/>
    <col min="771" max="793" width="18" style="86" hidden="1" customWidth="1"/>
    <col min="794" max="794" width="19.42578125" style="86" hidden="1" customWidth="1"/>
    <col min="795" max="795" width="17.85546875" style="86" hidden="1" customWidth="1"/>
    <col min="796" max="796" width="19.85546875" style="86" hidden="1" customWidth="1"/>
    <col min="797" max="804" width="18" style="86" hidden="1" customWidth="1"/>
    <col min="805" max="805" width="20.140625" style="86" hidden="1" customWidth="1"/>
    <col min="806" max="806" width="19.85546875" style="86" hidden="1" customWidth="1"/>
    <col min="807" max="821" width="18" style="86" hidden="1" customWidth="1"/>
    <col min="822" max="869" width="11.42578125" style="86" hidden="1" customWidth="1"/>
    <col min="870" max="1023" width="11.42578125" style="86" hidden="1"/>
    <col min="1024" max="1024" width="8.7109375" style="86" hidden="1" customWidth="1"/>
    <col min="1025" max="1025" width="101.28515625" style="86" hidden="1" customWidth="1"/>
    <col min="1026" max="1026" width="16.7109375" style="86" hidden="1" customWidth="1"/>
    <col min="1027" max="1049" width="18" style="86" hidden="1" customWidth="1"/>
    <col min="1050" max="1050" width="19.42578125" style="86" hidden="1" customWidth="1"/>
    <col min="1051" max="1051" width="17.85546875" style="86" hidden="1" customWidth="1"/>
    <col min="1052" max="1052" width="19.85546875" style="86" hidden="1" customWidth="1"/>
    <col min="1053" max="1060" width="18" style="86" hidden="1" customWidth="1"/>
    <col min="1061" max="1061" width="20.140625" style="86" hidden="1" customWidth="1"/>
    <col min="1062" max="1062" width="19.85546875" style="86" hidden="1" customWidth="1"/>
    <col min="1063" max="1077" width="18" style="86" hidden="1" customWidth="1"/>
    <col min="1078" max="1125" width="11.42578125" style="86" hidden="1" customWidth="1"/>
    <col min="1126" max="1279" width="11.42578125" style="86" hidden="1"/>
    <col min="1280" max="1280" width="8.7109375" style="86" hidden="1" customWidth="1"/>
    <col min="1281" max="1281" width="101.28515625" style="86" hidden="1" customWidth="1"/>
    <col min="1282" max="1282" width="16.7109375" style="86" hidden="1" customWidth="1"/>
    <col min="1283" max="1305" width="18" style="86" hidden="1" customWidth="1"/>
    <col min="1306" max="1306" width="19.42578125" style="86" hidden="1" customWidth="1"/>
    <col min="1307" max="1307" width="17.85546875" style="86" hidden="1" customWidth="1"/>
    <col min="1308" max="1308" width="19.85546875" style="86" hidden="1" customWidth="1"/>
    <col min="1309" max="1316" width="18" style="86" hidden="1" customWidth="1"/>
    <col min="1317" max="1317" width="20.140625" style="86" hidden="1" customWidth="1"/>
    <col min="1318" max="1318" width="19.85546875" style="86" hidden="1" customWidth="1"/>
    <col min="1319" max="1333" width="18" style="86" hidden="1" customWidth="1"/>
    <col min="1334" max="1381" width="11.42578125" style="86" hidden="1" customWidth="1"/>
    <col min="1382" max="1535" width="11.42578125" style="86" hidden="1"/>
    <col min="1536" max="1536" width="8.7109375" style="86" hidden="1" customWidth="1"/>
    <col min="1537" max="1537" width="101.28515625" style="86" hidden="1" customWidth="1"/>
    <col min="1538" max="1538" width="16.7109375" style="86" hidden="1" customWidth="1"/>
    <col min="1539" max="1561" width="18" style="86" hidden="1" customWidth="1"/>
    <col min="1562" max="1562" width="19.42578125" style="86" hidden="1" customWidth="1"/>
    <col min="1563" max="1563" width="17.85546875" style="86" hidden="1" customWidth="1"/>
    <col min="1564" max="1564" width="19.85546875" style="86" hidden="1" customWidth="1"/>
    <col min="1565" max="1572" width="18" style="86" hidden="1" customWidth="1"/>
    <col min="1573" max="1573" width="20.140625" style="86" hidden="1" customWidth="1"/>
    <col min="1574" max="1574" width="19.85546875" style="86" hidden="1" customWidth="1"/>
    <col min="1575" max="1589" width="18" style="86" hidden="1" customWidth="1"/>
    <col min="1590" max="1637" width="11.42578125" style="86" hidden="1" customWidth="1"/>
    <col min="1638" max="1791" width="11.42578125" style="86" hidden="1"/>
    <col min="1792" max="1792" width="8.7109375" style="86" hidden="1" customWidth="1"/>
    <col min="1793" max="1793" width="101.28515625" style="86" hidden="1" customWidth="1"/>
    <col min="1794" max="1794" width="16.7109375" style="86" hidden="1" customWidth="1"/>
    <col min="1795" max="1817" width="18" style="86" hidden="1" customWidth="1"/>
    <col min="1818" max="1818" width="19.42578125" style="86" hidden="1" customWidth="1"/>
    <col min="1819" max="1819" width="17.85546875" style="86" hidden="1" customWidth="1"/>
    <col min="1820" max="1820" width="19.85546875" style="86" hidden="1" customWidth="1"/>
    <col min="1821" max="1828" width="18" style="86" hidden="1" customWidth="1"/>
    <col min="1829" max="1829" width="20.140625" style="86" hidden="1" customWidth="1"/>
    <col min="1830" max="1830" width="19.85546875" style="86" hidden="1" customWidth="1"/>
    <col min="1831" max="1845" width="18" style="86" hidden="1" customWidth="1"/>
    <col min="1846" max="1893" width="11.42578125" style="86" hidden="1" customWidth="1"/>
    <col min="1894" max="2047" width="11.42578125" style="86" hidden="1"/>
    <col min="2048" max="2048" width="8.7109375" style="86" hidden="1" customWidth="1"/>
    <col min="2049" max="2049" width="101.28515625" style="86" hidden="1" customWidth="1"/>
    <col min="2050" max="2050" width="16.7109375" style="86" hidden="1" customWidth="1"/>
    <col min="2051" max="2073" width="18" style="86" hidden="1" customWidth="1"/>
    <col min="2074" max="2074" width="19.42578125" style="86" hidden="1" customWidth="1"/>
    <col min="2075" max="2075" width="17.85546875" style="86" hidden="1" customWidth="1"/>
    <col min="2076" max="2076" width="19.85546875" style="86" hidden="1" customWidth="1"/>
    <col min="2077" max="2084" width="18" style="86" hidden="1" customWidth="1"/>
    <col min="2085" max="2085" width="20.140625" style="86" hidden="1" customWidth="1"/>
    <col min="2086" max="2086" width="19.85546875" style="86" hidden="1" customWidth="1"/>
    <col min="2087" max="2101" width="18" style="86" hidden="1" customWidth="1"/>
    <col min="2102" max="2149" width="11.42578125" style="86" hidden="1" customWidth="1"/>
    <col min="2150" max="2303" width="11.42578125" style="86" hidden="1"/>
    <col min="2304" max="2304" width="8.7109375" style="86" hidden="1" customWidth="1"/>
    <col min="2305" max="2305" width="101.28515625" style="86" hidden="1" customWidth="1"/>
    <col min="2306" max="2306" width="16.7109375" style="86" hidden="1" customWidth="1"/>
    <col min="2307" max="2329" width="18" style="86" hidden="1" customWidth="1"/>
    <col min="2330" max="2330" width="19.42578125" style="86" hidden="1" customWidth="1"/>
    <col min="2331" max="2331" width="17.85546875" style="86" hidden="1" customWidth="1"/>
    <col min="2332" max="2332" width="19.85546875" style="86" hidden="1" customWidth="1"/>
    <col min="2333" max="2340" width="18" style="86" hidden="1" customWidth="1"/>
    <col min="2341" max="2341" width="20.140625" style="86" hidden="1" customWidth="1"/>
    <col min="2342" max="2342" width="19.85546875" style="86" hidden="1" customWidth="1"/>
    <col min="2343" max="2357" width="18" style="86" hidden="1" customWidth="1"/>
    <col min="2358" max="2405" width="11.42578125" style="86" hidden="1" customWidth="1"/>
    <col min="2406" max="2559" width="11.42578125" style="86" hidden="1"/>
    <col min="2560" max="2560" width="8.7109375" style="86" hidden="1" customWidth="1"/>
    <col min="2561" max="2561" width="101.28515625" style="86" hidden="1" customWidth="1"/>
    <col min="2562" max="2562" width="16.7109375" style="86" hidden="1" customWidth="1"/>
    <col min="2563" max="2585" width="18" style="86" hidden="1" customWidth="1"/>
    <col min="2586" max="2586" width="19.42578125" style="86" hidden="1" customWidth="1"/>
    <col min="2587" max="2587" width="17.85546875" style="86" hidden="1" customWidth="1"/>
    <col min="2588" max="2588" width="19.85546875" style="86" hidden="1" customWidth="1"/>
    <col min="2589" max="2596" width="18" style="86" hidden="1" customWidth="1"/>
    <col min="2597" max="2597" width="20.140625" style="86" hidden="1" customWidth="1"/>
    <col min="2598" max="2598" width="19.85546875" style="86" hidden="1" customWidth="1"/>
    <col min="2599" max="2613" width="18" style="86" hidden="1" customWidth="1"/>
    <col min="2614" max="2661" width="11.42578125" style="86" hidden="1" customWidth="1"/>
    <col min="2662" max="2815" width="11.42578125" style="86" hidden="1"/>
    <col min="2816" max="2816" width="8.7109375" style="86" hidden="1" customWidth="1"/>
    <col min="2817" max="2817" width="101.28515625" style="86" hidden="1" customWidth="1"/>
    <col min="2818" max="2818" width="16.7109375" style="86" hidden="1" customWidth="1"/>
    <col min="2819" max="2841" width="18" style="86" hidden="1" customWidth="1"/>
    <col min="2842" max="2842" width="19.42578125" style="86" hidden="1" customWidth="1"/>
    <col min="2843" max="2843" width="17.85546875" style="86" hidden="1" customWidth="1"/>
    <col min="2844" max="2844" width="19.85546875" style="86" hidden="1" customWidth="1"/>
    <col min="2845" max="2852" width="18" style="86" hidden="1" customWidth="1"/>
    <col min="2853" max="2853" width="20.140625" style="86" hidden="1" customWidth="1"/>
    <col min="2854" max="2854" width="19.85546875" style="86" hidden="1" customWidth="1"/>
    <col min="2855" max="2869" width="18" style="86" hidden="1" customWidth="1"/>
    <col min="2870" max="2917" width="11.42578125" style="86" hidden="1" customWidth="1"/>
    <col min="2918" max="3071" width="11.42578125" style="86" hidden="1"/>
    <col min="3072" max="3072" width="8.7109375" style="86" hidden="1" customWidth="1"/>
    <col min="3073" max="3073" width="101.28515625" style="86" hidden="1" customWidth="1"/>
    <col min="3074" max="3074" width="16.7109375" style="86" hidden="1" customWidth="1"/>
    <col min="3075" max="3097" width="18" style="86" hidden="1" customWidth="1"/>
    <col min="3098" max="3098" width="19.42578125" style="86" hidden="1" customWidth="1"/>
    <col min="3099" max="3099" width="17.85546875" style="86" hidden="1" customWidth="1"/>
    <col min="3100" max="3100" width="19.85546875" style="86" hidden="1" customWidth="1"/>
    <col min="3101" max="3108" width="18" style="86" hidden="1" customWidth="1"/>
    <col min="3109" max="3109" width="20.140625" style="86" hidden="1" customWidth="1"/>
    <col min="3110" max="3110" width="19.85546875" style="86" hidden="1" customWidth="1"/>
    <col min="3111" max="3125" width="18" style="86" hidden="1" customWidth="1"/>
    <col min="3126" max="3173" width="11.42578125" style="86" hidden="1" customWidth="1"/>
    <col min="3174" max="3327" width="11.42578125" style="86" hidden="1"/>
    <col min="3328" max="3328" width="8.7109375" style="86" hidden="1" customWidth="1"/>
    <col min="3329" max="3329" width="101.28515625" style="86" hidden="1" customWidth="1"/>
    <col min="3330" max="3330" width="16.7109375" style="86" hidden="1" customWidth="1"/>
    <col min="3331" max="3353" width="18" style="86" hidden="1" customWidth="1"/>
    <col min="3354" max="3354" width="19.42578125" style="86" hidden="1" customWidth="1"/>
    <col min="3355" max="3355" width="17.85546875" style="86" hidden="1" customWidth="1"/>
    <col min="3356" max="3356" width="19.85546875" style="86" hidden="1" customWidth="1"/>
    <col min="3357" max="3364" width="18" style="86" hidden="1" customWidth="1"/>
    <col min="3365" max="3365" width="20.140625" style="86" hidden="1" customWidth="1"/>
    <col min="3366" max="3366" width="19.85546875" style="86" hidden="1" customWidth="1"/>
    <col min="3367" max="3381" width="18" style="86" hidden="1" customWidth="1"/>
    <col min="3382" max="3429" width="11.42578125" style="86" hidden="1" customWidth="1"/>
    <col min="3430" max="3583" width="11.42578125" style="86" hidden="1"/>
    <col min="3584" max="3584" width="8.7109375" style="86" hidden="1" customWidth="1"/>
    <col min="3585" max="3585" width="101.28515625" style="86" hidden="1" customWidth="1"/>
    <col min="3586" max="3586" width="16.7109375" style="86" hidden="1" customWidth="1"/>
    <col min="3587" max="3609" width="18" style="86" hidden="1" customWidth="1"/>
    <col min="3610" max="3610" width="19.42578125" style="86" hidden="1" customWidth="1"/>
    <col min="3611" max="3611" width="17.85546875" style="86" hidden="1" customWidth="1"/>
    <col min="3612" max="3612" width="19.85546875" style="86" hidden="1" customWidth="1"/>
    <col min="3613" max="3620" width="18" style="86" hidden="1" customWidth="1"/>
    <col min="3621" max="3621" width="20.140625" style="86" hidden="1" customWidth="1"/>
    <col min="3622" max="3622" width="19.85546875" style="86" hidden="1" customWidth="1"/>
    <col min="3623" max="3637" width="18" style="86" hidden="1" customWidth="1"/>
    <col min="3638" max="3685" width="11.42578125" style="86" hidden="1" customWidth="1"/>
    <col min="3686" max="3839" width="11.42578125" style="86" hidden="1"/>
    <col min="3840" max="3840" width="8.7109375" style="86" hidden="1" customWidth="1"/>
    <col min="3841" max="3841" width="101.28515625" style="86" hidden="1" customWidth="1"/>
    <col min="3842" max="3842" width="16.7109375" style="86" hidden="1" customWidth="1"/>
    <col min="3843" max="3865" width="18" style="86" hidden="1" customWidth="1"/>
    <col min="3866" max="3866" width="19.42578125" style="86" hidden="1" customWidth="1"/>
    <col min="3867" max="3867" width="17.85546875" style="86" hidden="1" customWidth="1"/>
    <col min="3868" max="3868" width="19.85546875" style="86" hidden="1" customWidth="1"/>
    <col min="3869" max="3876" width="18" style="86" hidden="1" customWidth="1"/>
    <col min="3877" max="3877" width="20.140625" style="86" hidden="1" customWidth="1"/>
    <col min="3878" max="3878" width="19.85546875" style="86" hidden="1" customWidth="1"/>
    <col min="3879" max="3893" width="18" style="86" hidden="1" customWidth="1"/>
    <col min="3894" max="3941" width="11.42578125" style="86" hidden="1" customWidth="1"/>
    <col min="3942" max="4095" width="11.42578125" style="86" hidden="1"/>
    <col min="4096" max="4096" width="8.7109375" style="86" hidden="1" customWidth="1"/>
    <col min="4097" max="4097" width="101.28515625" style="86" hidden="1" customWidth="1"/>
    <col min="4098" max="4098" width="16.7109375" style="86" hidden="1" customWidth="1"/>
    <col min="4099" max="4121" width="18" style="86" hidden="1" customWidth="1"/>
    <col min="4122" max="4122" width="19.42578125" style="86" hidden="1" customWidth="1"/>
    <col min="4123" max="4123" width="17.85546875" style="86" hidden="1" customWidth="1"/>
    <col min="4124" max="4124" width="19.85546875" style="86" hidden="1" customWidth="1"/>
    <col min="4125" max="4132" width="18" style="86" hidden="1" customWidth="1"/>
    <col min="4133" max="4133" width="20.140625" style="86" hidden="1" customWidth="1"/>
    <col min="4134" max="4134" width="19.85546875" style="86" hidden="1" customWidth="1"/>
    <col min="4135" max="4149" width="18" style="86" hidden="1" customWidth="1"/>
    <col min="4150" max="4197" width="11.42578125" style="86" hidden="1" customWidth="1"/>
    <col min="4198" max="4351" width="11.42578125" style="86" hidden="1"/>
    <col min="4352" max="4352" width="8.7109375" style="86" hidden="1" customWidth="1"/>
    <col min="4353" max="4353" width="101.28515625" style="86" hidden="1" customWidth="1"/>
    <col min="4354" max="4354" width="16.7109375" style="86" hidden="1" customWidth="1"/>
    <col min="4355" max="4377" width="18" style="86" hidden="1" customWidth="1"/>
    <col min="4378" max="4378" width="19.42578125" style="86" hidden="1" customWidth="1"/>
    <col min="4379" max="4379" width="17.85546875" style="86" hidden="1" customWidth="1"/>
    <col min="4380" max="4380" width="19.85546875" style="86" hidden="1" customWidth="1"/>
    <col min="4381" max="4388" width="18" style="86" hidden="1" customWidth="1"/>
    <col min="4389" max="4389" width="20.140625" style="86" hidden="1" customWidth="1"/>
    <col min="4390" max="4390" width="19.85546875" style="86" hidden="1" customWidth="1"/>
    <col min="4391" max="4405" width="18" style="86" hidden="1" customWidth="1"/>
    <col min="4406" max="4453" width="11.42578125" style="86" hidden="1" customWidth="1"/>
    <col min="4454" max="4607" width="11.42578125" style="86" hidden="1"/>
    <col min="4608" max="4608" width="8.7109375" style="86" hidden="1" customWidth="1"/>
    <col min="4609" max="4609" width="101.28515625" style="86" hidden="1" customWidth="1"/>
    <col min="4610" max="4610" width="16.7109375" style="86" hidden="1" customWidth="1"/>
    <col min="4611" max="4633" width="18" style="86" hidden="1" customWidth="1"/>
    <col min="4634" max="4634" width="19.42578125" style="86" hidden="1" customWidth="1"/>
    <col min="4635" max="4635" width="17.85546875" style="86" hidden="1" customWidth="1"/>
    <col min="4636" max="4636" width="19.85546875" style="86" hidden="1" customWidth="1"/>
    <col min="4637" max="4644" width="18" style="86" hidden="1" customWidth="1"/>
    <col min="4645" max="4645" width="20.140625" style="86" hidden="1" customWidth="1"/>
    <col min="4646" max="4646" width="19.85546875" style="86" hidden="1" customWidth="1"/>
    <col min="4647" max="4661" width="18" style="86" hidden="1" customWidth="1"/>
    <col min="4662" max="4709" width="11.42578125" style="86" hidden="1" customWidth="1"/>
    <col min="4710" max="4863" width="11.42578125" style="86" hidden="1"/>
    <col min="4864" max="4864" width="8.7109375" style="86" hidden="1" customWidth="1"/>
    <col min="4865" max="4865" width="101.28515625" style="86" hidden="1" customWidth="1"/>
    <col min="4866" max="4866" width="16.7109375" style="86" hidden="1" customWidth="1"/>
    <col min="4867" max="4889" width="18" style="86" hidden="1" customWidth="1"/>
    <col min="4890" max="4890" width="19.42578125" style="86" hidden="1" customWidth="1"/>
    <col min="4891" max="4891" width="17.85546875" style="86" hidden="1" customWidth="1"/>
    <col min="4892" max="4892" width="19.85546875" style="86" hidden="1" customWidth="1"/>
    <col min="4893" max="4900" width="18" style="86" hidden="1" customWidth="1"/>
    <col min="4901" max="4901" width="20.140625" style="86" hidden="1" customWidth="1"/>
    <col min="4902" max="4902" width="19.85546875" style="86" hidden="1" customWidth="1"/>
    <col min="4903" max="4917" width="18" style="86" hidden="1" customWidth="1"/>
    <col min="4918" max="4965" width="11.42578125" style="86" hidden="1" customWidth="1"/>
    <col min="4966" max="5119" width="11.42578125" style="86" hidden="1"/>
    <col min="5120" max="5120" width="8.7109375" style="86" hidden="1" customWidth="1"/>
    <col min="5121" max="5121" width="101.28515625" style="86" hidden="1" customWidth="1"/>
    <col min="5122" max="5122" width="16.7109375" style="86" hidden="1" customWidth="1"/>
    <col min="5123" max="5145" width="18" style="86" hidden="1" customWidth="1"/>
    <col min="5146" max="5146" width="19.42578125" style="86" hidden="1" customWidth="1"/>
    <col min="5147" max="5147" width="17.85546875" style="86" hidden="1" customWidth="1"/>
    <col min="5148" max="5148" width="19.85546875" style="86" hidden="1" customWidth="1"/>
    <col min="5149" max="5156" width="18" style="86" hidden="1" customWidth="1"/>
    <col min="5157" max="5157" width="20.140625" style="86" hidden="1" customWidth="1"/>
    <col min="5158" max="5158" width="19.85546875" style="86" hidden="1" customWidth="1"/>
    <col min="5159" max="5173" width="18" style="86" hidden="1" customWidth="1"/>
    <col min="5174" max="5221" width="11.42578125" style="86" hidden="1" customWidth="1"/>
    <col min="5222" max="5375" width="11.42578125" style="86" hidden="1"/>
    <col min="5376" max="5376" width="8.7109375" style="86" hidden="1" customWidth="1"/>
    <col min="5377" max="5377" width="101.28515625" style="86" hidden="1" customWidth="1"/>
    <col min="5378" max="5378" width="16.7109375" style="86" hidden="1" customWidth="1"/>
    <col min="5379" max="5401" width="18" style="86" hidden="1" customWidth="1"/>
    <col min="5402" max="5402" width="19.42578125" style="86" hidden="1" customWidth="1"/>
    <col min="5403" max="5403" width="17.85546875" style="86" hidden="1" customWidth="1"/>
    <col min="5404" max="5404" width="19.85546875" style="86" hidden="1" customWidth="1"/>
    <col min="5405" max="5412" width="18" style="86" hidden="1" customWidth="1"/>
    <col min="5413" max="5413" width="20.140625" style="86" hidden="1" customWidth="1"/>
    <col min="5414" max="5414" width="19.85546875" style="86" hidden="1" customWidth="1"/>
    <col min="5415" max="5429" width="18" style="86" hidden="1" customWidth="1"/>
    <col min="5430" max="5477" width="11.42578125" style="86" hidden="1" customWidth="1"/>
    <col min="5478" max="5631" width="11.42578125" style="86" hidden="1"/>
    <col min="5632" max="5632" width="8.7109375" style="86" hidden="1" customWidth="1"/>
    <col min="5633" max="5633" width="101.28515625" style="86" hidden="1" customWidth="1"/>
    <col min="5634" max="5634" width="16.7109375" style="86" hidden="1" customWidth="1"/>
    <col min="5635" max="5657" width="18" style="86" hidden="1" customWidth="1"/>
    <col min="5658" max="5658" width="19.42578125" style="86" hidden="1" customWidth="1"/>
    <col min="5659" max="5659" width="17.85546875" style="86" hidden="1" customWidth="1"/>
    <col min="5660" max="5660" width="19.85546875" style="86" hidden="1" customWidth="1"/>
    <col min="5661" max="5668" width="18" style="86" hidden="1" customWidth="1"/>
    <col min="5669" max="5669" width="20.140625" style="86" hidden="1" customWidth="1"/>
    <col min="5670" max="5670" width="19.85546875" style="86" hidden="1" customWidth="1"/>
    <col min="5671" max="5685" width="18" style="86" hidden="1" customWidth="1"/>
    <col min="5686" max="5733" width="11.42578125" style="86" hidden="1" customWidth="1"/>
    <col min="5734" max="5887" width="11.42578125" style="86" hidden="1"/>
    <col min="5888" max="5888" width="8.7109375" style="86" hidden="1" customWidth="1"/>
    <col min="5889" max="5889" width="101.28515625" style="86" hidden="1" customWidth="1"/>
    <col min="5890" max="5890" width="16.7109375" style="86" hidden="1" customWidth="1"/>
    <col min="5891" max="5913" width="18" style="86" hidden="1" customWidth="1"/>
    <col min="5914" max="5914" width="19.42578125" style="86" hidden="1" customWidth="1"/>
    <col min="5915" max="5915" width="17.85546875" style="86" hidden="1" customWidth="1"/>
    <col min="5916" max="5916" width="19.85546875" style="86" hidden="1" customWidth="1"/>
    <col min="5917" max="5924" width="18" style="86" hidden="1" customWidth="1"/>
    <col min="5925" max="5925" width="20.140625" style="86" hidden="1" customWidth="1"/>
    <col min="5926" max="5926" width="19.85546875" style="86" hidden="1" customWidth="1"/>
    <col min="5927" max="5941" width="18" style="86" hidden="1" customWidth="1"/>
    <col min="5942" max="5989" width="11.42578125" style="86" hidden="1" customWidth="1"/>
    <col min="5990" max="6143" width="11.42578125" style="86" hidden="1"/>
    <col min="6144" max="6144" width="8.7109375" style="86" hidden="1" customWidth="1"/>
    <col min="6145" max="6145" width="101.28515625" style="86" hidden="1" customWidth="1"/>
    <col min="6146" max="6146" width="16.7109375" style="86" hidden="1" customWidth="1"/>
    <col min="6147" max="6169" width="18" style="86" hidden="1" customWidth="1"/>
    <col min="6170" max="6170" width="19.42578125" style="86" hidden="1" customWidth="1"/>
    <col min="6171" max="6171" width="17.85546875" style="86" hidden="1" customWidth="1"/>
    <col min="6172" max="6172" width="19.85546875" style="86" hidden="1" customWidth="1"/>
    <col min="6173" max="6180" width="18" style="86" hidden="1" customWidth="1"/>
    <col min="6181" max="6181" width="20.140625" style="86" hidden="1" customWidth="1"/>
    <col min="6182" max="6182" width="19.85546875" style="86" hidden="1" customWidth="1"/>
    <col min="6183" max="6197" width="18" style="86" hidden="1" customWidth="1"/>
    <col min="6198" max="6245" width="11.42578125" style="86" hidden="1" customWidth="1"/>
    <col min="6246" max="6399" width="11.42578125" style="86" hidden="1"/>
    <col min="6400" max="6400" width="8.7109375" style="86" hidden="1" customWidth="1"/>
    <col min="6401" max="6401" width="101.28515625" style="86" hidden="1" customWidth="1"/>
    <col min="6402" max="6402" width="16.7109375" style="86" hidden="1" customWidth="1"/>
    <col min="6403" max="6425" width="18" style="86" hidden="1" customWidth="1"/>
    <col min="6426" max="6426" width="19.42578125" style="86" hidden="1" customWidth="1"/>
    <col min="6427" max="6427" width="17.85546875" style="86" hidden="1" customWidth="1"/>
    <col min="6428" max="6428" width="19.85546875" style="86" hidden="1" customWidth="1"/>
    <col min="6429" max="6436" width="18" style="86" hidden="1" customWidth="1"/>
    <col min="6437" max="6437" width="20.140625" style="86" hidden="1" customWidth="1"/>
    <col min="6438" max="6438" width="19.85546875" style="86" hidden="1" customWidth="1"/>
    <col min="6439" max="6453" width="18" style="86" hidden="1" customWidth="1"/>
    <col min="6454" max="6501" width="11.42578125" style="86" hidden="1" customWidth="1"/>
    <col min="6502" max="6655" width="11.42578125" style="86" hidden="1"/>
    <col min="6656" max="6656" width="8.7109375" style="86" hidden="1" customWidth="1"/>
    <col min="6657" max="6657" width="101.28515625" style="86" hidden="1" customWidth="1"/>
    <col min="6658" max="6658" width="16.7109375" style="86" hidden="1" customWidth="1"/>
    <col min="6659" max="6681" width="18" style="86" hidden="1" customWidth="1"/>
    <col min="6682" max="6682" width="19.42578125" style="86" hidden="1" customWidth="1"/>
    <col min="6683" max="6683" width="17.85546875" style="86" hidden="1" customWidth="1"/>
    <col min="6684" max="6684" width="19.85546875" style="86" hidden="1" customWidth="1"/>
    <col min="6685" max="6692" width="18" style="86" hidden="1" customWidth="1"/>
    <col min="6693" max="6693" width="20.140625" style="86" hidden="1" customWidth="1"/>
    <col min="6694" max="6694" width="19.85546875" style="86" hidden="1" customWidth="1"/>
    <col min="6695" max="6709" width="18" style="86" hidden="1" customWidth="1"/>
    <col min="6710" max="6757" width="11.42578125" style="86" hidden="1" customWidth="1"/>
    <col min="6758" max="6911" width="11.42578125" style="86" hidden="1"/>
    <col min="6912" max="6912" width="8.7109375" style="86" hidden="1" customWidth="1"/>
    <col min="6913" max="6913" width="101.28515625" style="86" hidden="1" customWidth="1"/>
    <col min="6914" max="6914" width="16.7109375" style="86" hidden="1" customWidth="1"/>
    <col min="6915" max="6937" width="18" style="86" hidden="1" customWidth="1"/>
    <col min="6938" max="6938" width="19.42578125" style="86" hidden="1" customWidth="1"/>
    <col min="6939" max="6939" width="17.85546875" style="86" hidden="1" customWidth="1"/>
    <col min="6940" max="6940" width="19.85546875" style="86" hidden="1" customWidth="1"/>
    <col min="6941" max="6948" width="18" style="86" hidden="1" customWidth="1"/>
    <col min="6949" max="6949" width="20.140625" style="86" hidden="1" customWidth="1"/>
    <col min="6950" max="6950" width="19.85546875" style="86" hidden="1" customWidth="1"/>
    <col min="6951" max="6965" width="18" style="86" hidden="1" customWidth="1"/>
    <col min="6966" max="7013" width="11.42578125" style="86" hidden="1" customWidth="1"/>
    <col min="7014" max="7167" width="11.42578125" style="86" hidden="1"/>
    <col min="7168" max="7168" width="8.7109375" style="86" hidden="1" customWidth="1"/>
    <col min="7169" max="7169" width="101.28515625" style="86" hidden="1" customWidth="1"/>
    <col min="7170" max="7170" width="16.7109375" style="86" hidden="1" customWidth="1"/>
    <col min="7171" max="7193" width="18" style="86" hidden="1" customWidth="1"/>
    <col min="7194" max="7194" width="19.42578125" style="86" hidden="1" customWidth="1"/>
    <col min="7195" max="7195" width="17.85546875" style="86" hidden="1" customWidth="1"/>
    <col min="7196" max="7196" width="19.85546875" style="86" hidden="1" customWidth="1"/>
    <col min="7197" max="7204" width="18" style="86" hidden="1" customWidth="1"/>
    <col min="7205" max="7205" width="20.140625" style="86" hidden="1" customWidth="1"/>
    <col min="7206" max="7206" width="19.85546875" style="86" hidden="1" customWidth="1"/>
    <col min="7207" max="7221" width="18" style="86" hidden="1" customWidth="1"/>
    <col min="7222" max="7269" width="11.42578125" style="86" hidden="1" customWidth="1"/>
    <col min="7270" max="7423" width="11.42578125" style="86" hidden="1"/>
    <col min="7424" max="7424" width="8.7109375" style="86" hidden="1" customWidth="1"/>
    <col min="7425" max="7425" width="101.28515625" style="86" hidden="1" customWidth="1"/>
    <col min="7426" max="7426" width="16.7109375" style="86" hidden="1" customWidth="1"/>
    <col min="7427" max="7449" width="18" style="86" hidden="1" customWidth="1"/>
    <col min="7450" max="7450" width="19.42578125" style="86" hidden="1" customWidth="1"/>
    <col min="7451" max="7451" width="17.85546875" style="86" hidden="1" customWidth="1"/>
    <col min="7452" max="7452" width="19.85546875" style="86" hidden="1" customWidth="1"/>
    <col min="7453" max="7460" width="18" style="86" hidden="1" customWidth="1"/>
    <col min="7461" max="7461" width="20.140625" style="86" hidden="1" customWidth="1"/>
    <col min="7462" max="7462" width="19.85546875" style="86" hidden="1" customWidth="1"/>
    <col min="7463" max="7477" width="18" style="86" hidden="1" customWidth="1"/>
    <col min="7478" max="7525" width="11.42578125" style="86" hidden="1" customWidth="1"/>
    <col min="7526" max="7679" width="11.42578125" style="86" hidden="1"/>
    <col min="7680" max="7680" width="8.7109375" style="86" hidden="1" customWidth="1"/>
    <col min="7681" max="7681" width="101.28515625" style="86" hidden="1" customWidth="1"/>
    <col min="7682" max="7682" width="16.7109375" style="86" hidden="1" customWidth="1"/>
    <col min="7683" max="7705" width="18" style="86" hidden="1" customWidth="1"/>
    <col min="7706" max="7706" width="19.42578125" style="86" hidden="1" customWidth="1"/>
    <col min="7707" max="7707" width="17.85546875" style="86" hidden="1" customWidth="1"/>
    <col min="7708" max="7708" width="19.85546875" style="86" hidden="1" customWidth="1"/>
    <col min="7709" max="7716" width="18" style="86" hidden="1" customWidth="1"/>
    <col min="7717" max="7717" width="20.140625" style="86" hidden="1" customWidth="1"/>
    <col min="7718" max="7718" width="19.85546875" style="86" hidden="1" customWidth="1"/>
    <col min="7719" max="7733" width="18" style="86" hidden="1" customWidth="1"/>
    <col min="7734" max="7781" width="11.42578125" style="86" hidden="1" customWidth="1"/>
    <col min="7782" max="7935" width="11.42578125" style="86" hidden="1"/>
    <col min="7936" max="7936" width="8.7109375" style="86" hidden="1" customWidth="1"/>
    <col min="7937" max="7937" width="101.28515625" style="86" hidden="1" customWidth="1"/>
    <col min="7938" max="7938" width="16.7109375" style="86" hidden="1" customWidth="1"/>
    <col min="7939" max="7961" width="18" style="86" hidden="1" customWidth="1"/>
    <col min="7962" max="7962" width="19.42578125" style="86" hidden="1" customWidth="1"/>
    <col min="7963" max="7963" width="17.85546875" style="86" hidden="1" customWidth="1"/>
    <col min="7964" max="7964" width="19.85546875" style="86" hidden="1" customWidth="1"/>
    <col min="7965" max="7972" width="18" style="86" hidden="1" customWidth="1"/>
    <col min="7973" max="7973" width="20.140625" style="86" hidden="1" customWidth="1"/>
    <col min="7974" max="7974" width="19.85546875" style="86" hidden="1" customWidth="1"/>
    <col min="7975" max="7989" width="18" style="86" hidden="1" customWidth="1"/>
    <col min="7990" max="8037" width="11.42578125" style="86" hidden="1" customWidth="1"/>
    <col min="8038" max="8191" width="11.42578125" style="86" hidden="1"/>
    <col min="8192" max="8192" width="8.7109375" style="86" hidden="1" customWidth="1"/>
    <col min="8193" max="8193" width="101.28515625" style="86" hidden="1" customWidth="1"/>
    <col min="8194" max="8194" width="16.7109375" style="86" hidden="1" customWidth="1"/>
    <col min="8195" max="8217" width="18" style="86" hidden="1" customWidth="1"/>
    <col min="8218" max="8218" width="19.42578125" style="86" hidden="1" customWidth="1"/>
    <col min="8219" max="8219" width="17.85546875" style="86" hidden="1" customWidth="1"/>
    <col min="8220" max="8220" width="19.85546875" style="86" hidden="1" customWidth="1"/>
    <col min="8221" max="8228" width="18" style="86" hidden="1" customWidth="1"/>
    <col min="8229" max="8229" width="20.140625" style="86" hidden="1" customWidth="1"/>
    <col min="8230" max="8230" width="19.85546875" style="86" hidden="1" customWidth="1"/>
    <col min="8231" max="8245" width="18" style="86" hidden="1" customWidth="1"/>
    <col min="8246" max="8293" width="11.42578125" style="86" hidden="1" customWidth="1"/>
    <col min="8294" max="8447" width="11.42578125" style="86" hidden="1"/>
    <col min="8448" max="8448" width="8.7109375" style="86" hidden="1" customWidth="1"/>
    <col min="8449" max="8449" width="101.28515625" style="86" hidden="1" customWidth="1"/>
    <col min="8450" max="8450" width="16.7109375" style="86" hidden="1" customWidth="1"/>
    <col min="8451" max="8473" width="18" style="86" hidden="1" customWidth="1"/>
    <col min="8474" max="8474" width="19.42578125" style="86" hidden="1" customWidth="1"/>
    <col min="8475" max="8475" width="17.85546875" style="86" hidden="1" customWidth="1"/>
    <col min="8476" max="8476" width="19.85546875" style="86" hidden="1" customWidth="1"/>
    <col min="8477" max="8484" width="18" style="86" hidden="1" customWidth="1"/>
    <col min="8485" max="8485" width="20.140625" style="86" hidden="1" customWidth="1"/>
    <col min="8486" max="8486" width="19.85546875" style="86" hidden="1" customWidth="1"/>
    <col min="8487" max="8501" width="18" style="86" hidden="1" customWidth="1"/>
    <col min="8502" max="8549" width="11.42578125" style="86" hidden="1" customWidth="1"/>
    <col min="8550" max="8703" width="11.42578125" style="86" hidden="1"/>
    <col min="8704" max="8704" width="8.7109375" style="86" hidden="1" customWidth="1"/>
    <col min="8705" max="8705" width="101.28515625" style="86" hidden="1" customWidth="1"/>
    <col min="8706" max="8706" width="16.7109375" style="86" hidden="1" customWidth="1"/>
    <col min="8707" max="8729" width="18" style="86" hidden="1" customWidth="1"/>
    <col min="8730" max="8730" width="19.42578125" style="86" hidden="1" customWidth="1"/>
    <col min="8731" max="8731" width="17.85546875" style="86" hidden="1" customWidth="1"/>
    <col min="8732" max="8732" width="19.85546875" style="86" hidden="1" customWidth="1"/>
    <col min="8733" max="8740" width="18" style="86" hidden="1" customWidth="1"/>
    <col min="8741" max="8741" width="20.140625" style="86" hidden="1" customWidth="1"/>
    <col min="8742" max="8742" width="19.85546875" style="86" hidden="1" customWidth="1"/>
    <col min="8743" max="8757" width="18" style="86" hidden="1" customWidth="1"/>
    <col min="8758" max="8805" width="11.42578125" style="86" hidden="1" customWidth="1"/>
    <col min="8806" max="8959" width="11.42578125" style="86" hidden="1"/>
    <col min="8960" max="8960" width="8.7109375" style="86" hidden="1" customWidth="1"/>
    <col min="8961" max="8961" width="101.28515625" style="86" hidden="1" customWidth="1"/>
    <col min="8962" max="8962" width="16.7109375" style="86" hidden="1" customWidth="1"/>
    <col min="8963" max="8985" width="18" style="86" hidden="1" customWidth="1"/>
    <col min="8986" max="8986" width="19.42578125" style="86" hidden="1" customWidth="1"/>
    <col min="8987" max="8987" width="17.85546875" style="86" hidden="1" customWidth="1"/>
    <col min="8988" max="8988" width="19.85546875" style="86" hidden="1" customWidth="1"/>
    <col min="8989" max="8996" width="18" style="86" hidden="1" customWidth="1"/>
    <col min="8997" max="8997" width="20.140625" style="86" hidden="1" customWidth="1"/>
    <col min="8998" max="8998" width="19.85546875" style="86" hidden="1" customWidth="1"/>
    <col min="8999" max="9013" width="18" style="86" hidden="1" customWidth="1"/>
    <col min="9014" max="9061" width="11.42578125" style="86" hidden="1" customWidth="1"/>
    <col min="9062" max="9215" width="11.42578125" style="86" hidden="1"/>
    <col min="9216" max="9216" width="8.7109375" style="86" hidden="1" customWidth="1"/>
    <col min="9217" max="9217" width="101.28515625" style="86" hidden="1" customWidth="1"/>
    <col min="9218" max="9218" width="16.7109375" style="86" hidden="1" customWidth="1"/>
    <col min="9219" max="9241" width="18" style="86" hidden="1" customWidth="1"/>
    <col min="9242" max="9242" width="19.42578125" style="86" hidden="1" customWidth="1"/>
    <col min="9243" max="9243" width="17.85546875" style="86" hidden="1" customWidth="1"/>
    <col min="9244" max="9244" width="19.85546875" style="86" hidden="1" customWidth="1"/>
    <col min="9245" max="9252" width="18" style="86" hidden="1" customWidth="1"/>
    <col min="9253" max="9253" width="20.140625" style="86" hidden="1" customWidth="1"/>
    <col min="9254" max="9254" width="19.85546875" style="86" hidden="1" customWidth="1"/>
    <col min="9255" max="9269" width="18" style="86" hidden="1" customWidth="1"/>
    <col min="9270" max="9317" width="11.42578125" style="86" hidden="1" customWidth="1"/>
    <col min="9318" max="9471" width="11.42578125" style="86" hidden="1"/>
    <col min="9472" max="9472" width="8.7109375" style="86" hidden="1" customWidth="1"/>
    <col min="9473" max="9473" width="101.28515625" style="86" hidden="1" customWidth="1"/>
    <col min="9474" max="9474" width="16.7109375" style="86" hidden="1" customWidth="1"/>
    <col min="9475" max="9497" width="18" style="86" hidden="1" customWidth="1"/>
    <col min="9498" max="9498" width="19.42578125" style="86" hidden="1" customWidth="1"/>
    <col min="9499" max="9499" width="17.85546875" style="86" hidden="1" customWidth="1"/>
    <col min="9500" max="9500" width="19.85546875" style="86" hidden="1" customWidth="1"/>
    <col min="9501" max="9508" width="18" style="86" hidden="1" customWidth="1"/>
    <col min="9509" max="9509" width="20.140625" style="86" hidden="1" customWidth="1"/>
    <col min="9510" max="9510" width="19.85546875" style="86" hidden="1" customWidth="1"/>
    <col min="9511" max="9525" width="18" style="86" hidden="1" customWidth="1"/>
    <col min="9526" max="9573" width="11.42578125" style="86" hidden="1" customWidth="1"/>
    <col min="9574" max="9727" width="11.42578125" style="86" hidden="1"/>
    <col min="9728" max="9728" width="8.7109375" style="86" hidden="1" customWidth="1"/>
    <col min="9729" max="9729" width="101.28515625" style="86" hidden="1" customWidth="1"/>
    <col min="9730" max="9730" width="16.7109375" style="86" hidden="1" customWidth="1"/>
    <col min="9731" max="9753" width="18" style="86" hidden="1" customWidth="1"/>
    <col min="9754" max="9754" width="19.42578125" style="86" hidden="1" customWidth="1"/>
    <col min="9755" max="9755" width="17.85546875" style="86" hidden="1" customWidth="1"/>
    <col min="9756" max="9756" width="19.85546875" style="86" hidden="1" customWidth="1"/>
    <col min="9757" max="9764" width="18" style="86" hidden="1" customWidth="1"/>
    <col min="9765" max="9765" width="20.140625" style="86" hidden="1" customWidth="1"/>
    <col min="9766" max="9766" width="19.85546875" style="86" hidden="1" customWidth="1"/>
    <col min="9767" max="9781" width="18" style="86" hidden="1" customWidth="1"/>
    <col min="9782" max="9829" width="11.42578125" style="86" hidden="1" customWidth="1"/>
    <col min="9830" max="9983" width="11.42578125" style="86" hidden="1"/>
    <col min="9984" max="9984" width="8.7109375" style="86" hidden="1" customWidth="1"/>
    <col min="9985" max="9985" width="101.28515625" style="86" hidden="1" customWidth="1"/>
    <col min="9986" max="9986" width="16.7109375" style="86" hidden="1" customWidth="1"/>
    <col min="9987" max="10009" width="18" style="86" hidden="1" customWidth="1"/>
    <col min="10010" max="10010" width="19.42578125" style="86" hidden="1" customWidth="1"/>
    <col min="10011" max="10011" width="17.85546875" style="86" hidden="1" customWidth="1"/>
    <col min="10012" max="10012" width="19.85546875" style="86" hidden="1" customWidth="1"/>
    <col min="10013" max="10020" width="18" style="86" hidden="1" customWidth="1"/>
    <col min="10021" max="10021" width="20.140625" style="86" hidden="1" customWidth="1"/>
    <col min="10022" max="10022" width="19.85546875" style="86" hidden="1" customWidth="1"/>
    <col min="10023" max="10037" width="18" style="86" hidden="1" customWidth="1"/>
    <col min="10038" max="10085" width="11.42578125" style="86" hidden="1" customWidth="1"/>
    <col min="10086" max="10239" width="11.42578125" style="86" hidden="1"/>
    <col min="10240" max="10240" width="8.7109375" style="86" hidden="1" customWidth="1"/>
    <col min="10241" max="10241" width="101.28515625" style="86" hidden="1" customWidth="1"/>
    <col min="10242" max="10242" width="16.7109375" style="86" hidden="1" customWidth="1"/>
    <col min="10243" max="10265" width="18" style="86" hidden="1" customWidth="1"/>
    <col min="10266" max="10266" width="19.42578125" style="86" hidden="1" customWidth="1"/>
    <col min="10267" max="10267" width="17.85546875" style="86" hidden="1" customWidth="1"/>
    <col min="10268" max="10268" width="19.85546875" style="86" hidden="1" customWidth="1"/>
    <col min="10269" max="10276" width="18" style="86" hidden="1" customWidth="1"/>
    <col min="10277" max="10277" width="20.140625" style="86" hidden="1" customWidth="1"/>
    <col min="10278" max="10278" width="19.85546875" style="86" hidden="1" customWidth="1"/>
    <col min="10279" max="10293" width="18" style="86" hidden="1" customWidth="1"/>
    <col min="10294" max="10341" width="11.42578125" style="86" hidden="1" customWidth="1"/>
    <col min="10342" max="10495" width="11.42578125" style="86" hidden="1"/>
    <col min="10496" max="10496" width="8.7109375" style="86" hidden="1" customWidth="1"/>
    <col min="10497" max="10497" width="101.28515625" style="86" hidden="1" customWidth="1"/>
    <col min="10498" max="10498" width="16.7109375" style="86" hidden="1" customWidth="1"/>
    <col min="10499" max="10521" width="18" style="86" hidden="1" customWidth="1"/>
    <col min="10522" max="10522" width="19.42578125" style="86" hidden="1" customWidth="1"/>
    <col min="10523" max="10523" width="17.85546875" style="86" hidden="1" customWidth="1"/>
    <col min="10524" max="10524" width="19.85546875" style="86" hidden="1" customWidth="1"/>
    <col min="10525" max="10532" width="18" style="86" hidden="1" customWidth="1"/>
    <col min="10533" max="10533" width="20.140625" style="86" hidden="1" customWidth="1"/>
    <col min="10534" max="10534" width="19.85546875" style="86" hidden="1" customWidth="1"/>
    <col min="10535" max="10549" width="18" style="86" hidden="1" customWidth="1"/>
    <col min="10550" max="10597" width="11.42578125" style="86" hidden="1" customWidth="1"/>
    <col min="10598" max="10751" width="11.42578125" style="86" hidden="1"/>
    <col min="10752" max="10752" width="8.7109375" style="86" hidden="1" customWidth="1"/>
    <col min="10753" max="10753" width="101.28515625" style="86" hidden="1" customWidth="1"/>
    <col min="10754" max="10754" width="16.7109375" style="86" hidden="1" customWidth="1"/>
    <col min="10755" max="10777" width="18" style="86" hidden="1" customWidth="1"/>
    <col min="10778" max="10778" width="19.42578125" style="86" hidden="1" customWidth="1"/>
    <col min="10779" max="10779" width="17.85546875" style="86" hidden="1" customWidth="1"/>
    <col min="10780" max="10780" width="19.85546875" style="86" hidden="1" customWidth="1"/>
    <col min="10781" max="10788" width="18" style="86" hidden="1" customWidth="1"/>
    <col min="10789" max="10789" width="20.140625" style="86" hidden="1" customWidth="1"/>
    <col min="10790" max="10790" width="19.85546875" style="86" hidden="1" customWidth="1"/>
    <col min="10791" max="10805" width="18" style="86" hidden="1" customWidth="1"/>
    <col min="10806" max="10853" width="11.42578125" style="86" hidden="1" customWidth="1"/>
    <col min="10854" max="11007" width="11.42578125" style="86" hidden="1"/>
    <col min="11008" max="11008" width="8.7109375" style="86" hidden="1" customWidth="1"/>
    <col min="11009" max="11009" width="101.28515625" style="86" hidden="1" customWidth="1"/>
    <col min="11010" max="11010" width="16.7109375" style="86" hidden="1" customWidth="1"/>
    <col min="11011" max="11033" width="18" style="86" hidden="1" customWidth="1"/>
    <col min="11034" max="11034" width="19.42578125" style="86" hidden="1" customWidth="1"/>
    <col min="11035" max="11035" width="17.85546875" style="86" hidden="1" customWidth="1"/>
    <col min="11036" max="11036" width="19.85546875" style="86" hidden="1" customWidth="1"/>
    <col min="11037" max="11044" width="18" style="86" hidden="1" customWidth="1"/>
    <col min="11045" max="11045" width="20.140625" style="86" hidden="1" customWidth="1"/>
    <col min="11046" max="11046" width="19.85546875" style="86" hidden="1" customWidth="1"/>
    <col min="11047" max="11061" width="18" style="86" hidden="1" customWidth="1"/>
    <col min="11062" max="11109" width="11.42578125" style="86" hidden="1" customWidth="1"/>
    <col min="11110" max="11263" width="11.42578125" style="86" hidden="1"/>
    <col min="11264" max="11264" width="8.7109375" style="86" hidden="1" customWidth="1"/>
    <col min="11265" max="11265" width="101.28515625" style="86" hidden="1" customWidth="1"/>
    <col min="11266" max="11266" width="16.7109375" style="86" hidden="1" customWidth="1"/>
    <col min="11267" max="11289" width="18" style="86" hidden="1" customWidth="1"/>
    <col min="11290" max="11290" width="19.42578125" style="86" hidden="1" customWidth="1"/>
    <col min="11291" max="11291" width="17.85546875" style="86" hidden="1" customWidth="1"/>
    <col min="11292" max="11292" width="19.85546875" style="86" hidden="1" customWidth="1"/>
    <col min="11293" max="11300" width="18" style="86" hidden="1" customWidth="1"/>
    <col min="11301" max="11301" width="20.140625" style="86" hidden="1" customWidth="1"/>
    <col min="11302" max="11302" width="19.85546875" style="86" hidden="1" customWidth="1"/>
    <col min="11303" max="11317" width="18" style="86" hidden="1" customWidth="1"/>
    <col min="11318" max="11365" width="11.42578125" style="86" hidden="1" customWidth="1"/>
    <col min="11366" max="11519" width="11.42578125" style="86" hidden="1"/>
    <col min="11520" max="11520" width="8.7109375" style="86" hidden="1" customWidth="1"/>
    <col min="11521" max="11521" width="101.28515625" style="86" hidden="1" customWidth="1"/>
    <col min="11522" max="11522" width="16.7109375" style="86" hidden="1" customWidth="1"/>
    <col min="11523" max="11545" width="18" style="86" hidden="1" customWidth="1"/>
    <col min="11546" max="11546" width="19.42578125" style="86" hidden="1" customWidth="1"/>
    <col min="11547" max="11547" width="17.85546875" style="86" hidden="1" customWidth="1"/>
    <col min="11548" max="11548" width="19.85546875" style="86" hidden="1" customWidth="1"/>
    <col min="11549" max="11556" width="18" style="86" hidden="1" customWidth="1"/>
    <col min="11557" max="11557" width="20.140625" style="86" hidden="1" customWidth="1"/>
    <col min="11558" max="11558" width="19.85546875" style="86" hidden="1" customWidth="1"/>
    <col min="11559" max="11573" width="18" style="86" hidden="1" customWidth="1"/>
    <col min="11574" max="11621" width="11.42578125" style="86" hidden="1" customWidth="1"/>
    <col min="11622" max="11775" width="11.42578125" style="86" hidden="1"/>
    <col min="11776" max="11776" width="8.7109375" style="86" hidden="1" customWidth="1"/>
    <col min="11777" max="11777" width="101.28515625" style="86" hidden="1" customWidth="1"/>
    <col min="11778" max="11778" width="16.7109375" style="86" hidden="1" customWidth="1"/>
    <col min="11779" max="11801" width="18" style="86" hidden="1" customWidth="1"/>
    <col min="11802" max="11802" width="19.42578125" style="86" hidden="1" customWidth="1"/>
    <col min="11803" max="11803" width="17.85546875" style="86" hidden="1" customWidth="1"/>
    <col min="11804" max="11804" width="19.85546875" style="86" hidden="1" customWidth="1"/>
    <col min="11805" max="11812" width="18" style="86" hidden="1" customWidth="1"/>
    <col min="11813" max="11813" width="20.140625" style="86" hidden="1" customWidth="1"/>
    <col min="11814" max="11814" width="19.85546875" style="86" hidden="1" customWidth="1"/>
    <col min="11815" max="11829" width="18" style="86" hidden="1" customWidth="1"/>
    <col min="11830" max="11877" width="11.42578125" style="86" hidden="1" customWidth="1"/>
    <col min="11878" max="12031" width="11.42578125" style="86" hidden="1"/>
    <col min="12032" max="12032" width="8.7109375" style="86" hidden="1" customWidth="1"/>
    <col min="12033" max="12033" width="101.28515625" style="86" hidden="1" customWidth="1"/>
    <col min="12034" max="12034" width="16.7109375" style="86" hidden="1" customWidth="1"/>
    <col min="12035" max="12057" width="18" style="86" hidden="1" customWidth="1"/>
    <col min="12058" max="12058" width="19.42578125" style="86" hidden="1" customWidth="1"/>
    <col min="12059" max="12059" width="17.85546875" style="86" hidden="1" customWidth="1"/>
    <col min="12060" max="12060" width="19.85546875" style="86" hidden="1" customWidth="1"/>
    <col min="12061" max="12068" width="18" style="86" hidden="1" customWidth="1"/>
    <col min="12069" max="12069" width="20.140625" style="86" hidden="1" customWidth="1"/>
    <col min="12070" max="12070" width="19.85546875" style="86" hidden="1" customWidth="1"/>
    <col min="12071" max="12085" width="18" style="86" hidden="1" customWidth="1"/>
    <col min="12086" max="12133" width="11.42578125" style="86" hidden="1" customWidth="1"/>
    <col min="12134" max="12287" width="11.42578125" style="86" hidden="1"/>
    <col min="12288" max="12288" width="8.7109375" style="86" hidden="1" customWidth="1"/>
    <col min="12289" max="12289" width="101.28515625" style="86" hidden="1" customWidth="1"/>
    <col min="12290" max="12290" width="16.7109375" style="86" hidden="1" customWidth="1"/>
    <col min="12291" max="12313" width="18" style="86" hidden="1" customWidth="1"/>
    <col min="12314" max="12314" width="19.42578125" style="86" hidden="1" customWidth="1"/>
    <col min="12315" max="12315" width="17.85546875" style="86" hidden="1" customWidth="1"/>
    <col min="12316" max="12316" width="19.85546875" style="86" hidden="1" customWidth="1"/>
    <col min="12317" max="12324" width="18" style="86" hidden="1" customWidth="1"/>
    <col min="12325" max="12325" width="20.140625" style="86" hidden="1" customWidth="1"/>
    <col min="12326" max="12326" width="19.85546875" style="86" hidden="1" customWidth="1"/>
    <col min="12327" max="12341" width="18" style="86" hidden="1" customWidth="1"/>
    <col min="12342" max="12389" width="11.42578125" style="86" hidden="1" customWidth="1"/>
    <col min="12390" max="12543" width="11.42578125" style="86" hidden="1"/>
    <col min="12544" max="12544" width="8.7109375" style="86" hidden="1" customWidth="1"/>
    <col min="12545" max="12545" width="101.28515625" style="86" hidden="1" customWidth="1"/>
    <col min="12546" max="12546" width="16.7109375" style="86" hidden="1" customWidth="1"/>
    <col min="12547" max="12569" width="18" style="86" hidden="1" customWidth="1"/>
    <col min="12570" max="12570" width="19.42578125" style="86" hidden="1" customWidth="1"/>
    <col min="12571" max="12571" width="17.85546875" style="86" hidden="1" customWidth="1"/>
    <col min="12572" max="12572" width="19.85546875" style="86" hidden="1" customWidth="1"/>
    <col min="12573" max="12580" width="18" style="86" hidden="1" customWidth="1"/>
    <col min="12581" max="12581" width="20.140625" style="86" hidden="1" customWidth="1"/>
    <col min="12582" max="12582" width="19.85546875" style="86" hidden="1" customWidth="1"/>
    <col min="12583" max="12597" width="18" style="86" hidden="1" customWidth="1"/>
    <col min="12598" max="12645" width="11.42578125" style="86" hidden="1" customWidth="1"/>
    <col min="12646" max="12799" width="11.42578125" style="86" hidden="1"/>
    <col min="12800" max="12800" width="8.7109375" style="86" hidden="1" customWidth="1"/>
    <col min="12801" max="12801" width="101.28515625" style="86" hidden="1" customWidth="1"/>
    <col min="12802" max="12802" width="16.7109375" style="86" hidden="1" customWidth="1"/>
    <col min="12803" max="12825" width="18" style="86" hidden="1" customWidth="1"/>
    <col min="12826" max="12826" width="19.42578125" style="86" hidden="1" customWidth="1"/>
    <col min="12827" max="12827" width="17.85546875" style="86" hidden="1" customWidth="1"/>
    <col min="12828" max="12828" width="19.85546875" style="86" hidden="1" customWidth="1"/>
    <col min="12829" max="12836" width="18" style="86" hidden="1" customWidth="1"/>
    <col min="12837" max="12837" width="20.140625" style="86" hidden="1" customWidth="1"/>
    <col min="12838" max="12838" width="19.85546875" style="86" hidden="1" customWidth="1"/>
    <col min="12839" max="12853" width="18" style="86" hidden="1" customWidth="1"/>
    <col min="12854" max="12901" width="11.42578125" style="86" hidden="1" customWidth="1"/>
    <col min="12902" max="13055" width="11.42578125" style="86" hidden="1"/>
    <col min="13056" max="13056" width="8.7109375" style="86" hidden="1" customWidth="1"/>
    <col min="13057" max="13057" width="101.28515625" style="86" hidden="1" customWidth="1"/>
    <col min="13058" max="13058" width="16.7109375" style="86" hidden="1" customWidth="1"/>
    <col min="13059" max="13081" width="18" style="86" hidden="1" customWidth="1"/>
    <col min="13082" max="13082" width="19.42578125" style="86" hidden="1" customWidth="1"/>
    <col min="13083" max="13083" width="17.85546875" style="86" hidden="1" customWidth="1"/>
    <col min="13084" max="13084" width="19.85546875" style="86" hidden="1" customWidth="1"/>
    <col min="13085" max="13092" width="18" style="86" hidden="1" customWidth="1"/>
    <col min="13093" max="13093" width="20.140625" style="86" hidden="1" customWidth="1"/>
    <col min="13094" max="13094" width="19.85546875" style="86" hidden="1" customWidth="1"/>
    <col min="13095" max="13109" width="18" style="86" hidden="1" customWidth="1"/>
    <col min="13110" max="13157" width="11.42578125" style="86" hidden="1" customWidth="1"/>
    <col min="13158" max="13311" width="11.42578125" style="86" hidden="1"/>
    <col min="13312" max="13312" width="8.7109375" style="86" hidden="1" customWidth="1"/>
    <col min="13313" max="13313" width="101.28515625" style="86" hidden="1" customWidth="1"/>
    <col min="13314" max="13314" width="16.7109375" style="86" hidden="1" customWidth="1"/>
    <col min="13315" max="13337" width="18" style="86" hidden="1" customWidth="1"/>
    <col min="13338" max="13338" width="19.42578125" style="86" hidden="1" customWidth="1"/>
    <col min="13339" max="13339" width="17.85546875" style="86" hidden="1" customWidth="1"/>
    <col min="13340" max="13340" width="19.85546875" style="86" hidden="1" customWidth="1"/>
    <col min="13341" max="13348" width="18" style="86" hidden="1" customWidth="1"/>
    <col min="13349" max="13349" width="20.140625" style="86" hidden="1" customWidth="1"/>
    <col min="13350" max="13350" width="19.85546875" style="86" hidden="1" customWidth="1"/>
    <col min="13351" max="13365" width="18" style="86" hidden="1" customWidth="1"/>
    <col min="13366" max="13413" width="11.42578125" style="86" hidden="1" customWidth="1"/>
    <col min="13414" max="13567" width="11.42578125" style="86" hidden="1"/>
    <col min="13568" max="13568" width="8.7109375" style="86" hidden="1" customWidth="1"/>
    <col min="13569" max="13569" width="101.28515625" style="86" hidden="1" customWidth="1"/>
    <col min="13570" max="13570" width="16.7109375" style="86" hidden="1" customWidth="1"/>
    <col min="13571" max="13593" width="18" style="86" hidden="1" customWidth="1"/>
    <col min="13594" max="13594" width="19.42578125" style="86" hidden="1" customWidth="1"/>
    <col min="13595" max="13595" width="17.85546875" style="86" hidden="1" customWidth="1"/>
    <col min="13596" max="13596" width="19.85546875" style="86" hidden="1" customWidth="1"/>
    <col min="13597" max="13604" width="18" style="86" hidden="1" customWidth="1"/>
    <col min="13605" max="13605" width="20.140625" style="86" hidden="1" customWidth="1"/>
    <col min="13606" max="13606" width="19.85546875" style="86" hidden="1" customWidth="1"/>
    <col min="13607" max="13621" width="18" style="86" hidden="1" customWidth="1"/>
    <col min="13622" max="13669" width="11.42578125" style="86" hidden="1" customWidth="1"/>
    <col min="13670" max="13823" width="11.42578125" style="86" hidden="1"/>
    <col min="13824" max="13824" width="8.7109375" style="86" hidden="1" customWidth="1"/>
    <col min="13825" max="13825" width="101.28515625" style="86" hidden="1" customWidth="1"/>
    <col min="13826" max="13826" width="16.7109375" style="86" hidden="1" customWidth="1"/>
    <col min="13827" max="13849" width="18" style="86" hidden="1" customWidth="1"/>
    <col min="13850" max="13850" width="19.42578125" style="86" hidden="1" customWidth="1"/>
    <col min="13851" max="13851" width="17.85546875" style="86" hidden="1" customWidth="1"/>
    <col min="13852" max="13852" width="19.85546875" style="86" hidden="1" customWidth="1"/>
    <col min="13853" max="13860" width="18" style="86" hidden="1" customWidth="1"/>
    <col min="13861" max="13861" width="20.140625" style="86" hidden="1" customWidth="1"/>
    <col min="13862" max="13862" width="19.85546875" style="86" hidden="1" customWidth="1"/>
    <col min="13863" max="13877" width="18" style="86" hidden="1" customWidth="1"/>
    <col min="13878" max="13925" width="11.42578125" style="86" hidden="1" customWidth="1"/>
    <col min="13926" max="14079" width="11.42578125" style="86" hidden="1"/>
    <col min="14080" max="14080" width="8.7109375" style="86" hidden="1" customWidth="1"/>
    <col min="14081" max="14081" width="101.28515625" style="86" hidden="1" customWidth="1"/>
    <col min="14082" max="14082" width="16.7109375" style="86" hidden="1" customWidth="1"/>
    <col min="14083" max="14105" width="18" style="86" hidden="1" customWidth="1"/>
    <col min="14106" max="14106" width="19.42578125" style="86" hidden="1" customWidth="1"/>
    <col min="14107" max="14107" width="17.85546875" style="86" hidden="1" customWidth="1"/>
    <col min="14108" max="14108" width="19.85546875" style="86" hidden="1" customWidth="1"/>
    <col min="14109" max="14116" width="18" style="86" hidden="1" customWidth="1"/>
    <col min="14117" max="14117" width="20.140625" style="86" hidden="1" customWidth="1"/>
    <col min="14118" max="14118" width="19.85546875" style="86" hidden="1" customWidth="1"/>
    <col min="14119" max="14133" width="18" style="86" hidden="1" customWidth="1"/>
    <col min="14134" max="14181" width="11.42578125" style="86" hidden="1" customWidth="1"/>
    <col min="14182" max="14335" width="11.42578125" style="86" hidden="1"/>
    <col min="14336" max="14336" width="8.7109375" style="86" hidden="1" customWidth="1"/>
    <col min="14337" max="14337" width="101.28515625" style="86" hidden="1" customWidth="1"/>
    <col min="14338" max="14338" width="16.7109375" style="86" hidden="1" customWidth="1"/>
    <col min="14339" max="14361" width="18" style="86" hidden="1" customWidth="1"/>
    <col min="14362" max="14362" width="19.42578125" style="86" hidden="1" customWidth="1"/>
    <col min="14363" max="14363" width="17.85546875" style="86" hidden="1" customWidth="1"/>
    <col min="14364" max="14364" width="19.85546875" style="86" hidden="1" customWidth="1"/>
    <col min="14365" max="14372" width="18" style="86" hidden="1" customWidth="1"/>
    <col min="14373" max="14373" width="20.140625" style="86" hidden="1" customWidth="1"/>
    <col min="14374" max="14374" width="19.85546875" style="86" hidden="1" customWidth="1"/>
    <col min="14375" max="14389" width="18" style="86" hidden="1" customWidth="1"/>
    <col min="14390" max="14437" width="11.42578125" style="86" hidden="1" customWidth="1"/>
    <col min="14438" max="14591" width="11.42578125" style="86" hidden="1"/>
    <col min="14592" max="14592" width="8.7109375" style="86" hidden="1" customWidth="1"/>
    <col min="14593" max="14593" width="101.28515625" style="86" hidden="1" customWidth="1"/>
    <col min="14594" max="14594" width="16.7109375" style="86" hidden="1" customWidth="1"/>
    <col min="14595" max="14617" width="18" style="86" hidden="1" customWidth="1"/>
    <col min="14618" max="14618" width="19.42578125" style="86" hidden="1" customWidth="1"/>
    <col min="14619" max="14619" width="17.85546875" style="86" hidden="1" customWidth="1"/>
    <col min="14620" max="14620" width="19.85546875" style="86" hidden="1" customWidth="1"/>
    <col min="14621" max="14628" width="18" style="86" hidden="1" customWidth="1"/>
    <col min="14629" max="14629" width="20.140625" style="86" hidden="1" customWidth="1"/>
    <col min="14630" max="14630" width="19.85546875" style="86" hidden="1" customWidth="1"/>
    <col min="14631" max="14645" width="18" style="86" hidden="1" customWidth="1"/>
    <col min="14646" max="14693" width="11.42578125" style="86" hidden="1" customWidth="1"/>
    <col min="14694" max="14847" width="11.42578125" style="86" hidden="1"/>
    <col min="14848" max="14848" width="8.7109375" style="86" hidden="1" customWidth="1"/>
    <col min="14849" max="14849" width="101.28515625" style="86" hidden="1" customWidth="1"/>
    <col min="14850" max="14850" width="16.7109375" style="86" hidden="1" customWidth="1"/>
    <col min="14851" max="14873" width="18" style="86" hidden="1" customWidth="1"/>
    <col min="14874" max="14874" width="19.42578125" style="86" hidden="1" customWidth="1"/>
    <col min="14875" max="14875" width="17.85546875" style="86" hidden="1" customWidth="1"/>
    <col min="14876" max="14876" width="19.85546875" style="86" hidden="1" customWidth="1"/>
    <col min="14877" max="14884" width="18" style="86" hidden="1" customWidth="1"/>
    <col min="14885" max="14885" width="20.140625" style="86" hidden="1" customWidth="1"/>
    <col min="14886" max="14886" width="19.85546875" style="86" hidden="1" customWidth="1"/>
    <col min="14887" max="14901" width="18" style="86" hidden="1" customWidth="1"/>
    <col min="14902" max="14949" width="11.42578125" style="86" hidden="1" customWidth="1"/>
    <col min="14950" max="15103" width="11.42578125" style="86" hidden="1"/>
    <col min="15104" max="15104" width="8.7109375" style="86" hidden="1" customWidth="1"/>
    <col min="15105" max="15105" width="101.28515625" style="86" hidden="1" customWidth="1"/>
    <col min="15106" max="15106" width="16.7109375" style="86" hidden="1" customWidth="1"/>
    <col min="15107" max="15129" width="18" style="86" hidden="1" customWidth="1"/>
    <col min="15130" max="15130" width="19.42578125" style="86" hidden="1" customWidth="1"/>
    <col min="15131" max="15131" width="17.85546875" style="86" hidden="1" customWidth="1"/>
    <col min="15132" max="15132" width="19.85546875" style="86" hidden="1" customWidth="1"/>
    <col min="15133" max="15140" width="18" style="86" hidden="1" customWidth="1"/>
    <col min="15141" max="15141" width="20.140625" style="86" hidden="1" customWidth="1"/>
    <col min="15142" max="15142" width="19.85546875" style="86" hidden="1" customWidth="1"/>
    <col min="15143" max="15157" width="18" style="86" hidden="1" customWidth="1"/>
    <col min="15158" max="15205" width="11.42578125" style="86" hidden="1" customWidth="1"/>
    <col min="15206" max="15359" width="11.42578125" style="86" hidden="1"/>
    <col min="15360" max="15360" width="8.7109375" style="86" hidden="1" customWidth="1"/>
    <col min="15361" max="15361" width="101.28515625" style="86" hidden="1" customWidth="1"/>
    <col min="15362" max="15362" width="16.7109375" style="86" hidden="1" customWidth="1"/>
    <col min="15363" max="15385" width="18" style="86" hidden="1" customWidth="1"/>
    <col min="15386" max="15386" width="19.42578125" style="86" hidden="1" customWidth="1"/>
    <col min="15387" max="15387" width="17.85546875" style="86" hidden="1" customWidth="1"/>
    <col min="15388" max="15388" width="19.85546875" style="86" hidden="1" customWidth="1"/>
    <col min="15389" max="15396" width="18" style="86" hidden="1" customWidth="1"/>
    <col min="15397" max="15397" width="20.140625" style="86" hidden="1" customWidth="1"/>
    <col min="15398" max="15398" width="19.85546875" style="86" hidden="1" customWidth="1"/>
    <col min="15399" max="15413" width="18" style="86" hidden="1" customWidth="1"/>
    <col min="15414" max="15461" width="11.42578125" style="86" hidden="1" customWidth="1"/>
    <col min="15462" max="15615" width="11.42578125" style="86" hidden="1"/>
    <col min="15616" max="15616" width="8.7109375" style="86" hidden="1" customWidth="1"/>
    <col min="15617" max="15617" width="101.28515625" style="86" hidden="1" customWidth="1"/>
    <col min="15618" max="15618" width="16.7109375" style="86" hidden="1" customWidth="1"/>
    <col min="15619" max="15641" width="18" style="86" hidden="1" customWidth="1"/>
    <col min="15642" max="15642" width="19.42578125" style="86" hidden="1" customWidth="1"/>
    <col min="15643" max="15643" width="17.85546875" style="86" hidden="1" customWidth="1"/>
    <col min="15644" max="15644" width="19.85546875" style="86" hidden="1" customWidth="1"/>
    <col min="15645" max="15652" width="18" style="86" hidden="1" customWidth="1"/>
    <col min="15653" max="15653" width="20.140625" style="86" hidden="1" customWidth="1"/>
    <col min="15654" max="15654" width="19.85546875" style="86" hidden="1" customWidth="1"/>
    <col min="15655" max="15669" width="18" style="86" hidden="1" customWidth="1"/>
    <col min="15670" max="15717" width="11.42578125" style="86" hidden="1" customWidth="1"/>
    <col min="15718" max="15871" width="11.42578125" style="86" hidden="1"/>
    <col min="15872" max="15872" width="8.7109375" style="86" hidden="1" customWidth="1"/>
    <col min="15873" max="15873" width="101.28515625" style="86" hidden="1" customWidth="1"/>
    <col min="15874" max="15874" width="16.7109375" style="86" hidden="1" customWidth="1"/>
    <col min="15875" max="15897" width="18" style="86" hidden="1" customWidth="1"/>
    <col min="15898" max="15898" width="19.42578125" style="86" hidden="1" customWidth="1"/>
    <col min="15899" max="15899" width="17.85546875" style="86" hidden="1" customWidth="1"/>
    <col min="15900" max="15900" width="19.85546875" style="86" hidden="1" customWidth="1"/>
    <col min="15901" max="15908" width="18" style="86" hidden="1" customWidth="1"/>
    <col min="15909" max="15909" width="20.140625" style="86" hidden="1" customWidth="1"/>
    <col min="15910" max="15910" width="19.85546875" style="86" hidden="1" customWidth="1"/>
    <col min="15911" max="15925" width="18" style="86" hidden="1" customWidth="1"/>
    <col min="15926" max="15973" width="11.42578125" style="86" hidden="1" customWidth="1"/>
    <col min="15974" max="16127" width="11.42578125" style="86" hidden="1"/>
    <col min="16128" max="16128" width="8.7109375" style="86" hidden="1" customWidth="1"/>
    <col min="16129" max="16129" width="101.28515625" style="86" hidden="1" customWidth="1"/>
    <col min="16130" max="16130" width="16.7109375" style="86" hidden="1" customWidth="1"/>
    <col min="16131" max="16153" width="18" style="86" hidden="1" customWidth="1"/>
    <col min="16154" max="16154" width="19.42578125" style="86" hidden="1" customWidth="1"/>
    <col min="16155" max="16155" width="17.85546875" style="86" hidden="1" customWidth="1"/>
    <col min="16156" max="16156" width="19.85546875" style="86" hidden="1" customWidth="1"/>
    <col min="16157" max="16164" width="18" style="86" hidden="1" customWidth="1"/>
    <col min="16165" max="16165" width="20.140625" style="86" hidden="1" customWidth="1"/>
    <col min="16166" max="16166" width="19.85546875" style="86" hidden="1" customWidth="1"/>
    <col min="16167" max="16181" width="18" style="86" hidden="1" customWidth="1"/>
    <col min="16182" max="16184" width="0" style="86" hidden="1" customWidth="1"/>
    <col min="16185" max="16185" width="18" style="86" hidden="1" customWidth="1"/>
    <col min="16186" max="16188" width="0" style="86" hidden="1" customWidth="1"/>
    <col min="16189" max="16229" width="11.42578125" style="86" hidden="1" customWidth="1"/>
    <col min="16230" max="16384" width="11.42578125" style="86" hidden="1"/>
  </cols>
  <sheetData>
    <row r="1" spans="1:104" ht="20.45" customHeight="1">
      <c r="C1" s="385"/>
      <c r="D1" s="385"/>
      <c r="E1" s="385"/>
      <c r="F1" s="385"/>
      <c r="G1" s="385"/>
      <c r="H1" s="385"/>
      <c r="I1" s="385"/>
      <c r="J1" s="385"/>
      <c r="K1" s="385"/>
      <c r="L1" s="385"/>
      <c r="M1" s="385"/>
      <c r="N1" s="385"/>
      <c r="O1" s="385"/>
      <c r="P1" s="385"/>
      <c r="Q1" s="385"/>
      <c r="R1" s="385"/>
      <c r="S1" s="385"/>
      <c r="T1" s="385"/>
      <c r="U1" s="385"/>
      <c r="V1" s="385"/>
      <c r="W1" s="385"/>
      <c r="X1" s="385"/>
      <c r="Y1" s="385"/>
      <c r="Z1" s="385"/>
      <c r="AA1" s="385"/>
      <c r="AB1" s="385"/>
      <c r="AC1" s="385"/>
      <c r="AD1" s="385"/>
      <c r="AE1" s="385"/>
      <c r="AF1" s="385"/>
      <c r="AG1" s="385"/>
      <c r="AH1" s="385"/>
      <c r="AI1" s="385"/>
      <c r="AJ1" s="385"/>
      <c r="AK1" s="385"/>
      <c r="AL1" s="385"/>
      <c r="AM1" s="385"/>
      <c r="AN1" s="385"/>
      <c r="AO1" s="385"/>
      <c r="AP1" s="385"/>
      <c r="AQ1" s="385"/>
      <c r="AR1" s="385"/>
      <c r="AS1" s="385"/>
      <c r="AT1" s="385"/>
      <c r="AU1" s="385"/>
      <c r="AV1" s="385"/>
      <c r="AW1" s="385"/>
      <c r="AX1" s="385"/>
      <c r="AY1" s="385"/>
      <c r="AZ1" s="385"/>
      <c r="BA1" s="385"/>
      <c r="BB1" s="385"/>
      <c r="BC1" s="385"/>
    </row>
    <row r="2" spans="1:104" ht="20.45" customHeight="1">
      <c r="B2" s="386"/>
    </row>
    <row r="3" spans="1:104" ht="20.45" customHeight="1">
      <c r="B3" s="387"/>
      <c r="C3" s="388"/>
      <c r="D3" s="388"/>
      <c r="H3" s="388"/>
      <c r="M3" s="388"/>
      <c r="R3" s="388"/>
      <c r="W3" s="388"/>
      <c r="AB3" s="388"/>
      <c r="AG3" s="388"/>
      <c r="AL3" s="388"/>
      <c r="AQ3" s="388"/>
      <c r="AV3" s="388"/>
    </row>
    <row r="4" spans="1:104" ht="20.45" customHeight="1">
      <c r="B4" s="387"/>
      <c r="C4" s="388"/>
      <c r="D4" s="388"/>
      <c r="H4" s="388"/>
      <c r="M4" s="388"/>
      <c r="R4" s="388"/>
      <c r="W4" s="388"/>
      <c r="AB4" s="388"/>
      <c r="AG4" s="388"/>
      <c r="AL4" s="388"/>
      <c r="AQ4" s="388"/>
      <c r="AV4" s="388"/>
    </row>
    <row r="5" spans="1:104" s="95" customFormat="1" ht="20.45" customHeight="1">
      <c r="A5" s="93"/>
      <c r="B5" s="389"/>
      <c r="C5" s="93"/>
      <c r="D5" s="93"/>
      <c r="E5" s="390"/>
      <c r="F5" s="390"/>
      <c r="G5" s="390"/>
      <c r="H5" s="93"/>
      <c r="I5" s="390"/>
      <c r="J5" s="390"/>
      <c r="K5" s="390"/>
      <c r="L5" s="390"/>
      <c r="M5" s="93"/>
      <c r="N5" s="390"/>
      <c r="O5" s="390"/>
      <c r="P5" s="390"/>
      <c r="Q5" s="390"/>
      <c r="R5" s="93"/>
      <c r="S5" s="390"/>
      <c r="T5" s="390"/>
      <c r="U5" s="390"/>
      <c r="V5" s="390"/>
      <c r="W5" s="93"/>
      <c r="X5" s="390"/>
      <c r="Y5" s="390"/>
      <c r="Z5" s="390"/>
      <c r="AA5" s="390"/>
      <c r="AB5" s="93"/>
      <c r="AC5" s="390"/>
      <c r="AD5" s="390"/>
      <c r="AE5" s="390"/>
      <c r="AF5" s="390"/>
      <c r="AG5" s="93"/>
      <c r="AH5" s="390"/>
      <c r="AI5" s="390"/>
      <c r="AJ5" s="390"/>
      <c r="AK5" s="390"/>
      <c r="AL5" s="93"/>
      <c r="AM5" s="390"/>
      <c r="AN5" s="390"/>
      <c r="AO5" s="390"/>
      <c r="AP5" s="390"/>
      <c r="AQ5" s="93"/>
      <c r="AR5" s="390"/>
      <c r="AS5" s="390"/>
      <c r="AT5" s="390"/>
      <c r="AU5" s="390"/>
      <c r="AV5" s="93"/>
      <c r="AW5" s="390"/>
      <c r="AX5" s="390"/>
      <c r="AY5" s="390"/>
      <c r="AZ5" s="390"/>
      <c r="BA5" s="390"/>
      <c r="BB5" s="390"/>
      <c r="BC5" s="390"/>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c r="CY5" s="93"/>
      <c r="CZ5" s="93"/>
    </row>
    <row r="6" spans="1:104" s="95" customFormat="1" ht="56.45" customHeight="1">
      <c r="A6" s="93"/>
      <c r="B6" s="391" t="s">
        <v>323</v>
      </c>
      <c r="C6" s="392" t="s">
        <v>324</v>
      </c>
      <c r="D6" s="392" t="s">
        <v>47</v>
      </c>
      <c r="E6" s="392" t="s">
        <v>70</v>
      </c>
      <c r="F6" s="392" t="s">
        <v>43</v>
      </c>
      <c r="G6" s="392" t="s">
        <v>33</v>
      </c>
      <c r="H6" s="392" t="s">
        <v>56</v>
      </c>
      <c r="I6" s="392" t="s">
        <v>71</v>
      </c>
      <c r="J6" s="392" t="s">
        <v>58</v>
      </c>
      <c r="K6" s="392" t="s">
        <v>227</v>
      </c>
      <c r="L6" s="392" t="s">
        <v>37</v>
      </c>
      <c r="M6" s="392" t="s">
        <v>35</v>
      </c>
      <c r="N6" s="392" t="s">
        <v>32</v>
      </c>
      <c r="O6" s="392" t="s">
        <v>65</v>
      </c>
      <c r="P6" s="392" t="s">
        <v>44</v>
      </c>
      <c r="Q6" s="392" t="s">
        <v>62</v>
      </c>
      <c r="R6" s="392" t="s">
        <v>61</v>
      </c>
      <c r="S6" s="392" t="s">
        <v>67</v>
      </c>
      <c r="T6" s="392" t="s">
        <v>226</v>
      </c>
      <c r="U6" s="392" t="s">
        <v>34</v>
      </c>
      <c r="V6" s="392" t="s">
        <v>46</v>
      </c>
      <c r="W6" s="392" t="s">
        <v>36</v>
      </c>
      <c r="X6" s="392" t="s">
        <v>69</v>
      </c>
      <c r="Y6" s="392" t="s">
        <v>40</v>
      </c>
      <c r="Z6" s="392" t="s">
        <v>73</v>
      </c>
      <c r="AA6" s="392" t="s">
        <v>31</v>
      </c>
      <c r="AB6" s="392" t="s">
        <v>45</v>
      </c>
      <c r="AC6" s="392" t="s">
        <v>51</v>
      </c>
      <c r="AD6" s="392" t="s">
        <v>48</v>
      </c>
      <c r="AE6" s="392" t="s">
        <v>39</v>
      </c>
      <c r="AF6" s="392" t="s">
        <v>481</v>
      </c>
      <c r="AG6" s="392" t="s">
        <v>66</v>
      </c>
      <c r="AH6" s="392" t="s">
        <v>52</v>
      </c>
      <c r="AI6" s="392" t="s">
        <v>42</v>
      </c>
      <c r="AJ6" s="392" t="s">
        <v>49</v>
      </c>
      <c r="AK6" s="392" t="s">
        <v>59</v>
      </c>
      <c r="AL6" s="392" t="s">
        <v>64</v>
      </c>
      <c r="AM6" s="392" t="s">
        <v>57</v>
      </c>
      <c r="AN6" s="392" t="s">
        <v>233</v>
      </c>
      <c r="AO6" s="392" t="s">
        <v>225</v>
      </c>
      <c r="AP6" s="392" t="s">
        <v>74</v>
      </c>
      <c r="AQ6" s="392" t="s">
        <v>38</v>
      </c>
      <c r="AR6" s="392" t="s">
        <v>41</v>
      </c>
      <c r="AS6" s="392" t="s">
        <v>72</v>
      </c>
      <c r="AT6" s="392" t="s">
        <v>231</v>
      </c>
      <c r="AU6" s="392" t="s">
        <v>63</v>
      </c>
      <c r="AV6" s="392" t="s">
        <v>185</v>
      </c>
      <c r="AW6" s="392" t="s">
        <v>54</v>
      </c>
      <c r="AX6" s="392" t="s">
        <v>53</v>
      </c>
      <c r="AY6" s="392" t="s">
        <v>234</v>
      </c>
      <c r="AZ6" s="392" t="s">
        <v>55</v>
      </c>
      <c r="BA6" s="392" t="s">
        <v>68</v>
      </c>
      <c r="BB6" s="392" t="s">
        <v>50</v>
      </c>
      <c r="BC6" s="392" t="s">
        <v>60</v>
      </c>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c r="CY6" s="93"/>
      <c r="CZ6" s="93"/>
    </row>
    <row r="7" spans="1:104" s="95" customFormat="1" ht="20.45" customHeight="1">
      <c r="A7" s="93"/>
      <c r="B7" s="393"/>
      <c r="C7" s="394"/>
      <c r="D7" s="395"/>
      <c r="E7" s="395"/>
      <c r="F7" s="395"/>
      <c r="G7" s="396"/>
      <c r="H7" s="395"/>
      <c r="I7" s="395"/>
      <c r="J7" s="395"/>
      <c r="K7" s="395"/>
      <c r="L7" s="396"/>
      <c r="M7" s="395"/>
      <c r="N7" s="395"/>
      <c r="O7" s="395"/>
      <c r="P7" s="395"/>
      <c r="Q7" s="396"/>
      <c r="R7" s="395"/>
      <c r="S7" s="395"/>
      <c r="T7" s="395"/>
      <c r="U7" s="395"/>
      <c r="V7" s="396"/>
      <c r="W7" s="395"/>
      <c r="X7" s="395"/>
      <c r="Y7" s="395"/>
      <c r="Z7" s="395"/>
      <c r="AA7" s="396"/>
      <c r="AB7" s="395"/>
      <c r="AC7" s="395"/>
      <c r="AD7" s="395"/>
      <c r="AE7" s="395"/>
      <c r="AF7" s="396"/>
      <c r="AG7" s="395"/>
      <c r="AH7" s="395"/>
      <c r="AI7" s="395"/>
      <c r="AJ7" s="395"/>
      <c r="AK7" s="396"/>
      <c r="AL7" s="395"/>
      <c r="AM7" s="395"/>
      <c r="AN7" s="395"/>
      <c r="AO7" s="395"/>
      <c r="AP7" s="396"/>
      <c r="AQ7" s="395"/>
      <c r="AR7" s="395"/>
      <c r="AS7" s="395"/>
      <c r="AT7" s="395"/>
      <c r="AU7" s="396"/>
      <c r="AV7" s="395"/>
      <c r="AW7" s="395"/>
      <c r="AX7" s="395"/>
      <c r="AY7" s="395"/>
      <c r="AZ7" s="396"/>
      <c r="BA7" s="395"/>
      <c r="BB7" s="395"/>
      <c r="BC7" s="396"/>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c r="CY7" s="93"/>
      <c r="CZ7" s="93"/>
    </row>
    <row r="8" spans="1:104" s="95" customFormat="1" ht="22.5">
      <c r="A8" s="93"/>
      <c r="B8" s="397" t="s">
        <v>325</v>
      </c>
      <c r="C8" s="398"/>
      <c r="D8" s="399"/>
      <c r="E8" s="399"/>
      <c r="F8" s="399"/>
      <c r="G8" s="400"/>
      <c r="H8" s="399"/>
      <c r="I8" s="399"/>
      <c r="J8" s="399"/>
      <c r="K8" s="399"/>
      <c r="L8" s="400"/>
      <c r="M8" s="399"/>
      <c r="N8" s="399"/>
      <c r="O8" s="399"/>
      <c r="P8" s="399"/>
      <c r="Q8" s="400"/>
      <c r="R8" s="399"/>
      <c r="S8" s="399"/>
      <c r="T8" s="399"/>
      <c r="U8" s="399"/>
      <c r="V8" s="400"/>
      <c r="W8" s="399"/>
      <c r="X8" s="399"/>
      <c r="Y8" s="399"/>
      <c r="Z8" s="399"/>
      <c r="AA8" s="400"/>
      <c r="AB8" s="399"/>
      <c r="AC8" s="399"/>
      <c r="AD8" s="399"/>
      <c r="AE8" s="399"/>
      <c r="AF8" s="400"/>
      <c r="AG8" s="399"/>
      <c r="AH8" s="399"/>
      <c r="AI8" s="399"/>
      <c r="AJ8" s="399"/>
      <c r="AK8" s="400"/>
      <c r="AL8" s="399"/>
      <c r="AM8" s="399"/>
      <c r="AN8" s="399"/>
      <c r="AO8" s="399"/>
      <c r="AP8" s="400"/>
      <c r="AQ8" s="399"/>
      <c r="AR8" s="399"/>
      <c r="AS8" s="399"/>
      <c r="AT8" s="399"/>
      <c r="AU8" s="400"/>
      <c r="AV8" s="399"/>
      <c r="AW8" s="399"/>
      <c r="AX8" s="399"/>
      <c r="AY8" s="399"/>
      <c r="AZ8" s="400"/>
      <c r="BA8" s="399"/>
      <c r="BB8" s="399"/>
      <c r="BC8" s="400"/>
      <c r="BD8" s="93"/>
      <c r="BE8" s="93"/>
      <c r="BF8" s="93"/>
      <c r="BG8" s="93"/>
      <c r="BH8" s="93"/>
      <c r="BI8" s="93"/>
      <c r="BJ8" s="93"/>
      <c r="BK8" s="93"/>
      <c r="BL8" s="93"/>
      <c r="BM8" s="93"/>
      <c r="BN8" s="93"/>
      <c r="BO8" s="93"/>
      <c r="BP8" s="93"/>
      <c r="BQ8" s="93"/>
      <c r="BR8" s="93"/>
      <c r="BS8" s="93"/>
      <c r="BT8" s="93"/>
      <c r="BU8" s="93"/>
      <c r="BV8" s="93"/>
      <c r="BW8" s="93"/>
      <c r="BX8" s="93"/>
      <c r="BY8" s="93"/>
      <c r="BZ8" s="93"/>
      <c r="CA8" s="93"/>
      <c r="CB8" s="93"/>
      <c r="CC8" s="93"/>
      <c r="CD8" s="93"/>
      <c r="CE8" s="93"/>
      <c r="CF8" s="93"/>
      <c r="CG8" s="93"/>
      <c r="CH8" s="93"/>
      <c r="CI8" s="93"/>
      <c r="CJ8" s="93"/>
      <c r="CK8" s="93"/>
      <c r="CL8" s="93"/>
      <c r="CM8" s="93"/>
      <c r="CN8" s="93"/>
      <c r="CO8" s="93"/>
      <c r="CP8" s="93"/>
      <c r="CQ8" s="93"/>
      <c r="CR8" s="93"/>
      <c r="CS8" s="93"/>
      <c r="CT8" s="93"/>
      <c r="CU8" s="93"/>
      <c r="CV8" s="93"/>
      <c r="CW8" s="93"/>
      <c r="CX8" s="93"/>
      <c r="CY8" s="93"/>
      <c r="CZ8" s="93"/>
    </row>
    <row r="9" spans="1:104" s="95" customFormat="1" ht="22.5">
      <c r="A9" s="93"/>
      <c r="B9" s="401"/>
      <c r="C9" s="398"/>
      <c r="D9" s="399"/>
      <c r="E9" s="399"/>
      <c r="F9" s="399"/>
      <c r="G9" s="400"/>
      <c r="H9" s="399"/>
      <c r="I9" s="399"/>
      <c r="J9" s="399"/>
      <c r="K9" s="399"/>
      <c r="L9" s="400"/>
      <c r="M9" s="399"/>
      <c r="N9" s="399"/>
      <c r="O9" s="399"/>
      <c r="P9" s="399"/>
      <c r="Q9" s="400"/>
      <c r="R9" s="399"/>
      <c r="S9" s="399"/>
      <c r="T9" s="399"/>
      <c r="U9" s="399"/>
      <c r="V9" s="400"/>
      <c r="W9" s="399"/>
      <c r="X9" s="399"/>
      <c r="Y9" s="399"/>
      <c r="Z9" s="399"/>
      <c r="AA9" s="400"/>
      <c r="AB9" s="399"/>
      <c r="AC9" s="399"/>
      <c r="AD9" s="399"/>
      <c r="AE9" s="399"/>
      <c r="AF9" s="400"/>
      <c r="AG9" s="399"/>
      <c r="AH9" s="399"/>
      <c r="AI9" s="399"/>
      <c r="AJ9" s="399"/>
      <c r="AK9" s="400"/>
      <c r="AL9" s="399"/>
      <c r="AM9" s="399"/>
      <c r="AN9" s="399"/>
      <c r="AO9" s="399"/>
      <c r="AP9" s="400"/>
      <c r="AQ9" s="399"/>
      <c r="AR9" s="399"/>
      <c r="AS9" s="399"/>
      <c r="AT9" s="399"/>
      <c r="AU9" s="400"/>
      <c r="AV9" s="399"/>
      <c r="AW9" s="399"/>
      <c r="AX9" s="399"/>
      <c r="AY9" s="399"/>
      <c r="AZ9" s="400"/>
      <c r="BA9" s="399"/>
      <c r="BB9" s="399"/>
      <c r="BC9" s="400"/>
      <c r="BD9" s="93"/>
      <c r="BE9" s="93"/>
      <c r="BF9" s="93"/>
      <c r="BG9" s="93"/>
      <c r="BH9" s="93"/>
      <c r="BI9" s="93"/>
      <c r="BJ9" s="93"/>
      <c r="BK9" s="93"/>
      <c r="BL9" s="93"/>
      <c r="BM9" s="93"/>
      <c r="BN9" s="93"/>
      <c r="BO9" s="93"/>
      <c r="BP9" s="93"/>
      <c r="BQ9" s="93"/>
      <c r="BR9" s="93"/>
      <c r="BS9" s="93"/>
      <c r="BT9" s="93"/>
      <c r="BU9" s="93"/>
      <c r="BV9" s="93"/>
      <c r="BW9" s="93"/>
      <c r="BX9" s="93"/>
      <c r="BY9" s="93"/>
      <c r="BZ9" s="93"/>
      <c r="CA9" s="93"/>
      <c r="CB9" s="93"/>
      <c r="CC9" s="93"/>
      <c r="CD9" s="93"/>
      <c r="CE9" s="93"/>
      <c r="CF9" s="93"/>
      <c r="CG9" s="93"/>
      <c r="CH9" s="93"/>
      <c r="CI9" s="93"/>
      <c r="CJ9" s="93"/>
      <c r="CK9" s="93"/>
      <c r="CL9" s="93"/>
      <c r="CM9" s="93"/>
      <c r="CN9" s="93"/>
      <c r="CO9" s="93"/>
      <c r="CP9" s="93"/>
      <c r="CQ9" s="93"/>
      <c r="CR9" s="93"/>
      <c r="CS9" s="93"/>
      <c r="CT9" s="93"/>
      <c r="CU9" s="93"/>
      <c r="CV9" s="93"/>
      <c r="CW9" s="93"/>
      <c r="CX9" s="93"/>
      <c r="CY9" s="93"/>
      <c r="CZ9" s="93"/>
    </row>
    <row r="10" spans="1:104" s="95" customFormat="1" ht="20.45" customHeight="1">
      <c r="A10" s="93"/>
      <c r="B10" s="402" t="s">
        <v>326</v>
      </c>
      <c r="C10" s="453">
        <v>15362543.547987482</v>
      </c>
      <c r="D10" s="454">
        <v>3371171.7737947404</v>
      </c>
      <c r="E10" s="454">
        <v>2019417.317332</v>
      </c>
      <c r="F10" s="454">
        <v>1868293.1167118701</v>
      </c>
      <c r="G10" s="455">
        <v>1117474.4038923602</v>
      </c>
      <c r="H10" s="454">
        <v>897782.35181599995</v>
      </c>
      <c r="I10" s="454">
        <v>893048.67966899998</v>
      </c>
      <c r="J10" s="454">
        <v>706596.95191499998</v>
      </c>
      <c r="K10" s="454">
        <v>556350.63696680008</v>
      </c>
      <c r="L10" s="455">
        <v>383294.54679067997</v>
      </c>
      <c r="M10" s="454">
        <v>353123.75052239001</v>
      </c>
      <c r="N10" s="454">
        <v>317026.410095</v>
      </c>
      <c r="O10" s="454">
        <v>313762.98231563001</v>
      </c>
      <c r="P10" s="454">
        <v>271942.66914618999</v>
      </c>
      <c r="Q10" s="455">
        <v>244283.49258799999</v>
      </c>
      <c r="R10" s="454">
        <v>187127.195817</v>
      </c>
      <c r="S10" s="454">
        <v>177181.61058899999</v>
      </c>
      <c r="T10" s="454">
        <v>174574.61097981001</v>
      </c>
      <c r="U10" s="454">
        <v>171474.22167100001</v>
      </c>
      <c r="V10" s="455">
        <v>170675.89770199999</v>
      </c>
      <c r="W10" s="454">
        <v>165277.23903999999</v>
      </c>
      <c r="X10" s="454">
        <v>141562.488889</v>
      </c>
      <c r="Y10" s="454">
        <v>132893.63454900001</v>
      </c>
      <c r="Z10" s="454">
        <v>109859.848915</v>
      </c>
      <c r="AA10" s="455">
        <v>74182.554629000006</v>
      </c>
      <c r="AB10" s="454">
        <v>72179.339017999999</v>
      </c>
      <c r="AC10" s="454">
        <v>67642.234333</v>
      </c>
      <c r="AD10" s="454">
        <v>59489.394794</v>
      </c>
      <c r="AE10" s="454">
        <v>53536.188645120004</v>
      </c>
      <c r="AF10" s="455">
        <v>51555.184686000001</v>
      </c>
      <c r="AG10" s="454">
        <v>41992.127607000002</v>
      </c>
      <c r="AH10" s="454">
        <v>37020.445034999997</v>
      </c>
      <c r="AI10" s="454">
        <v>21351.101684000001</v>
      </c>
      <c r="AJ10" s="454">
        <v>19907.812977000001</v>
      </c>
      <c r="AK10" s="455">
        <v>16161.722819280001</v>
      </c>
      <c r="AL10" s="454">
        <v>14035.26188283</v>
      </c>
      <c r="AM10" s="454">
        <v>11989.966799</v>
      </c>
      <c r="AN10" s="454">
        <v>11827.187825999999</v>
      </c>
      <c r="AO10" s="454">
        <v>10135.184582899999</v>
      </c>
      <c r="AP10" s="455">
        <v>9116.0027590000009</v>
      </c>
      <c r="AQ10" s="454">
        <v>8473.9335969999993</v>
      </c>
      <c r="AR10" s="454">
        <v>7087.7761657999999</v>
      </c>
      <c r="AS10" s="454">
        <v>6930.3352809999997</v>
      </c>
      <c r="AT10" s="454">
        <v>6815.7346729999999</v>
      </c>
      <c r="AU10" s="455">
        <v>5351.6763369999999</v>
      </c>
      <c r="AV10" s="454">
        <v>3146.7488115000001</v>
      </c>
      <c r="AW10" s="454">
        <v>2869.6380210000002</v>
      </c>
      <c r="AX10" s="454">
        <v>2180.6551749999999</v>
      </c>
      <c r="AY10" s="454">
        <v>1577.0581625799998</v>
      </c>
      <c r="AZ10" s="455">
        <v>947.65569900000003</v>
      </c>
      <c r="BA10" s="454">
        <v>844.79427999999996</v>
      </c>
      <c r="BB10" s="454">
        <v>0</v>
      </c>
      <c r="BC10" s="455" t="s">
        <v>475</v>
      </c>
      <c r="BD10" s="93"/>
      <c r="BE10" s="93"/>
      <c r="BF10" s="93"/>
      <c r="BG10" s="93"/>
      <c r="BH10" s="93"/>
      <c r="BI10" s="93"/>
      <c r="BJ10" s="93"/>
      <c r="BK10" s="93"/>
      <c r="BL10" s="93"/>
      <c r="BM10" s="93"/>
      <c r="BN10" s="93"/>
      <c r="BO10" s="93"/>
      <c r="BP10" s="93"/>
      <c r="BQ10" s="93"/>
      <c r="BR10" s="93"/>
      <c r="BS10" s="93"/>
      <c r="BT10" s="93"/>
      <c r="BU10" s="93"/>
      <c r="BV10" s="93"/>
      <c r="BW10" s="93"/>
      <c r="BX10" s="93"/>
      <c r="BY10" s="93"/>
      <c r="BZ10" s="93"/>
      <c r="CA10" s="93"/>
      <c r="CB10" s="93"/>
      <c r="CC10" s="93"/>
      <c r="CD10" s="93"/>
      <c r="CE10" s="93"/>
      <c r="CF10" s="93"/>
      <c r="CG10" s="93"/>
      <c r="CH10" s="93"/>
      <c r="CI10" s="93"/>
      <c r="CJ10" s="93"/>
      <c r="CK10" s="93"/>
      <c r="CL10" s="93"/>
      <c r="CM10" s="93"/>
      <c r="CN10" s="93"/>
      <c r="CO10" s="93"/>
      <c r="CP10" s="93"/>
      <c r="CQ10" s="93"/>
      <c r="CR10" s="93"/>
      <c r="CS10" s="93"/>
      <c r="CT10" s="93"/>
      <c r="CU10" s="93"/>
      <c r="CV10" s="93"/>
      <c r="CW10" s="93"/>
      <c r="CX10" s="93"/>
      <c r="CY10" s="93"/>
      <c r="CZ10" s="93"/>
    </row>
    <row r="11" spans="1:104" s="95" customFormat="1" ht="12" customHeight="1">
      <c r="A11" s="93"/>
      <c r="B11" s="403"/>
      <c r="C11" s="453">
        <v>0</v>
      </c>
      <c r="D11" s="454">
        <v>0</v>
      </c>
      <c r="E11" s="454">
        <v>0</v>
      </c>
      <c r="F11" s="454">
        <v>0</v>
      </c>
      <c r="G11" s="455">
        <v>0</v>
      </c>
      <c r="H11" s="454">
        <v>0</v>
      </c>
      <c r="I11" s="454">
        <v>0</v>
      </c>
      <c r="J11" s="454">
        <v>0</v>
      </c>
      <c r="K11" s="454">
        <v>0</v>
      </c>
      <c r="L11" s="455">
        <v>0</v>
      </c>
      <c r="M11" s="454">
        <v>0</v>
      </c>
      <c r="N11" s="454">
        <v>0</v>
      </c>
      <c r="O11" s="454">
        <v>0</v>
      </c>
      <c r="P11" s="454">
        <v>0</v>
      </c>
      <c r="Q11" s="455">
        <v>0</v>
      </c>
      <c r="R11" s="454">
        <v>0</v>
      </c>
      <c r="S11" s="454">
        <v>0</v>
      </c>
      <c r="T11" s="454">
        <v>0</v>
      </c>
      <c r="U11" s="454">
        <v>0</v>
      </c>
      <c r="V11" s="455">
        <v>0</v>
      </c>
      <c r="W11" s="454">
        <v>0</v>
      </c>
      <c r="X11" s="454">
        <v>0</v>
      </c>
      <c r="Y11" s="454">
        <v>0</v>
      </c>
      <c r="Z11" s="454">
        <v>0</v>
      </c>
      <c r="AA11" s="455">
        <v>0</v>
      </c>
      <c r="AB11" s="454">
        <v>0</v>
      </c>
      <c r="AC11" s="454">
        <v>0</v>
      </c>
      <c r="AD11" s="454">
        <v>0</v>
      </c>
      <c r="AE11" s="454">
        <v>0</v>
      </c>
      <c r="AF11" s="455">
        <v>0</v>
      </c>
      <c r="AG11" s="454">
        <v>0</v>
      </c>
      <c r="AH11" s="454">
        <v>0</v>
      </c>
      <c r="AI11" s="454">
        <v>0</v>
      </c>
      <c r="AJ11" s="454">
        <v>0</v>
      </c>
      <c r="AK11" s="455">
        <v>0</v>
      </c>
      <c r="AL11" s="454">
        <v>0</v>
      </c>
      <c r="AM11" s="454">
        <v>0</v>
      </c>
      <c r="AN11" s="454">
        <v>0</v>
      </c>
      <c r="AO11" s="454">
        <v>0</v>
      </c>
      <c r="AP11" s="455">
        <v>0</v>
      </c>
      <c r="AQ11" s="454">
        <v>0</v>
      </c>
      <c r="AR11" s="454">
        <v>0</v>
      </c>
      <c r="AS11" s="454">
        <v>0</v>
      </c>
      <c r="AT11" s="454">
        <v>0</v>
      </c>
      <c r="AU11" s="455">
        <v>0</v>
      </c>
      <c r="AV11" s="454">
        <v>0</v>
      </c>
      <c r="AW11" s="454">
        <v>0</v>
      </c>
      <c r="AX11" s="454">
        <v>0</v>
      </c>
      <c r="AY11" s="454">
        <v>0</v>
      </c>
      <c r="AZ11" s="455">
        <v>0</v>
      </c>
      <c r="BA11" s="454">
        <v>0</v>
      </c>
      <c r="BB11" s="454">
        <v>0</v>
      </c>
      <c r="BC11" s="455" t="s">
        <v>475</v>
      </c>
      <c r="BD11" s="93"/>
      <c r="BE11" s="93"/>
      <c r="BF11" s="93"/>
      <c r="BG11" s="93"/>
      <c r="BH11" s="93"/>
      <c r="BI11" s="93"/>
      <c r="BJ11" s="93"/>
      <c r="BK11" s="93"/>
      <c r="BL11" s="93"/>
      <c r="BM11" s="93"/>
      <c r="BN11" s="93"/>
      <c r="BO11" s="93"/>
      <c r="BP11" s="93"/>
      <c r="BQ11" s="93"/>
      <c r="BR11" s="93"/>
      <c r="BS11" s="93"/>
      <c r="BT11" s="93"/>
      <c r="BU11" s="93"/>
      <c r="BV11" s="93"/>
      <c r="BW11" s="93"/>
      <c r="BX11" s="93"/>
      <c r="BY11" s="93"/>
      <c r="BZ11" s="93"/>
      <c r="CA11" s="93"/>
      <c r="CB11" s="93"/>
      <c r="CC11" s="93"/>
      <c r="CD11" s="93"/>
      <c r="CE11" s="93"/>
      <c r="CF11" s="93"/>
      <c r="CG11" s="93"/>
      <c r="CH11" s="93"/>
      <c r="CI11" s="93"/>
      <c r="CJ11" s="93"/>
      <c r="CK11" s="93"/>
      <c r="CL11" s="93"/>
      <c r="CM11" s="93"/>
      <c r="CN11" s="93"/>
      <c r="CO11" s="93"/>
      <c r="CP11" s="93"/>
      <c r="CQ11" s="93"/>
      <c r="CR11" s="93"/>
      <c r="CS11" s="93"/>
      <c r="CT11" s="93"/>
      <c r="CU11" s="93"/>
      <c r="CV11" s="93"/>
      <c r="CW11" s="93"/>
      <c r="CX11" s="93"/>
      <c r="CY11" s="93"/>
      <c r="CZ11" s="93"/>
    </row>
    <row r="12" spans="1:104" ht="20.45" customHeight="1">
      <c r="B12" s="404" t="s">
        <v>327</v>
      </c>
      <c r="C12" s="456">
        <v>1179433.7431223101</v>
      </c>
      <c r="D12" s="457">
        <v>263610.19659158</v>
      </c>
      <c r="E12" s="457">
        <v>97748.230572999993</v>
      </c>
      <c r="F12" s="457">
        <v>95601.466959330006</v>
      </c>
      <c r="G12" s="458">
        <v>94444.905134169996</v>
      </c>
      <c r="H12" s="457">
        <v>69747.122036999994</v>
      </c>
      <c r="I12" s="457">
        <v>42628.299055000003</v>
      </c>
      <c r="J12" s="457">
        <v>68289.436780999997</v>
      </c>
      <c r="K12" s="457">
        <v>78008.176965009989</v>
      </c>
      <c r="L12" s="458">
        <v>19515.49447646</v>
      </c>
      <c r="M12" s="457">
        <v>32489.972642150002</v>
      </c>
      <c r="N12" s="457">
        <v>10385.058913999999</v>
      </c>
      <c r="O12" s="457">
        <v>57511.069526139996</v>
      </c>
      <c r="P12" s="457">
        <v>15751.901011329999</v>
      </c>
      <c r="Q12" s="458">
        <v>14942.58142</v>
      </c>
      <c r="R12" s="457">
        <v>3596.5455769999999</v>
      </c>
      <c r="S12" s="457">
        <v>15236.246709999999</v>
      </c>
      <c r="T12" s="457">
        <v>19612.604351360002</v>
      </c>
      <c r="U12" s="457">
        <v>10984.437760999999</v>
      </c>
      <c r="V12" s="458">
        <v>6851.5174459999998</v>
      </c>
      <c r="W12" s="457">
        <v>16678.807707</v>
      </c>
      <c r="X12" s="457">
        <v>12932.487279999999</v>
      </c>
      <c r="Y12" s="457">
        <v>17979.669826000001</v>
      </c>
      <c r="Z12" s="457">
        <v>3121.9188789999998</v>
      </c>
      <c r="AA12" s="458">
        <v>20620.444486</v>
      </c>
      <c r="AB12" s="457">
        <v>13920.084912</v>
      </c>
      <c r="AC12" s="457">
        <v>8319.0640739999999</v>
      </c>
      <c r="AD12" s="457">
        <v>67.886289000000005</v>
      </c>
      <c r="AE12" s="457">
        <v>4900.6133478100001</v>
      </c>
      <c r="AF12" s="458">
        <v>10180.485882000001</v>
      </c>
      <c r="AG12" s="457">
        <v>15145.265372</v>
      </c>
      <c r="AH12" s="457">
        <v>470.68345599999998</v>
      </c>
      <c r="AI12" s="457">
        <v>5095.1189350000004</v>
      </c>
      <c r="AJ12" s="457">
        <v>340.315765</v>
      </c>
      <c r="AK12" s="458">
        <v>2142.89959469</v>
      </c>
      <c r="AL12" s="457">
        <v>4013.1051762299999</v>
      </c>
      <c r="AM12" s="457">
        <v>6665.8060489999998</v>
      </c>
      <c r="AN12" s="457">
        <v>328.21150499999999</v>
      </c>
      <c r="AO12" s="457">
        <v>706.64573953000001</v>
      </c>
      <c r="AP12" s="458">
        <v>1288.4658899999999</v>
      </c>
      <c r="AQ12" s="457">
        <v>7164.2086319999999</v>
      </c>
      <c r="AR12" s="457">
        <v>4536.1596168799997</v>
      </c>
      <c r="AS12" s="457">
        <v>700.197495</v>
      </c>
      <c r="AT12" s="457">
        <v>659.41001700000004</v>
      </c>
      <c r="AU12" s="458">
        <v>44.888125000000002</v>
      </c>
      <c r="AV12" s="457">
        <v>1033.3996755000001</v>
      </c>
      <c r="AW12" s="457">
        <v>755.15473099999997</v>
      </c>
      <c r="AX12" s="457">
        <v>145.32318000000001</v>
      </c>
      <c r="AY12" s="457">
        <v>1551.3529091400001</v>
      </c>
      <c r="AZ12" s="458">
        <v>262.57643899999999</v>
      </c>
      <c r="BA12" s="457">
        <v>707.82820500000003</v>
      </c>
      <c r="BB12" s="457">
        <v>0</v>
      </c>
      <c r="BC12" s="458" t="s">
        <v>475</v>
      </c>
      <c r="BE12" s="85">
        <v>0</v>
      </c>
      <c r="BF12" s="85">
        <v>0</v>
      </c>
      <c r="BG12" s="85">
        <v>0</v>
      </c>
      <c r="BH12" s="85">
        <v>0</v>
      </c>
      <c r="BI12" s="85">
        <v>0</v>
      </c>
      <c r="BJ12" s="85">
        <v>0</v>
      </c>
      <c r="BK12" s="85">
        <v>0</v>
      </c>
      <c r="BL12" s="85">
        <v>0</v>
      </c>
      <c r="BM12" s="85">
        <v>0</v>
      </c>
      <c r="BN12" s="85">
        <v>0</v>
      </c>
      <c r="BO12" s="85">
        <v>0</v>
      </c>
      <c r="BP12" s="85">
        <v>0</v>
      </c>
    </row>
    <row r="13" spans="1:104" ht="20.45" customHeight="1">
      <c r="B13" s="404" t="s">
        <v>328</v>
      </c>
      <c r="C13" s="456">
        <v>37302.976259369992</v>
      </c>
      <c r="D13" s="457">
        <v>14715.35068275</v>
      </c>
      <c r="E13" s="457">
        <v>837.402064</v>
      </c>
      <c r="F13" s="457">
        <v>3781.1978462699999</v>
      </c>
      <c r="G13" s="458">
        <v>163.74084146000001</v>
      </c>
      <c r="H13" s="457">
        <v>466.01998300000002</v>
      </c>
      <c r="I13" s="457">
        <v>1244.474665</v>
      </c>
      <c r="J13" s="457">
        <v>5462.2156320000004</v>
      </c>
      <c r="K13" s="457">
        <v>2212.12961494</v>
      </c>
      <c r="L13" s="458">
        <v>0</v>
      </c>
      <c r="M13" s="457">
        <v>969.68082482</v>
      </c>
      <c r="N13" s="457">
        <v>359.83772499999998</v>
      </c>
      <c r="O13" s="457">
        <v>2373.5119711299999</v>
      </c>
      <c r="P13" s="457">
        <v>0</v>
      </c>
      <c r="Q13" s="458">
        <v>984.92364999999995</v>
      </c>
      <c r="R13" s="457">
        <v>1701.810491</v>
      </c>
      <c r="S13" s="457">
        <v>3.0000000000000001E-6</v>
      </c>
      <c r="T13" s="457">
        <v>0</v>
      </c>
      <c r="U13" s="457">
        <v>0</v>
      </c>
      <c r="V13" s="458">
        <v>13.259767999999999</v>
      </c>
      <c r="W13" s="457">
        <v>0</v>
      </c>
      <c r="X13" s="457">
        <v>0</v>
      </c>
      <c r="Y13" s="457">
        <v>1982.3910550000001</v>
      </c>
      <c r="Z13" s="457">
        <v>0</v>
      </c>
      <c r="AA13" s="458">
        <v>0</v>
      </c>
      <c r="AB13" s="457">
        <v>8.0241000000000007E-2</v>
      </c>
      <c r="AC13" s="457">
        <v>0</v>
      </c>
      <c r="AD13" s="457">
        <v>34.949201000000002</v>
      </c>
      <c r="AE13" s="457">
        <v>0</v>
      </c>
      <c r="AF13" s="458">
        <v>0</v>
      </c>
      <c r="AG13" s="457">
        <v>0</v>
      </c>
      <c r="AH13" s="457">
        <v>0</v>
      </c>
      <c r="AI13" s="457">
        <v>0</v>
      </c>
      <c r="AJ13" s="457">
        <v>0</v>
      </c>
      <c r="AK13" s="458">
        <v>0</v>
      </c>
      <c r="AL13" s="457">
        <v>0</v>
      </c>
      <c r="AM13" s="457">
        <v>0</v>
      </c>
      <c r="AN13" s="457">
        <v>0</v>
      </c>
      <c r="AO13" s="457">
        <v>0</v>
      </c>
      <c r="AP13" s="458">
        <v>0</v>
      </c>
      <c r="AQ13" s="457">
        <v>0</v>
      </c>
      <c r="AR13" s="457">
        <v>0</v>
      </c>
      <c r="AS13" s="457">
        <v>0</v>
      </c>
      <c r="AT13" s="457">
        <v>0</v>
      </c>
      <c r="AU13" s="458">
        <v>0</v>
      </c>
      <c r="AV13" s="457">
        <v>0</v>
      </c>
      <c r="AW13" s="457">
        <v>0</v>
      </c>
      <c r="AX13" s="457">
        <v>0</v>
      </c>
      <c r="AY13" s="457">
        <v>0</v>
      </c>
      <c r="AZ13" s="458">
        <v>0</v>
      </c>
      <c r="BA13" s="457">
        <v>0</v>
      </c>
      <c r="BB13" s="457">
        <v>0</v>
      </c>
      <c r="BC13" s="458" t="s">
        <v>475</v>
      </c>
      <c r="BE13" s="85">
        <v>0</v>
      </c>
      <c r="BF13" s="85">
        <v>0</v>
      </c>
      <c r="BG13" s="85">
        <v>0</v>
      </c>
      <c r="BH13" s="85">
        <v>0</v>
      </c>
      <c r="BI13" s="85">
        <v>0</v>
      </c>
      <c r="BJ13" s="85">
        <v>0</v>
      </c>
      <c r="BK13" s="85">
        <v>0</v>
      </c>
      <c r="BL13" s="85">
        <v>0</v>
      </c>
      <c r="BM13" s="85">
        <v>0</v>
      </c>
      <c r="BN13" s="85">
        <v>0</v>
      </c>
      <c r="BO13" s="85">
        <v>0</v>
      </c>
      <c r="BP13" s="85">
        <v>0</v>
      </c>
    </row>
    <row r="14" spans="1:104" ht="20.45" customHeight="1">
      <c r="B14" s="404" t="s">
        <v>329</v>
      </c>
      <c r="C14" s="456">
        <v>3991475.6075709905</v>
      </c>
      <c r="D14" s="457">
        <v>578436.15319633996</v>
      </c>
      <c r="E14" s="457">
        <v>618043.38206600002</v>
      </c>
      <c r="F14" s="457">
        <v>442150.63971793</v>
      </c>
      <c r="G14" s="458">
        <v>406459.6644528</v>
      </c>
      <c r="H14" s="457">
        <v>224058.65347200001</v>
      </c>
      <c r="I14" s="457">
        <v>177633.85991100001</v>
      </c>
      <c r="J14" s="457">
        <v>72118.810259000005</v>
      </c>
      <c r="K14" s="457">
        <v>223945.36167998001</v>
      </c>
      <c r="L14" s="458">
        <v>31836.004425619998</v>
      </c>
      <c r="M14" s="457">
        <v>104454.18913027999</v>
      </c>
      <c r="N14" s="457">
        <v>178452.958748</v>
      </c>
      <c r="O14" s="457">
        <v>137477.82094885001</v>
      </c>
      <c r="P14" s="457">
        <v>54460.140798330001</v>
      </c>
      <c r="Q14" s="458">
        <v>49214.253700000001</v>
      </c>
      <c r="R14" s="457">
        <v>120652.299186</v>
      </c>
      <c r="S14" s="457">
        <v>61164.470975999997</v>
      </c>
      <c r="T14" s="457">
        <v>68932.023249710008</v>
      </c>
      <c r="U14" s="457">
        <v>52424.442681</v>
      </c>
      <c r="V14" s="458">
        <v>19822.937460000001</v>
      </c>
      <c r="W14" s="457">
        <v>133687.98435899999</v>
      </c>
      <c r="X14" s="457">
        <v>18276.336084999999</v>
      </c>
      <c r="Y14" s="457">
        <v>32834.299727999998</v>
      </c>
      <c r="Z14" s="457">
        <v>38852.059603000002</v>
      </c>
      <c r="AA14" s="458">
        <v>12983.966165</v>
      </c>
      <c r="AB14" s="457">
        <v>29511.823939000002</v>
      </c>
      <c r="AC14" s="457">
        <v>0</v>
      </c>
      <c r="AD14" s="457">
        <v>57716.552484</v>
      </c>
      <c r="AE14" s="457">
        <v>2386.2443829699996</v>
      </c>
      <c r="AF14" s="458">
        <v>11067.334504</v>
      </c>
      <c r="AG14" s="457">
        <v>8416.8010279999999</v>
      </c>
      <c r="AH14" s="457">
        <v>797.01325999999995</v>
      </c>
      <c r="AI14" s="457">
        <v>0</v>
      </c>
      <c r="AJ14" s="457">
        <v>5927.5679440000004</v>
      </c>
      <c r="AK14" s="458">
        <v>210.75497544999999</v>
      </c>
      <c r="AL14" s="457">
        <v>0</v>
      </c>
      <c r="AM14" s="457">
        <v>98.663929999999993</v>
      </c>
      <c r="AN14" s="457">
        <v>6100.3560749999997</v>
      </c>
      <c r="AO14" s="457">
        <v>287.00708873000002</v>
      </c>
      <c r="AP14" s="458">
        <v>0</v>
      </c>
      <c r="AQ14" s="457">
        <v>943.68660199999999</v>
      </c>
      <c r="AR14" s="457">
        <v>0</v>
      </c>
      <c r="AS14" s="457">
        <v>1728.7526969999999</v>
      </c>
      <c r="AT14" s="457">
        <v>4096.5515050000004</v>
      </c>
      <c r="AU14" s="458">
        <v>1790.7618480000001</v>
      </c>
      <c r="AV14" s="457">
        <v>0</v>
      </c>
      <c r="AW14" s="457">
        <v>76.961839999999995</v>
      </c>
      <c r="AX14" s="457">
        <v>1946.061469</v>
      </c>
      <c r="AY14" s="457">
        <v>0</v>
      </c>
      <c r="AZ14" s="458">
        <v>0</v>
      </c>
      <c r="BA14" s="457">
        <v>0</v>
      </c>
      <c r="BB14" s="457">
        <v>0</v>
      </c>
      <c r="BC14" s="458" t="s">
        <v>475</v>
      </c>
      <c r="BE14" s="85">
        <v>0</v>
      </c>
      <c r="BF14" s="85">
        <v>0</v>
      </c>
      <c r="BG14" s="85">
        <v>0</v>
      </c>
      <c r="BH14" s="85">
        <v>0</v>
      </c>
      <c r="BI14" s="85">
        <v>0</v>
      </c>
      <c r="BJ14" s="85">
        <v>0</v>
      </c>
      <c r="BK14" s="85">
        <v>0</v>
      </c>
      <c r="BL14" s="85">
        <v>0</v>
      </c>
      <c r="BM14" s="85">
        <v>0</v>
      </c>
      <c r="BN14" s="85">
        <v>0</v>
      </c>
      <c r="BO14" s="85">
        <v>0</v>
      </c>
      <c r="BP14" s="85">
        <v>0</v>
      </c>
    </row>
    <row r="15" spans="1:104" ht="20.45" customHeight="1">
      <c r="B15" s="405" t="s">
        <v>330</v>
      </c>
      <c r="C15" s="456">
        <v>2116385.5844003004</v>
      </c>
      <c r="D15" s="457">
        <v>208286.04298173002</v>
      </c>
      <c r="E15" s="457">
        <v>274184.84759299998</v>
      </c>
      <c r="F15" s="457">
        <v>169744.07346885998</v>
      </c>
      <c r="G15" s="458">
        <v>125325.6772781</v>
      </c>
      <c r="H15" s="457">
        <v>76223.100779</v>
      </c>
      <c r="I15" s="457">
        <v>69539.686726</v>
      </c>
      <c r="J15" s="457">
        <v>72118.810259000005</v>
      </c>
      <c r="K15" s="457">
        <v>91129.716967829998</v>
      </c>
      <c r="L15" s="458">
        <v>21466.001004470003</v>
      </c>
      <c r="M15" s="457">
        <v>104454.18913027999</v>
      </c>
      <c r="N15" s="457">
        <v>178326.03376699999</v>
      </c>
      <c r="O15" s="457">
        <v>134258.0354888</v>
      </c>
      <c r="P15" s="457">
        <v>2235.2105711500003</v>
      </c>
      <c r="Q15" s="458">
        <v>49214.253700000001</v>
      </c>
      <c r="R15" s="457">
        <v>120652.299186</v>
      </c>
      <c r="S15" s="457">
        <v>58150.682604000001</v>
      </c>
      <c r="T15" s="457">
        <v>20657.938475080002</v>
      </c>
      <c r="U15" s="457">
        <v>45886.925246999999</v>
      </c>
      <c r="V15" s="458">
        <v>19822.937460000001</v>
      </c>
      <c r="W15" s="457">
        <v>133687.98435899999</v>
      </c>
      <c r="X15" s="457">
        <v>0</v>
      </c>
      <c r="Y15" s="457">
        <v>26649.194901999999</v>
      </c>
      <c r="Z15" s="457">
        <v>7316.0517060000002</v>
      </c>
      <c r="AA15" s="458">
        <v>6568.4370330000002</v>
      </c>
      <c r="AB15" s="457">
        <v>29511.823939000002</v>
      </c>
      <c r="AC15" s="457">
        <v>0</v>
      </c>
      <c r="AD15" s="457">
        <v>57716.552484</v>
      </c>
      <c r="AE15" s="457">
        <v>0</v>
      </c>
      <c r="AF15" s="458">
        <v>11067.334504</v>
      </c>
      <c r="AG15" s="457">
        <v>0</v>
      </c>
      <c r="AH15" s="457">
        <v>0</v>
      </c>
      <c r="AI15" s="457">
        <v>0</v>
      </c>
      <c r="AJ15" s="457">
        <v>168.71947700000001</v>
      </c>
      <c r="AK15" s="458">
        <v>0</v>
      </c>
      <c r="AL15" s="457">
        <v>0</v>
      </c>
      <c r="AM15" s="457">
        <v>0</v>
      </c>
      <c r="AN15" s="457">
        <v>0</v>
      </c>
      <c r="AO15" s="457">
        <v>0</v>
      </c>
      <c r="AP15" s="458">
        <v>0</v>
      </c>
      <c r="AQ15" s="457">
        <v>0</v>
      </c>
      <c r="AR15" s="457">
        <v>0</v>
      </c>
      <c r="AS15" s="457">
        <v>0</v>
      </c>
      <c r="AT15" s="457">
        <v>0</v>
      </c>
      <c r="AU15" s="458">
        <v>0</v>
      </c>
      <c r="AV15" s="457">
        <v>0</v>
      </c>
      <c r="AW15" s="457">
        <v>76.961839999999995</v>
      </c>
      <c r="AX15" s="457">
        <v>1946.061469</v>
      </c>
      <c r="AY15" s="457">
        <v>0</v>
      </c>
      <c r="AZ15" s="458">
        <v>0</v>
      </c>
      <c r="BA15" s="457">
        <v>0</v>
      </c>
      <c r="BB15" s="457">
        <v>0</v>
      </c>
      <c r="BC15" s="458" t="s">
        <v>475</v>
      </c>
      <c r="BE15" s="85">
        <v>0</v>
      </c>
      <c r="BF15" s="85">
        <v>0</v>
      </c>
      <c r="BG15" s="85">
        <v>0</v>
      </c>
      <c r="BH15" s="85">
        <v>0</v>
      </c>
      <c r="BI15" s="85">
        <v>0</v>
      </c>
      <c r="BJ15" s="85">
        <v>0</v>
      </c>
      <c r="BK15" s="85">
        <v>0</v>
      </c>
      <c r="BL15" s="85">
        <v>0</v>
      </c>
      <c r="BM15" s="85">
        <v>0</v>
      </c>
      <c r="BN15" s="85">
        <v>0</v>
      </c>
      <c r="BO15" s="85">
        <v>0</v>
      </c>
      <c r="BP15" s="85">
        <v>0</v>
      </c>
    </row>
    <row r="16" spans="1:104" ht="20.45" customHeight="1">
      <c r="B16" s="405" t="s">
        <v>331</v>
      </c>
      <c r="C16" s="456">
        <v>1355051.3674207001</v>
      </c>
      <c r="D16" s="457">
        <v>255403.25892007002</v>
      </c>
      <c r="E16" s="457">
        <v>164221.63669700001</v>
      </c>
      <c r="F16" s="457">
        <v>159706.72606354</v>
      </c>
      <c r="G16" s="458">
        <v>254220.61799966</v>
      </c>
      <c r="H16" s="457">
        <v>101151.26122299999</v>
      </c>
      <c r="I16" s="457">
        <v>102855.277602</v>
      </c>
      <c r="J16" s="457">
        <v>0</v>
      </c>
      <c r="K16" s="457">
        <v>125448.80759524001</v>
      </c>
      <c r="L16" s="458">
        <v>0</v>
      </c>
      <c r="M16" s="457">
        <v>0</v>
      </c>
      <c r="N16" s="457">
        <v>0</v>
      </c>
      <c r="O16" s="457">
        <v>212.94647664999999</v>
      </c>
      <c r="P16" s="457">
        <v>52224.930227179997</v>
      </c>
      <c r="Q16" s="458">
        <v>0</v>
      </c>
      <c r="R16" s="457">
        <v>0</v>
      </c>
      <c r="S16" s="457">
        <v>3013.788372</v>
      </c>
      <c r="T16" s="457">
        <v>47479.93974691</v>
      </c>
      <c r="U16" s="457">
        <v>5213.1812790000004</v>
      </c>
      <c r="V16" s="458">
        <v>0</v>
      </c>
      <c r="W16" s="457">
        <v>0</v>
      </c>
      <c r="X16" s="457">
        <v>18276.336084999999</v>
      </c>
      <c r="Y16" s="457">
        <v>6185.1048259999998</v>
      </c>
      <c r="Z16" s="457">
        <v>31536.007897</v>
      </c>
      <c r="AA16" s="458">
        <v>4482.3092479999996</v>
      </c>
      <c r="AB16" s="457">
        <v>0</v>
      </c>
      <c r="AC16" s="457">
        <v>0</v>
      </c>
      <c r="AD16" s="457">
        <v>0</v>
      </c>
      <c r="AE16" s="457">
        <v>0</v>
      </c>
      <c r="AF16" s="458">
        <v>0</v>
      </c>
      <c r="AG16" s="457">
        <v>8416.8010279999999</v>
      </c>
      <c r="AH16" s="457">
        <v>797.01325999999995</v>
      </c>
      <c r="AI16" s="457">
        <v>0</v>
      </c>
      <c r="AJ16" s="457">
        <v>5758.8484669999998</v>
      </c>
      <c r="AK16" s="458">
        <v>210.75497544999999</v>
      </c>
      <c r="AL16" s="457">
        <v>0</v>
      </c>
      <c r="AM16" s="457">
        <v>98.663929999999993</v>
      </c>
      <c r="AN16" s="457">
        <v>6100.3560749999997</v>
      </c>
      <c r="AO16" s="457">
        <v>0</v>
      </c>
      <c r="AP16" s="458">
        <v>0</v>
      </c>
      <c r="AQ16" s="457">
        <v>0</v>
      </c>
      <c r="AR16" s="457">
        <v>0</v>
      </c>
      <c r="AS16" s="457">
        <v>71.095577000000006</v>
      </c>
      <c r="AT16" s="457">
        <v>1965.7038500000001</v>
      </c>
      <c r="AU16" s="458">
        <v>0</v>
      </c>
      <c r="AV16" s="457">
        <v>0</v>
      </c>
      <c r="AW16" s="457">
        <v>0</v>
      </c>
      <c r="AX16" s="457">
        <v>0</v>
      </c>
      <c r="AY16" s="457">
        <v>0</v>
      </c>
      <c r="AZ16" s="458">
        <v>0</v>
      </c>
      <c r="BA16" s="457">
        <v>0</v>
      </c>
      <c r="BB16" s="457">
        <v>0</v>
      </c>
      <c r="BC16" s="458" t="s">
        <v>475</v>
      </c>
      <c r="BE16" s="85">
        <v>0</v>
      </c>
      <c r="BF16" s="85">
        <v>0</v>
      </c>
      <c r="BG16" s="85">
        <v>0</v>
      </c>
      <c r="BH16" s="85">
        <v>0</v>
      </c>
      <c r="BI16" s="85">
        <v>0</v>
      </c>
      <c r="BJ16" s="85">
        <v>0</v>
      </c>
      <c r="BK16" s="85">
        <v>0</v>
      </c>
      <c r="BL16" s="85">
        <v>0</v>
      </c>
      <c r="BM16" s="85">
        <v>0</v>
      </c>
      <c r="BN16" s="85">
        <v>0</v>
      </c>
      <c r="BO16" s="85">
        <v>0</v>
      </c>
      <c r="BP16" s="85">
        <v>0</v>
      </c>
    </row>
    <row r="17" spans="2:68" ht="20.45" customHeight="1">
      <c r="B17" s="405" t="s">
        <v>332</v>
      </c>
      <c r="C17" s="456">
        <v>520038.65574998991</v>
      </c>
      <c r="D17" s="457">
        <v>114746.85129454</v>
      </c>
      <c r="E17" s="457">
        <v>179636.897776</v>
      </c>
      <c r="F17" s="457">
        <v>112699.84018553</v>
      </c>
      <c r="G17" s="458">
        <v>26913.369175039999</v>
      </c>
      <c r="H17" s="457">
        <v>46684.291469999996</v>
      </c>
      <c r="I17" s="457">
        <v>5238.8955830000004</v>
      </c>
      <c r="J17" s="457">
        <v>0</v>
      </c>
      <c r="K17" s="457">
        <v>7366.8371169100001</v>
      </c>
      <c r="L17" s="458">
        <v>10370.003421149999</v>
      </c>
      <c r="M17" s="457">
        <v>0</v>
      </c>
      <c r="N17" s="457">
        <v>126.924981</v>
      </c>
      <c r="O17" s="457">
        <v>3006.8389834</v>
      </c>
      <c r="P17" s="457">
        <v>0</v>
      </c>
      <c r="Q17" s="458">
        <v>0</v>
      </c>
      <c r="R17" s="457">
        <v>0</v>
      </c>
      <c r="S17" s="457">
        <v>0</v>
      </c>
      <c r="T17" s="457">
        <v>794.14502772000003</v>
      </c>
      <c r="U17" s="457">
        <v>1324.336155</v>
      </c>
      <c r="V17" s="458">
        <v>0</v>
      </c>
      <c r="W17" s="457">
        <v>0</v>
      </c>
      <c r="X17" s="457">
        <v>0</v>
      </c>
      <c r="Y17" s="457">
        <v>0</v>
      </c>
      <c r="Z17" s="457">
        <v>0</v>
      </c>
      <c r="AA17" s="458">
        <v>1933.2198840000001</v>
      </c>
      <c r="AB17" s="457">
        <v>0</v>
      </c>
      <c r="AC17" s="457">
        <v>0</v>
      </c>
      <c r="AD17" s="457">
        <v>0</v>
      </c>
      <c r="AE17" s="457">
        <v>2386.2443829699996</v>
      </c>
      <c r="AF17" s="458">
        <v>0</v>
      </c>
      <c r="AG17" s="457">
        <v>0</v>
      </c>
      <c r="AH17" s="457">
        <v>0</v>
      </c>
      <c r="AI17" s="457">
        <v>0</v>
      </c>
      <c r="AJ17" s="457">
        <v>0</v>
      </c>
      <c r="AK17" s="458">
        <v>0</v>
      </c>
      <c r="AL17" s="457">
        <v>0</v>
      </c>
      <c r="AM17" s="457">
        <v>0</v>
      </c>
      <c r="AN17" s="457">
        <v>0</v>
      </c>
      <c r="AO17" s="457">
        <v>287.00708873000002</v>
      </c>
      <c r="AP17" s="458">
        <v>0</v>
      </c>
      <c r="AQ17" s="457">
        <v>943.68660199999999</v>
      </c>
      <c r="AR17" s="457">
        <v>0</v>
      </c>
      <c r="AS17" s="457">
        <v>1657.6571200000001</v>
      </c>
      <c r="AT17" s="457">
        <v>2130.847655</v>
      </c>
      <c r="AU17" s="458">
        <v>1790.7618480000001</v>
      </c>
      <c r="AV17" s="457">
        <v>0</v>
      </c>
      <c r="AW17" s="457">
        <v>0</v>
      </c>
      <c r="AX17" s="457">
        <v>0</v>
      </c>
      <c r="AY17" s="457">
        <v>0</v>
      </c>
      <c r="AZ17" s="458">
        <v>0</v>
      </c>
      <c r="BA17" s="457">
        <v>0</v>
      </c>
      <c r="BB17" s="457">
        <v>0</v>
      </c>
      <c r="BC17" s="458" t="s">
        <v>475</v>
      </c>
      <c r="BE17" s="85">
        <v>0</v>
      </c>
      <c r="BF17" s="85">
        <v>0</v>
      </c>
      <c r="BG17" s="85">
        <v>0</v>
      </c>
      <c r="BH17" s="85">
        <v>0</v>
      </c>
      <c r="BI17" s="85">
        <v>0</v>
      </c>
      <c r="BJ17" s="85">
        <v>0</v>
      </c>
      <c r="BK17" s="85">
        <v>0</v>
      </c>
      <c r="BL17" s="85">
        <v>0</v>
      </c>
      <c r="BM17" s="85">
        <v>0</v>
      </c>
      <c r="BN17" s="85">
        <v>0</v>
      </c>
      <c r="BO17" s="85">
        <v>0</v>
      </c>
      <c r="BP17" s="85">
        <v>0</v>
      </c>
    </row>
    <row r="18" spans="2:68" ht="20.45" customHeight="1">
      <c r="B18" s="404" t="s">
        <v>333</v>
      </c>
      <c r="C18" s="456">
        <v>687059.34095253004</v>
      </c>
      <c r="D18" s="457">
        <v>75261.346424479998</v>
      </c>
      <c r="E18" s="457">
        <v>154769.55530800001</v>
      </c>
      <c r="F18" s="457">
        <v>51706.416134620005</v>
      </c>
      <c r="G18" s="458">
        <v>0</v>
      </c>
      <c r="H18" s="457">
        <v>29237.022292000001</v>
      </c>
      <c r="I18" s="457">
        <v>16405.395329999999</v>
      </c>
      <c r="J18" s="457">
        <v>19999.999836999999</v>
      </c>
      <c r="K18" s="457">
        <v>0</v>
      </c>
      <c r="L18" s="458">
        <v>50010.83196594</v>
      </c>
      <c r="M18" s="457">
        <v>0</v>
      </c>
      <c r="N18" s="457">
        <v>45713.999298000002</v>
      </c>
      <c r="O18" s="457">
        <v>30715.903880099999</v>
      </c>
      <c r="P18" s="457">
        <v>0</v>
      </c>
      <c r="Q18" s="458">
        <v>70068.157397000003</v>
      </c>
      <c r="R18" s="457">
        <v>6086.7415080000001</v>
      </c>
      <c r="S18" s="457">
        <v>9217.8752540000005</v>
      </c>
      <c r="T18" s="457">
        <v>4206.8354101200002</v>
      </c>
      <c r="U18" s="457">
        <v>0</v>
      </c>
      <c r="V18" s="458">
        <v>84533.007641000004</v>
      </c>
      <c r="W18" s="457">
        <v>0</v>
      </c>
      <c r="X18" s="457">
        <v>4856.0539849999996</v>
      </c>
      <c r="Y18" s="457">
        <v>0</v>
      </c>
      <c r="Z18" s="457">
        <v>284.46674100000001</v>
      </c>
      <c r="AA18" s="458">
        <v>5130.0899980000004</v>
      </c>
      <c r="AB18" s="457">
        <v>141.99990700000001</v>
      </c>
      <c r="AC18" s="457">
        <v>0</v>
      </c>
      <c r="AD18" s="457">
        <v>1160.186602</v>
      </c>
      <c r="AE18" s="457">
        <v>0</v>
      </c>
      <c r="AF18" s="458">
        <v>3999.9998230000001</v>
      </c>
      <c r="AG18" s="457">
        <v>10695.038928</v>
      </c>
      <c r="AH18" s="457">
        <v>0</v>
      </c>
      <c r="AI18" s="457">
        <v>0</v>
      </c>
      <c r="AJ18" s="457">
        <v>4106.4026590000003</v>
      </c>
      <c r="AK18" s="458">
        <v>350.07381760000004</v>
      </c>
      <c r="AL18" s="457">
        <v>3600.7749690300002</v>
      </c>
      <c r="AM18" s="457">
        <v>0</v>
      </c>
      <c r="AN18" s="457">
        <v>2700.595476</v>
      </c>
      <c r="AO18" s="457">
        <v>1300.3973346400001</v>
      </c>
      <c r="AP18" s="458">
        <v>0</v>
      </c>
      <c r="AQ18" s="457">
        <v>0</v>
      </c>
      <c r="AR18" s="457">
        <v>0</v>
      </c>
      <c r="AS18" s="457">
        <v>0</v>
      </c>
      <c r="AT18" s="457">
        <v>800.17303200000003</v>
      </c>
      <c r="AU18" s="458">
        <v>0</v>
      </c>
      <c r="AV18" s="457">
        <v>0</v>
      </c>
      <c r="AW18" s="457">
        <v>0</v>
      </c>
      <c r="AX18" s="457">
        <v>0</v>
      </c>
      <c r="AY18" s="457">
        <v>0</v>
      </c>
      <c r="AZ18" s="458">
        <v>0</v>
      </c>
      <c r="BA18" s="457">
        <v>0</v>
      </c>
      <c r="BB18" s="457">
        <v>0</v>
      </c>
      <c r="BC18" s="458" t="s">
        <v>475</v>
      </c>
      <c r="BE18" s="85">
        <v>0</v>
      </c>
      <c r="BF18" s="85">
        <v>0</v>
      </c>
      <c r="BG18" s="85">
        <v>0</v>
      </c>
      <c r="BH18" s="85">
        <v>0</v>
      </c>
      <c r="BI18" s="85">
        <v>0</v>
      </c>
      <c r="BJ18" s="85">
        <v>0</v>
      </c>
      <c r="BK18" s="85">
        <v>0</v>
      </c>
      <c r="BL18" s="85">
        <v>0</v>
      </c>
      <c r="BM18" s="85">
        <v>0</v>
      </c>
      <c r="BN18" s="85">
        <v>0</v>
      </c>
      <c r="BO18" s="85">
        <v>0</v>
      </c>
      <c r="BP18" s="85">
        <v>0</v>
      </c>
    </row>
    <row r="19" spans="2:68" ht="20.45" customHeight="1">
      <c r="B19" s="404" t="s">
        <v>334</v>
      </c>
      <c r="C19" s="456">
        <v>106.57838875</v>
      </c>
      <c r="D19" s="457">
        <v>1E-8</v>
      </c>
      <c r="E19" s="457">
        <v>0</v>
      </c>
      <c r="F19" s="457">
        <v>0</v>
      </c>
      <c r="G19" s="458">
        <v>0</v>
      </c>
      <c r="H19" s="457">
        <v>0</v>
      </c>
      <c r="I19" s="457">
        <v>0</v>
      </c>
      <c r="J19" s="457">
        <v>0</v>
      </c>
      <c r="K19" s="457">
        <v>0</v>
      </c>
      <c r="L19" s="458">
        <v>0</v>
      </c>
      <c r="M19" s="457">
        <v>106.55140506999999</v>
      </c>
      <c r="N19" s="457">
        <v>0</v>
      </c>
      <c r="O19" s="457">
        <v>0</v>
      </c>
      <c r="P19" s="457">
        <v>0</v>
      </c>
      <c r="Q19" s="458">
        <v>0</v>
      </c>
      <c r="R19" s="457">
        <v>0</v>
      </c>
      <c r="S19" s="457">
        <v>0</v>
      </c>
      <c r="T19" s="457">
        <v>2.6983669999999998E-2</v>
      </c>
      <c r="U19" s="457">
        <v>0</v>
      </c>
      <c r="V19" s="458">
        <v>0</v>
      </c>
      <c r="W19" s="457">
        <v>0</v>
      </c>
      <c r="X19" s="457">
        <v>0</v>
      </c>
      <c r="Y19" s="457">
        <v>0</v>
      </c>
      <c r="Z19" s="457">
        <v>0</v>
      </c>
      <c r="AA19" s="458">
        <v>0</v>
      </c>
      <c r="AB19" s="457">
        <v>0</v>
      </c>
      <c r="AC19" s="457">
        <v>0</v>
      </c>
      <c r="AD19" s="457">
        <v>0</v>
      </c>
      <c r="AE19" s="457">
        <v>0</v>
      </c>
      <c r="AF19" s="458">
        <v>0</v>
      </c>
      <c r="AG19" s="457">
        <v>0</v>
      </c>
      <c r="AH19" s="457">
        <v>0</v>
      </c>
      <c r="AI19" s="457">
        <v>0</v>
      </c>
      <c r="AJ19" s="457">
        <v>0</v>
      </c>
      <c r="AK19" s="458">
        <v>0</v>
      </c>
      <c r="AL19" s="457">
        <v>0</v>
      </c>
      <c r="AM19" s="457">
        <v>0</v>
      </c>
      <c r="AN19" s="457">
        <v>0</v>
      </c>
      <c r="AO19" s="457">
        <v>0</v>
      </c>
      <c r="AP19" s="458">
        <v>0</v>
      </c>
      <c r="AQ19" s="457">
        <v>0</v>
      </c>
      <c r="AR19" s="457">
        <v>0</v>
      </c>
      <c r="AS19" s="457">
        <v>0</v>
      </c>
      <c r="AT19" s="457">
        <v>0</v>
      </c>
      <c r="AU19" s="458">
        <v>0</v>
      </c>
      <c r="AV19" s="457">
        <v>0</v>
      </c>
      <c r="AW19" s="457">
        <v>0</v>
      </c>
      <c r="AX19" s="457">
        <v>0</v>
      </c>
      <c r="AY19" s="457">
        <v>0</v>
      </c>
      <c r="AZ19" s="458">
        <v>0</v>
      </c>
      <c r="BA19" s="457">
        <v>0</v>
      </c>
      <c r="BB19" s="457">
        <v>0</v>
      </c>
      <c r="BC19" s="458" t="s">
        <v>475</v>
      </c>
      <c r="BE19" s="85">
        <v>0</v>
      </c>
      <c r="BF19" s="85">
        <v>0</v>
      </c>
      <c r="BG19" s="85">
        <v>0</v>
      </c>
      <c r="BH19" s="85">
        <v>0</v>
      </c>
      <c r="BI19" s="85">
        <v>0</v>
      </c>
      <c r="BJ19" s="85">
        <v>0</v>
      </c>
      <c r="BK19" s="85">
        <v>0</v>
      </c>
      <c r="BL19" s="85">
        <v>0</v>
      </c>
      <c r="BM19" s="85">
        <v>0</v>
      </c>
      <c r="BN19" s="85">
        <v>0</v>
      </c>
      <c r="BO19" s="85">
        <v>0</v>
      </c>
      <c r="BP19" s="85">
        <v>0</v>
      </c>
    </row>
    <row r="20" spans="2:68" ht="20.45" customHeight="1">
      <c r="B20" s="404" t="s">
        <v>335</v>
      </c>
      <c r="C20" s="456">
        <v>540455.14007232012</v>
      </c>
      <c r="D20" s="457">
        <v>190181.48352799</v>
      </c>
      <c r="E20" s="457">
        <v>55315.545311000002</v>
      </c>
      <c r="F20" s="457">
        <v>18274.02777705</v>
      </c>
      <c r="G20" s="458">
        <v>5380.7293464599998</v>
      </c>
      <c r="H20" s="457">
        <v>23625.933702999999</v>
      </c>
      <c r="I20" s="457">
        <v>67911.973152000006</v>
      </c>
      <c r="J20" s="457">
        <v>5250.3727310000004</v>
      </c>
      <c r="K20" s="457">
        <v>64809.987605709997</v>
      </c>
      <c r="L20" s="458">
        <v>211.73127513</v>
      </c>
      <c r="M20" s="457">
        <v>1804.5550508399999</v>
      </c>
      <c r="N20" s="457">
        <v>1.4614199999999999</v>
      </c>
      <c r="O20" s="457">
        <v>7518.7027213700003</v>
      </c>
      <c r="P20" s="457">
        <v>335.38421237</v>
      </c>
      <c r="Q20" s="458">
        <v>46105.112517000001</v>
      </c>
      <c r="R20" s="457">
        <v>214.02612199999999</v>
      </c>
      <c r="S20" s="457">
        <v>150.28215599999999</v>
      </c>
      <c r="T20" s="457">
        <v>25.94296757</v>
      </c>
      <c r="U20" s="457">
        <v>8479.8885439999995</v>
      </c>
      <c r="V20" s="458">
        <v>30736.330450000001</v>
      </c>
      <c r="W20" s="457">
        <v>657.54023500000005</v>
      </c>
      <c r="X20" s="457">
        <v>654.63848399999995</v>
      </c>
      <c r="Y20" s="457">
        <v>7156.8448589999998</v>
      </c>
      <c r="Z20" s="457">
        <v>165.931972</v>
      </c>
      <c r="AA20" s="458">
        <v>512.26709500000004</v>
      </c>
      <c r="AB20" s="457">
        <v>0</v>
      </c>
      <c r="AC20" s="457">
        <v>0</v>
      </c>
      <c r="AD20" s="457">
        <v>1.078465</v>
      </c>
      <c r="AE20" s="457">
        <v>0</v>
      </c>
      <c r="AF20" s="458">
        <v>305.93842000000001</v>
      </c>
      <c r="AG20" s="457">
        <v>841.70215499999995</v>
      </c>
      <c r="AH20" s="457">
        <v>0</v>
      </c>
      <c r="AI20" s="457">
        <v>0</v>
      </c>
      <c r="AJ20" s="457">
        <v>3786.207977</v>
      </c>
      <c r="AK20" s="458">
        <v>0</v>
      </c>
      <c r="AL20" s="457">
        <v>35.724815829999997</v>
      </c>
      <c r="AM20" s="457">
        <v>3.795004</v>
      </c>
      <c r="AN20" s="457">
        <v>0</v>
      </c>
      <c r="AO20" s="457">
        <v>0</v>
      </c>
      <c r="AP20" s="458">
        <v>0</v>
      </c>
      <c r="AQ20" s="457">
        <v>0</v>
      </c>
      <c r="AR20" s="457">
        <v>0</v>
      </c>
      <c r="AS20" s="457">
        <v>0</v>
      </c>
      <c r="AT20" s="457">
        <v>0</v>
      </c>
      <c r="AU20" s="458">
        <v>0</v>
      </c>
      <c r="AV20" s="457">
        <v>0</v>
      </c>
      <c r="AW20" s="457">
        <v>0</v>
      </c>
      <c r="AX20" s="457">
        <v>0</v>
      </c>
      <c r="AY20" s="457">
        <v>0</v>
      </c>
      <c r="AZ20" s="458">
        <v>0</v>
      </c>
      <c r="BA20" s="457">
        <v>0</v>
      </c>
      <c r="BB20" s="457">
        <v>0</v>
      </c>
      <c r="BC20" s="458" t="s">
        <v>475</v>
      </c>
      <c r="BE20" s="85">
        <v>0</v>
      </c>
      <c r="BF20" s="85">
        <v>0</v>
      </c>
      <c r="BG20" s="85">
        <v>0</v>
      </c>
      <c r="BH20" s="85">
        <v>0</v>
      </c>
      <c r="BI20" s="85">
        <v>0</v>
      </c>
      <c r="BJ20" s="85">
        <v>0</v>
      </c>
      <c r="BK20" s="85">
        <v>0</v>
      </c>
      <c r="BL20" s="85">
        <v>0</v>
      </c>
      <c r="BM20" s="85">
        <v>0</v>
      </c>
      <c r="BN20" s="85">
        <v>0</v>
      </c>
      <c r="BO20" s="85">
        <v>0</v>
      </c>
      <c r="BP20" s="85">
        <v>0</v>
      </c>
    </row>
    <row r="21" spans="2:68" ht="20.45" customHeight="1">
      <c r="B21" s="405" t="s">
        <v>336</v>
      </c>
      <c r="C21" s="456">
        <v>507843.24785895</v>
      </c>
      <c r="D21" s="457">
        <v>184711.31993682001</v>
      </c>
      <c r="E21" s="457">
        <v>51834.140586000001</v>
      </c>
      <c r="F21" s="457">
        <v>14839.32654509</v>
      </c>
      <c r="G21" s="458">
        <v>5373.6172500500006</v>
      </c>
      <c r="H21" s="457">
        <v>23616.907101000001</v>
      </c>
      <c r="I21" s="457">
        <v>53954.465927999998</v>
      </c>
      <c r="J21" s="457">
        <v>2915.679486</v>
      </c>
      <c r="K21" s="457">
        <v>64807.104215710002</v>
      </c>
      <c r="L21" s="458">
        <v>211.73127513</v>
      </c>
      <c r="M21" s="457">
        <v>416.04433465</v>
      </c>
      <c r="N21" s="457">
        <v>1.4614199999999999</v>
      </c>
      <c r="O21" s="457">
        <v>7515.9071723000006</v>
      </c>
      <c r="P21" s="457">
        <v>329.76853037000001</v>
      </c>
      <c r="Q21" s="458">
        <v>46105.112517000001</v>
      </c>
      <c r="R21" s="457">
        <v>214.02612099999999</v>
      </c>
      <c r="S21" s="457">
        <v>150.28215599999999</v>
      </c>
      <c r="T21" s="457">
        <v>0</v>
      </c>
      <c r="U21" s="457">
        <v>6002.3105210000003</v>
      </c>
      <c r="V21" s="458">
        <v>30736.330450000001</v>
      </c>
      <c r="W21" s="457">
        <v>657.54023500000005</v>
      </c>
      <c r="X21" s="457">
        <v>654.63848399999995</v>
      </c>
      <c r="Y21" s="457">
        <v>7156.8448589999998</v>
      </c>
      <c r="Z21" s="457">
        <v>165.931972</v>
      </c>
      <c r="AA21" s="458">
        <v>498.30992600000002</v>
      </c>
      <c r="AB21" s="457">
        <v>0</v>
      </c>
      <c r="AC21" s="457">
        <v>0</v>
      </c>
      <c r="AD21" s="457">
        <v>1.078465</v>
      </c>
      <c r="AE21" s="457">
        <v>0</v>
      </c>
      <c r="AF21" s="458">
        <v>305.93842000000001</v>
      </c>
      <c r="AG21" s="457">
        <v>841.70215499999995</v>
      </c>
      <c r="AH21" s="457">
        <v>0</v>
      </c>
      <c r="AI21" s="457">
        <v>0</v>
      </c>
      <c r="AJ21" s="457">
        <v>3786.207977</v>
      </c>
      <c r="AK21" s="458">
        <v>0</v>
      </c>
      <c r="AL21" s="457">
        <v>35.724815829999997</v>
      </c>
      <c r="AM21" s="457">
        <v>3.795004</v>
      </c>
      <c r="AN21" s="457">
        <v>0</v>
      </c>
      <c r="AO21" s="457">
        <v>0</v>
      </c>
      <c r="AP21" s="458">
        <v>0</v>
      </c>
      <c r="AQ21" s="457">
        <v>0</v>
      </c>
      <c r="AR21" s="457">
        <v>0</v>
      </c>
      <c r="AS21" s="457">
        <v>0</v>
      </c>
      <c r="AT21" s="457">
        <v>0</v>
      </c>
      <c r="AU21" s="458">
        <v>0</v>
      </c>
      <c r="AV21" s="457">
        <v>0</v>
      </c>
      <c r="AW21" s="457">
        <v>0</v>
      </c>
      <c r="AX21" s="457">
        <v>0</v>
      </c>
      <c r="AY21" s="457">
        <v>0</v>
      </c>
      <c r="AZ21" s="458">
        <v>0</v>
      </c>
      <c r="BA21" s="457">
        <v>0</v>
      </c>
      <c r="BB21" s="457">
        <v>0</v>
      </c>
      <c r="BC21" s="458" t="s">
        <v>475</v>
      </c>
      <c r="BE21" s="85">
        <v>0</v>
      </c>
      <c r="BF21" s="85">
        <v>0</v>
      </c>
      <c r="BG21" s="85">
        <v>0</v>
      </c>
      <c r="BH21" s="85">
        <v>0</v>
      </c>
      <c r="BI21" s="85">
        <v>0</v>
      </c>
      <c r="BJ21" s="85">
        <v>0</v>
      </c>
      <c r="BK21" s="85">
        <v>0</v>
      </c>
      <c r="BL21" s="85">
        <v>0</v>
      </c>
      <c r="BM21" s="85">
        <v>0</v>
      </c>
      <c r="BN21" s="85">
        <v>0</v>
      </c>
      <c r="BO21" s="85">
        <v>0</v>
      </c>
      <c r="BP21" s="85">
        <v>0</v>
      </c>
    </row>
    <row r="22" spans="2:68" ht="20.45" customHeight="1">
      <c r="B22" s="405" t="s">
        <v>337</v>
      </c>
      <c r="C22" s="456">
        <v>32611.89221337</v>
      </c>
      <c r="D22" s="457">
        <v>5470.1635911700005</v>
      </c>
      <c r="E22" s="457">
        <v>3481.4047249999999</v>
      </c>
      <c r="F22" s="457">
        <v>3434.7012319599999</v>
      </c>
      <c r="G22" s="458">
        <v>7.1120964100000004</v>
      </c>
      <c r="H22" s="457">
        <v>9.0266020000000005</v>
      </c>
      <c r="I22" s="457">
        <v>13957.507224000001</v>
      </c>
      <c r="J22" s="457">
        <v>2334.6932449999999</v>
      </c>
      <c r="K22" s="457">
        <v>2.8833899999999999</v>
      </c>
      <c r="L22" s="458">
        <v>0</v>
      </c>
      <c r="M22" s="457">
        <v>1388.51071619</v>
      </c>
      <c r="N22" s="457">
        <v>0</v>
      </c>
      <c r="O22" s="457">
        <v>2.7955490699999999</v>
      </c>
      <c r="P22" s="457">
        <v>5.6156819999999996</v>
      </c>
      <c r="Q22" s="458">
        <v>0</v>
      </c>
      <c r="R22" s="457">
        <v>9.9999999999999995E-7</v>
      </c>
      <c r="S22" s="457">
        <v>0</v>
      </c>
      <c r="T22" s="457">
        <v>25.94296757</v>
      </c>
      <c r="U22" s="457">
        <v>2477.578023</v>
      </c>
      <c r="V22" s="458">
        <v>0</v>
      </c>
      <c r="W22" s="457">
        <v>0</v>
      </c>
      <c r="X22" s="457">
        <v>0</v>
      </c>
      <c r="Y22" s="457">
        <v>0</v>
      </c>
      <c r="Z22" s="457">
        <v>0</v>
      </c>
      <c r="AA22" s="458">
        <v>13.957169</v>
      </c>
      <c r="AB22" s="457">
        <v>0</v>
      </c>
      <c r="AC22" s="457">
        <v>0</v>
      </c>
      <c r="AD22" s="457">
        <v>0</v>
      </c>
      <c r="AE22" s="457">
        <v>0</v>
      </c>
      <c r="AF22" s="458">
        <v>0</v>
      </c>
      <c r="AG22" s="457">
        <v>0</v>
      </c>
      <c r="AH22" s="457">
        <v>0</v>
      </c>
      <c r="AI22" s="457">
        <v>0</v>
      </c>
      <c r="AJ22" s="457">
        <v>0</v>
      </c>
      <c r="AK22" s="458">
        <v>0</v>
      </c>
      <c r="AL22" s="457">
        <v>0</v>
      </c>
      <c r="AM22" s="457">
        <v>0</v>
      </c>
      <c r="AN22" s="457">
        <v>0</v>
      </c>
      <c r="AO22" s="457">
        <v>0</v>
      </c>
      <c r="AP22" s="458">
        <v>0</v>
      </c>
      <c r="AQ22" s="457">
        <v>0</v>
      </c>
      <c r="AR22" s="457">
        <v>0</v>
      </c>
      <c r="AS22" s="457">
        <v>0</v>
      </c>
      <c r="AT22" s="457">
        <v>0</v>
      </c>
      <c r="AU22" s="458">
        <v>0</v>
      </c>
      <c r="AV22" s="457">
        <v>0</v>
      </c>
      <c r="AW22" s="457">
        <v>0</v>
      </c>
      <c r="AX22" s="457">
        <v>0</v>
      </c>
      <c r="AY22" s="457">
        <v>0</v>
      </c>
      <c r="AZ22" s="458">
        <v>0</v>
      </c>
      <c r="BA22" s="457">
        <v>0</v>
      </c>
      <c r="BB22" s="457">
        <v>0</v>
      </c>
      <c r="BC22" s="458" t="s">
        <v>475</v>
      </c>
      <c r="BE22" s="85">
        <v>0</v>
      </c>
      <c r="BF22" s="85">
        <v>0</v>
      </c>
      <c r="BG22" s="85">
        <v>0</v>
      </c>
      <c r="BH22" s="85">
        <v>0</v>
      </c>
      <c r="BI22" s="85">
        <v>0</v>
      </c>
      <c r="BJ22" s="85">
        <v>0</v>
      </c>
      <c r="BK22" s="85">
        <v>0</v>
      </c>
      <c r="BL22" s="85">
        <v>0</v>
      </c>
      <c r="BM22" s="85">
        <v>0</v>
      </c>
      <c r="BN22" s="85">
        <v>0</v>
      </c>
      <c r="BO22" s="85">
        <v>0</v>
      </c>
      <c r="BP22" s="85">
        <v>0</v>
      </c>
    </row>
    <row r="23" spans="2:68" ht="20.45" customHeight="1">
      <c r="B23" s="404" t="s">
        <v>338</v>
      </c>
      <c r="C23" s="456">
        <v>2879.0360494300003</v>
      </c>
      <c r="D23" s="457">
        <v>753.20443076999993</v>
      </c>
      <c r="E23" s="457">
        <v>15.924196999999999</v>
      </c>
      <c r="F23" s="457">
        <v>0</v>
      </c>
      <c r="G23" s="458">
        <v>0</v>
      </c>
      <c r="H23" s="457">
        <v>0</v>
      </c>
      <c r="I23" s="457">
        <v>278.85455400000001</v>
      </c>
      <c r="J23" s="457">
        <v>1122.915827</v>
      </c>
      <c r="K23" s="457">
        <v>0</v>
      </c>
      <c r="L23" s="458">
        <v>0</v>
      </c>
      <c r="M23" s="457">
        <v>207.85324166000001</v>
      </c>
      <c r="N23" s="457">
        <v>16.767574</v>
      </c>
      <c r="O23" s="457">
        <v>0</v>
      </c>
      <c r="P23" s="457">
        <v>0</v>
      </c>
      <c r="Q23" s="458">
        <v>0</v>
      </c>
      <c r="R23" s="457">
        <v>0</v>
      </c>
      <c r="S23" s="457">
        <v>0</v>
      </c>
      <c r="T23" s="457">
        <v>0</v>
      </c>
      <c r="U23" s="457">
        <v>483.51622500000002</v>
      </c>
      <c r="V23" s="458">
        <v>0</v>
      </c>
      <c r="W23" s="457">
        <v>0</v>
      </c>
      <c r="X23" s="457">
        <v>0</v>
      </c>
      <c r="Y23" s="457">
        <v>0</v>
      </c>
      <c r="Z23" s="457">
        <v>0</v>
      </c>
      <c r="AA23" s="458">
        <v>0</v>
      </c>
      <c r="AB23" s="457">
        <v>0</v>
      </c>
      <c r="AC23" s="457">
        <v>0</v>
      </c>
      <c r="AD23" s="457">
        <v>0</v>
      </c>
      <c r="AE23" s="457">
        <v>0</v>
      </c>
      <c r="AF23" s="458">
        <v>0</v>
      </c>
      <c r="AG23" s="457">
        <v>0</v>
      </c>
      <c r="AH23" s="457">
        <v>0</v>
      </c>
      <c r="AI23" s="457">
        <v>0</v>
      </c>
      <c r="AJ23" s="457">
        <v>0</v>
      </c>
      <c r="AK23" s="458">
        <v>0</v>
      </c>
      <c r="AL23" s="457">
        <v>0</v>
      </c>
      <c r="AM23" s="457">
        <v>0</v>
      </c>
      <c r="AN23" s="457">
        <v>0</v>
      </c>
      <c r="AO23" s="457">
        <v>0</v>
      </c>
      <c r="AP23" s="458">
        <v>0</v>
      </c>
      <c r="AQ23" s="457">
        <v>0</v>
      </c>
      <c r="AR23" s="457">
        <v>0</v>
      </c>
      <c r="AS23" s="457">
        <v>0</v>
      </c>
      <c r="AT23" s="457">
        <v>0</v>
      </c>
      <c r="AU23" s="458">
        <v>0</v>
      </c>
      <c r="AV23" s="457">
        <v>0</v>
      </c>
      <c r="AW23" s="457">
        <v>0</v>
      </c>
      <c r="AX23" s="457">
        <v>0</v>
      </c>
      <c r="AY23" s="457">
        <v>0</v>
      </c>
      <c r="AZ23" s="458">
        <v>0</v>
      </c>
      <c r="BA23" s="457">
        <v>0</v>
      </c>
      <c r="BB23" s="457">
        <v>0</v>
      </c>
      <c r="BC23" s="458" t="s">
        <v>475</v>
      </c>
      <c r="BE23" s="85">
        <v>0</v>
      </c>
      <c r="BF23" s="85">
        <v>0</v>
      </c>
      <c r="BG23" s="85">
        <v>0</v>
      </c>
      <c r="BH23" s="85">
        <v>0</v>
      </c>
      <c r="BI23" s="85">
        <v>0</v>
      </c>
      <c r="BJ23" s="85">
        <v>0</v>
      </c>
      <c r="BK23" s="85">
        <v>0</v>
      </c>
      <c r="BL23" s="85">
        <v>0</v>
      </c>
      <c r="BM23" s="85">
        <v>0</v>
      </c>
      <c r="BN23" s="85">
        <v>0</v>
      </c>
      <c r="BO23" s="85">
        <v>0</v>
      </c>
      <c r="BP23" s="85">
        <v>0</v>
      </c>
    </row>
    <row r="24" spans="2:68" ht="20.45" customHeight="1">
      <c r="B24" s="406" t="s">
        <v>339</v>
      </c>
      <c r="C24" s="456">
        <v>7516524.4603573401</v>
      </c>
      <c r="D24" s="457">
        <v>1934507.3342714801</v>
      </c>
      <c r="E24" s="457">
        <v>854384.38996299997</v>
      </c>
      <c r="F24" s="457">
        <v>1138188.8760768701</v>
      </c>
      <c r="G24" s="458">
        <v>482742.69720825</v>
      </c>
      <c r="H24" s="457">
        <v>462464.41305600002</v>
      </c>
      <c r="I24" s="457">
        <v>499574.10498800001</v>
      </c>
      <c r="J24" s="457">
        <v>458077.37033300003</v>
      </c>
      <c r="K24" s="457">
        <v>155630.40090009</v>
      </c>
      <c r="L24" s="458">
        <v>258950.19046452999</v>
      </c>
      <c r="M24" s="457">
        <v>181597.21165302</v>
      </c>
      <c r="N24" s="457">
        <v>65569.697247999997</v>
      </c>
      <c r="O24" s="457">
        <v>53656.323646660006</v>
      </c>
      <c r="P24" s="457">
        <v>182099.91786417001</v>
      </c>
      <c r="Q24" s="458">
        <v>23631.979119</v>
      </c>
      <c r="R24" s="457">
        <v>47102.273556</v>
      </c>
      <c r="S24" s="457">
        <v>84314.492945000005</v>
      </c>
      <c r="T24" s="457">
        <v>72408.377964839994</v>
      </c>
      <c r="U24" s="457">
        <v>80738.063339</v>
      </c>
      <c r="V24" s="458">
        <v>0</v>
      </c>
      <c r="W24" s="457">
        <v>10066.434173</v>
      </c>
      <c r="X24" s="457">
        <v>97633.447146000006</v>
      </c>
      <c r="Y24" s="457">
        <v>45436.847170000001</v>
      </c>
      <c r="Z24" s="457">
        <v>57799.327922999997</v>
      </c>
      <c r="AA24" s="458">
        <v>28607.912948000001</v>
      </c>
      <c r="AB24" s="457">
        <v>27228.907773999999</v>
      </c>
      <c r="AC24" s="457">
        <v>51356.061114999997</v>
      </c>
      <c r="AD24" s="457">
        <v>241.49468200000001</v>
      </c>
      <c r="AE24" s="457">
        <v>41625.766246440005</v>
      </c>
      <c r="AF24" s="458">
        <v>21492.245175</v>
      </c>
      <c r="AG24" s="457">
        <v>5841.3814430000002</v>
      </c>
      <c r="AH24" s="457">
        <v>29400.579179</v>
      </c>
      <c r="AI24" s="457">
        <v>13736.879607999999</v>
      </c>
      <c r="AJ24" s="457">
        <v>0</v>
      </c>
      <c r="AK24" s="458">
        <v>12168.51883219</v>
      </c>
      <c r="AL24" s="457">
        <v>6089.6534273799998</v>
      </c>
      <c r="AM24" s="457">
        <v>4989.6269439999996</v>
      </c>
      <c r="AN24" s="457">
        <v>179.74699799999999</v>
      </c>
      <c r="AO24" s="457">
        <v>6785.98778709</v>
      </c>
      <c r="AP24" s="458">
        <v>7384.3920740000003</v>
      </c>
      <c r="AQ24" s="457">
        <v>48.470706</v>
      </c>
      <c r="AR24" s="457">
        <v>2463.61054758</v>
      </c>
      <c r="AS24" s="457">
        <v>4296.9719269999996</v>
      </c>
      <c r="AT24" s="457">
        <v>645.398008</v>
      </c>
      <c r="AU24" s="458">
        <v>3466.093562</v>
      </c>
      <c r="AV24" s="457">
        <v>3.6271657500000001</v>
      </c>
      <c r="AW24" s="457">
        <v>1502.4167970000001</v>
      </c>
      <c r="AX24" s="457">
        <v>0</v>
      </c>
      <c r="AY24" s="457">
        <v>0</v>
      </c>
      <c r="AZ24" s="458">
        <v>394.546402</v>
      </c>
      <c r="BA24" s="457">
        <v>0</v>
      </c>
      <c r="BB24" s="457">
        <v>0</v>
      </c>
      <c r="BC24" s="458" t="s">
        <v>475</v>
      </c>
      <c r="BE24" s="85">
        <v>0</v>
      </c>
      <c r="BF24" s="85">
        <v>0</v>
      </c>
      <c r="BG24" s="85">
        <v>0</v>
      </c>
      <c r="BH24" s="85">
        <v>0</v>
      </c>
      <c r="BI24" s="85">
        <v>0</v>
      </c>
      <c r="BJ24" s="85">
        <v>0</v>
      </c>
      <c r="BK24" s="85">
        <v>0</v>
      </c>
      <c r="BL24" s="85">
        <v>0</v>
      </c>
      <c r="BM24" s="85">
        <v>0</v>
      </c>
      <c r="BN24" s="85">
        <v>0</v>
      </c>
      <c r="BO24" s="85">
        <v>0</v>
      </c>
      <c r="BP24" s="85">
        <v>0</v>
      </c>
    </row>
    <row r="25" spans="2:68" ht="20.45" customHeight="1">
      <c r="B25" s="407" t="s">
        <v>340</v>
      </c>
      <c r="C25" s="456">
        <v>4402639.7455748105</v>
      </c>
      <c r="D25" s="457">
        <v>1050759.90070107</v>
      </c>
      <c r="E25" s="457">
        <v>429506.30262500001</v>
      </c>
      <c r="F25" s="457">
        <v>632902.91995126999</v>
      </c>
      <c r="G25" s="458">
        <v>168723.44013391001</v>
      </c>
      <c r="H25" s="457">
        <v>228225.04515300001</v>
      </c>
      <c r="I25" s="457">
        <v>214788.07629299999</v>
      </c>
      <c r="J25" s="457">
        <v>361475.59706900001</v>
      </c>
      <c r="K25" s="457">
        <v>155630.40090009</v>
      </c>
      <c r="L25" s="458">
        <v>248693.17497349999</v>
      </c>
      <c r="M25" s="457">
        <v>59160.492987220001</v>
      </c>
      <c r="N25" s="457">
        <v>40077.749033</v>
      </c>
      <c r="O25" s="457">
        <v>53656.323646660006</v>
      </c>
      <c r="P25" s="457">
        <v>152651.94388045001</v>
      </c>
      <c r="Q25" s="458">
        <v>23631.979119</v>
      </c>
      <c r="R25" s="457">
        <v>15245.846829</v>
      </c>
      <c r="S25" s="457">
        <v>77625.364809999999</v>
      </c>
      <c r="T25" s="457">
        <v>41210.415709280001</v>
      </c>
      <c r="U25" s="457">
        <v>65168.977123999997</v>
      </c>
      <c r="V25" s="458">
        <v>0</v>
      </c>
      <c r="W25" s="457">
        <v>10066.434173</v>
      </c>
      <c r="X25" s="457">
        <v>97582.691646000007</v>
      </c>
      <c r="Y25" s="457">
        <v>45436.847170000001</v>
      </c>
      <c r="Z25" s="457">
        <v>48300.279895</v>
      </c>
      <c r="AA25" s="458">
        <v>25260.622981</v>
      </c>
      <c r="AB25" s="457">
        <v>26409.898681999999</v>
      </c>
      <c r="AC25" s="457">
        <v>0</v>
      </c>
      <c r="AD25" s="457">
        <v>241.49468200000001</v>
      </c>
      <c r="AE25" s="457">
        <v>39238.904350059995</v>
      </c>
      <c r="AF25" s="458">
        <v>20469.862362</v>
      </c>
      <c r="AG25" s="457">
        <v>5841.3814430000002</v>
      </c>
      <c r="AH25" s="457">
        <v>9205.9193830000004</v>
      </c>
      <c r="AI25" s="457">
        <v>13702.543146</v>
      </c>
      <c r="AJ25" s="457">
        <v>0</v>
      </c>
      <c r="AK25" s="458">
        <v>11967.48281625</v>
      </c>
      <c r="AL25" s="457">
        <v>6089.6534273799998</v>
      </c>
      <c r="AM25" s="457">
        <v>4989.6269439999996</v>
      </c>
      <c r="AN25" s="457">
        <v>0</v>
      </c>
      <c r="AO25" s="457">
        <v>6785.98778709</v>
      </c>
      <c r="AP25" s="458">
        <v>0</v>
      </c>
      <c r="AQ25" s="457">
        <v>48.470706</v>
      </c>
      <c r="AR25" s="457">
        <v>2463.61054758</v>
      </c>
      <c r="AS25" s="457">
        <v>4296.9719269999996</v>
      </c>
      <c r="AT25" s="457">
        <v>138.60020900000001</v>
      </c>
      <c r="AU25" s="458">
        <v>3466.093562</v>
      </c>
      <c r="AV25" s="457">
        <v>0</v>
      </c>
      <c r="AW25" s="457">
        <v>1502.4167970000001</v>
      </c>
      <c r="AX25" s="457">
        <v>0</v>
      </c>
      <c r="AY25" s="457">
        <v>0</v>
      </c>
      <c r="AZ25" s="458">
        <v>0</v>
      </c>
      <c r="BA25" s="457">
        <v>0</v>
      </c>
      <c r="BB25" s="457">
        <v>0</v>
      </c>
      <c r="BC25" s="458" t="s">
        <v>475</v>
      </c>
      <c r="BE25" s="85">
        <v>0</v>
      </c>
      <c r="BF25" s="85">
        <v>0</v>
      </c>
      <c r="BG25" s="85">
        <v>0</v>
      </c>
      <c r="BH25" s="85">
        <v>0</v>
      </c>
      <c r="BI25" s="85">
        <v>0</v>
      </c>
      <c r="BJ25" s="85">
        <v>0</v>
      </c>
      <c r="BK25" s="85">
        <v>0</v>
      </c>
      <c r="BL25" s="85">
        <v>0</v>
      </c>
      <c r="BM25" s="85">
        <v>0</v>
      </c>
      <c r="BN25" s="85">
        <v>0</v>
      </c>
      <c r="BO25" s="85">
        <v>0</v>
      </c>
      <c r="BP25" s="85">
        <v>0</v>
      </c>
    </row>
    <row r="26" spans="2:68" ht="20.45" customHeight="1">
      <c r="B26" s="407" t="s">
        <v>341</v>
      </c>
      <c r="C26" s="456">
        <v>1720375.8515373501</v>
      </c>
      <c r="D26" s="457">
        <v>517470.12063701003</v>
      </c>
      <c r="E26" s="457">
        <v>198793.66674799999</v>
      </c>
      <c r="F26" s="457">
        <v>221657.29763239002</v>
      </c>
      <c r="G26" s="458">
        <v>237734.19795470999</v>
      </c>
      <c r="H26" s="457">
        <v>90915.270814999996</v>
      </c>
      <c r="I26" s="457">
        <v>52981.429251000001</v>
      </c>
      <c r="J26" s="457">
        <v>92934.114447</v>
      </c>
      <c r="K26" s="457">
        <v>0</v>
      </c>
      <c r="L26" s="458">
        <v>7198.7842487399994</v>
      </c>
      <c r="M26" s="457">
        <v>121875.51748664</v>
      </c>
      <c r="N26" s="457">
        <v>12477.111959</v>
      </c>
      <c r="O26" s="457">
        <v>0</v>
      </c>
      <c r="P26" s="457">
        <v>12933.356726530001</v>
      </c>
      <c r="Q26" s="458">
        <v>0</v>
      </c>
      <c r="R26" s="457">
        <v>31802.251701000001</v>
      </c>
      <c r="S26" s="457">
        <v>6543.8069379999997</v>
      </c>
      <c r="T26" s="457">
        <v>27014.323733199999</v>
      </c>
      <c r="U26" s="457">
        <v>397.84059600000001</v>
      </c>
      <c r="V26" s="458">
        <v>0</v>
      </c>
      <c r="W26" s="457">
        <v>0</v>
      </c>
      <c r="X26" s="457">
        <v>10.322759</v>
      </c>
      <c r="Y26" s="457">
        <v>0</v>
      </c>
      <c r="Z26" s="457">
        <v>155.46083200000001</v>
      </c>
      <c r="AA26" s="458">
        <v>3347.2899670000002</v>
      </c>
      <c r="AB26" s="457">
        <v>814.27872500000001</v>
      </c>
      <c r="AC26" s="457">
        <v>51356.061114999997</v>
      </c>
      <c r="AD26" s="457">
        <v>0</v>
      </c>
      <c r="AE26" s="457">
        <v>2386.86189638</v>
      </c>
      <c r="AF26" s="458">
        <v>894.69034399999998</v>
      </c>
      <c r="AG26" s="457">
        <v>0</v>
      </c>
      <c r="AH26" s="457">
        <v>20194.659796</v>
      </c>
      <c r="AI26" s="457">
        <v>34.336461999999997</v>
      </c>
      <c r="AJ26" s="457">
        <v>0</v>
      </c>
      <c r="AK26" s="458">
        <v>0</v>
      </c>
      <c r="AL26" s="457">
        <v>0</v>
      </c>
      <c r="AM26" s="457">
        <v>0</v>
      </c>
      <c r="AN26" s="457">
        <v>179.74699799999999</v>
      </c>
      <c r="AO26" s="457">
        <v>0</v>
      </c>
      <c r="AP26" s="458">
        <v>7384.3920740000003</v>
      </c>
      <c r="AQ26" s="457">
        <v>0</v>
      </c>
      <c r="AR26" s="457">
        <v>0</v>
      </c>
      <c r="AS26" s="457">
        <v>0</v>
      </c>
      <c r="AT26" s="457">
        <v>490.48612700000001</v>
      </c>
      <c r="AU26" s="458">
        <v>0</v>
      </c>
      <c r="AV26" s="457">
        <v>3.6271657500000001</v>
      </c>
      <c r="AW26" s="457">
        <v>0</v>
      </c>
      <c r="AX26" s="457">
        <v>0</v>
      </c>
      <c r="AY26" s="457">
        <v>0</v>
      </c>
      <c r="AZ26" s="458">
        <v>394.546402</v>
      </c>
      <c r="BA26" s="457">
        <v>0</v>
      </c>
      <c r="BB26" s="457">
        <v>0</v>
      </c>
      <c r="BC26" s="458" t="s">
        <v>475</v>
      </c>
      <c r="BE26" s="85">
        <v>0</v>
      </c>
      <c r="BF26" s="85">
        <v>0</v>
      </c>
      <c r="BG26" s="85">
        <v>0</v>
      </c>
      <c r="BH26" s="85">
        <v>0</v>
      </c>
      <c r="BI26" s="85">
        <v>0</v>
      </c>
      <c r="BJ26" s="85">
        <v>0</v>
      </c>
      <c r="BK26" s="85">
        <v>0</v>
      </c>
      <c r="BL26" s="85">
        <v>0</v>
      </c>
      <c r="BM26" s="85">
        <v>0</v>
      </c>
      <c r="BN26" s="85">
        <v>0</v>
      </c>
      <c r="BO26" s="85">
        <v>0</v>
      </c>
      <c r="BP26" s="85">
        <v>0</v>
      </c>
    </row>
    <row r="27" spans="2:68" ht="20.45" customHeight="1">
      <c r="B27" s="407" t="s">
        <v>342</v>
      </c>
      <c r="C27" s="456">
        <v>1393508.8632451799</v>
      </c>
      <c r="D27" s="457">
        <v>366277.31293340004</v>
      </c>
      <c r="E27" s="457">
        <v>226084.42058999999</v>
      </c>
      <c r="F27" s="457">
        <v>283628.65849321004</v>
      </c>
      <c r="G27" s="458">
        <v>76285.059119630008</v>
      </c>
      <c r="H27" s="457">
        <v>143324.09708800001</v>
      </c>
      <c r="I27" s="457">
        <v>231804.59944399999</v>
      </c>
      <c r="J27" s="457">
        <v>3667.658817</v>
      </c>
      <c r="K27" s="457">
        <v>0</v>
      </c>
      <c r="L27" s="458">
        <v>3058.23124229</v>
      </c>
      <c r="M27" s="457">
        <v>561.20117915999992</v>
      </c>
      <c r="N27" s="457">
        <v>13014.836256000001</v>
      </c>
      <c r="O27" s="457">
        <v>0</v>
      </c>
      <c r="P27" s="457">
        <v>16514.617257189999</v>
      </c>
      <c r="Q27" s="458">
        <v>0</v>
      </c>
      <c r="R27" s="457">
        <v>54.175026000000003</v>
      </c>
      <c r="S27" s="457">
        <v>145.32119700000001</v>
      </c>
      <c r="T27" s="457">
        <v>4183.63852236</v>
      </c>
      <c r="U27" s="457">
        <v>15171.245618999999</v>
      </c>
      <c r="V27" s="458">
        <v>0</v>
      </c>
      <c r="W27" s="457">
        <v>0</v>
      </c>
      <c r="X27" s="457">
        <v>40.432741</v>
      </c>
      <c r="Y27" s="457">
        <v>0</v>
      </c>
      <c r="Z27" s="457">
        <v>9343.5871960000004</v>
      </c>
      <c r="AA27" s="458">
        <v>0</v>
      </c>
      <c r="AB27" s="457">
        <v>4.7303670000000002</v>
      </c>
      <c r="AC27" s="457">
        <v>0</v>
      </c>
      <c r="AD27" s="457">
        <v>0</v>
      </c>
      <c r="AE27" s="457">
        <v>0</v>
      </c>
      <c r="AF27" s="458">
        <v>127.692469</v>
      </c>
      <c r="AG27" s="457">
        <v>0</v>
      </c>
      <c r="AH27" s="457">
        <v>0</v>
      </c>
      <c r="AI27" s="457">
        <v>0</v>
      </c>
      <c r="AJ27" s="457">
        <v>0</v>
      </c>
      <c r="AK27" s="458">
        <v>201.03601594</v>
      </c>
      <c r="AL27" s="457">
        <v>0</v>
      </c>
      <c r="AM27" s="457">
        <v>0</v>
      </c>
      <c r="AN27" s="457">
        <v>0</v>
      </c>
      <c r="AO27" s="457">
        <v>0</v>
      </c>
      <c r="AP27" s="458">
        <v>0</v>
      </c>
      <c r="AQ27" s="457">
        <v>0</v>
      </c>
      <c r="AR27" s="457">
        <v>0</v>
      </c>
      <c r="AS27" s="457">
        <v>0</v>
      </c>
      <c r="AT27" s="457">
        <v>16.311672000000002</v>
      </c>
      <c r="AU27" s="458">
        <v>0</v>
      </c>
      <c r="AV27" s="457">
        <v>0</v>
      </c>
      <c r="AW27" s="457">
        <v>0</v>
      </c>
      <c r="AX27" s="457">
        <v>0</v>
      </c>
      <c r="AY27" s="457">
        <v>0</v>
      </c>
      <c r="AZ27" s="458">
        <v>0</v>
      </c>
      <c r="BA27" s="457">
        <v>0</v>
      </c>
      <c r="BB27" s="457">
        <v>0</v>
      </c>
      <c r="BC27" s="458" t="s">
        <v>475</v>
      </c>
      <c r="BE27" s="85">
        <v>0</v>
      </c>
      <c r="BF27" s="85">
        <v>0</v>
      </c>
      <c r="BG27" s="85">
        <v>0</v>
      </c>
      <c r="BH27" s="85">
        <v>0</v>
      </c>
      <c r="BI27" s="85">
        <v>0</v>
      </c>
      <c r="BJ27" s="85">
        <v>0</v>
      </c>
      <c r="BK27" s="85">
        <v>0</v>
      </c>
      <c r="BL27" s="85">
        <v>0</v>
      </c>
      <c r="BM27" s="85">
        <v>0</v>
      </c>
      <c r="BN27" s="85">
        <v>0</v>
      </c>
      <c r="BO27" s="85">
        <v>0</v>
      </c>
      <c r="BP27" s="85">
        <v>0</v>
      </c>
    </row>
    <row r="28" spans="2:68" ht="20.45" customHeight="1">
      <c r="B28" s="406" t="s">
        <v>343</v>
      </c>
      <c r="C28" s="456">
        <v>152467.36335473999</v>
      </c>
      <c r="D28" s="457">
        <v>38375.802549589993</v>
      </c>
      <c r="E28" s="457">
        <v>40451.202540999999</v>
      </c>
      <c r="F28" s="457">
        <v>9995.0089397099982</v>
      </c>
      <c r="G28" s="458">
        <v>6589.3395122900001</v>
      </c>
      <c r="H28" s="457">
        <v>6731.6613299999999</v>
      </c>
      <c r="I28" s="457">
        <v>7977.9271790000003</v>
      </c>
      <c r="J28" s="457">
        <v>2356.216758</v>
      </c>
      <c r="K28" s="457">
        <v>25.171873050000002</v>
      </c>
      <c r="L28" s="458">
        <v>3955.75648275</v>
      </c>
      <c r="M28" s="457">
        <v>12457.427178239999</v>
      </c>
      <c r="N28" s="457">
        <v>1592.257619</v>
      </c>
      <c r="O28" s="457">
        <v>137.43099823</v>
      </c>
      <c r="P28" s="457">
        <v>3352.56679192</v>
      </c>
      <c r="Q28" s="458">
        <v>0</v>
      </c>
      <c r="R28" s="457">
        <v>1532.145352</v>
      </c>
      <c r="S28" s="457">
        <v>224.70113799999999</v>
      </c>
      <c r="T28" s="457">
        <v>1573.1829106800001</v>
      </c>
      <c r="U28" s="457">
        <v>494.20241299999998</v>
      </c>
      <c r="V28" s="458">
        <v>0</v>
      </c>
      <c r="W28" s="457">
        <v>58.675818999999997</v>
      </c>
      <c r="X28" s="457">
        <v>1762.7416040000001</v>
      </c>
      <c r="Y28" s="457">
        <v>0</v>
      </c>
      <c r="Z28" s="457">
        <v>2490.6440090000001</v>
      </c>
      <c r="AA28" s="458">
        <v>17.317447999999999</v>
      </c>
      <c r="AB28" s="457">
        <v>1261.7800090000001</v>
      </c>
      <c r="AC28" s="457">
        <v>4714.6344630000003</v>
      </c>
      <c r="AD28" s="457">
        <v>0</v>
      </c>
      <c r="AE28" s="457">
        <v>1584.58933183</v>
      </c>
      <c r="AF28" s="458">
        <v>246.83541099999999</v>
      </c>
      <c r="AG28" s="457">
        <v>0</v>
      </c>
      <c r="AH28" s="457">
        <v>1868.9629279999999</v>
      </c>
      <c r="AI28" s="457">
        <v>20.277519999999999</v>
      </c>
      <c r="AJ28" s="457">
        <v>0</v>
      </c>
      <c r="AK28" s="458">
        <v>121.82775217</v>
      </c>
      <c r="AL28" s="457">
        <v>0</v>
      </c>
      <c r="AM28" s="457">
        <v>66.669392000000002</v>
      </c>
      <c r="AN28" s="457">
        <v>37.619709</v>
      </c>
      <c r="AO28" s="457">
        <v>248.42720333000003</v>
      </c>
      <c r="AP28" s="458">
        <v>61.687254000000003</v>
      </c>
      <c r="AQ28" s="457">
        <v>0</v>
      </c>
      <c r="AR28" s="457">
        <v>0</v>
      </c>
      <c r="AS28" s="457">
        <v>0</v>
      </c>
      <c r="AT28" s="457">
        <v>62.400072000000002</v>
      </c>
      <c r="AU28" s="458">
        <v>0</v>
      </c>
      <c r="AV28" s="457">
        <v>0.43998795000000002</v>
      </c>
      <c r="AW28" s="457">
        <v>7.334517</v>
      </c>
      <c r="AX28" s="457">
        <v>0</v>
      </c>
      <c r="AY28" s="457">
        <v>0</v>
      </c>
      <c r="AZ28" s="458">
        <v>12.497358</v>
      </c>
      <c r="BA28" s="457">
        <v>0</v>
      </c>
      <c r="BB28" s="457">
        <v>0</v>
      </c>
      <c r="BC28" s="458" t="s">
        <v>475</v>
      </c>
      <c r="BE28" s="85">
        <v>0</v>
      </c>
      <c r="BF28" s="85">
        <v>0</v>
      </c>
      <c r="BG28" s="85">
        <v>0</v>
      </c>
      <c r="BH28" s="85">
        <v>0</v>
      </c>
      <c r="BI28" s="85">
        <v>0</v>
      </c>
      <c r="BJ28" s="85">
        <v>0</v>
      </c>
      <c r="BK28" s="85">
        <v>0</v>
      </c>
      <c r="BL28" s="85">
        <v>0</v>
      </c>
      <c r="BM28" s="85">
        <v>0</v>
      </c>
      <c r="BN28" s="85">
        <v>0</v>
      </c>
      <c r="BO28" s="85">
        <v>0</v>
      </c>
      <c r="BP28" s="85">
        <v>0</v>
      </c>
    </row>
    <row r="29" spans="2:68" ht="20.45" customHeight="1">
      <c r="B29" s="407" t="s">
        <v>340</v>
      </c>
      <c r="C29" s="456">
        <v>45426.597685690002</v>
      </c>
      <c r="D29" s="457">
        <v>9939.71389189</v>
      </c>
      <c r="E29" s="457">
        <v>15390.032872</v>
      </c>
      <c r="F29" s="457">
        <v>2224.8760902199997</v>
      </c>
      <c r="G29" s="458">
        <v>340.36441318999999</v>
      </c>
      <c r="H29" s="457">
        <v>1192.9782090000001</v>
      </c>
      <c r="I29" s="457">
        <v>1565.7980230000001</v>
      </c>
      <c r="J29" s="457">
        <v>349.70931100000001</v>
      </c>
      <c r="K29" s="457">
        <v>25.171873050000002</v>
      </c>
      <c r="L29" s="458">
        <v>3422.3452101399998</v>
      </c>
      <c r="M29" s="457">
        <v>592.67909628999996</v>
      </c>
      <c r="N29" s="457">
        <v>250.13039000000001</v>
      </c>
      <c r="O29" s="457">
        <v>137.43099823</v>
      </c>
      <c r="P29" s="457">
        <v>2445.5416998200003</v>
      </c>
      <c r="Q29" s="458">
        <v>0</v>
      </c>
      <c r="R29" s="457">
        <v>442.30036799999999</v>
      </c>
      <c r="S29" s="457">
        <v>205.605659</v>
      </c>
      <c r="T29" s="457">
        <v>41.29592452</v>
      </c>
      <c r="U29" s="457">
        <v>185.070303</v>
      </c>
      <c r="V29" s="458">
        <v>0</v>
      </c>
      <c r="W29" s="457">
        <v>58.675818999999997</v>
      </c>
      <c r="X29" s="457">
        <v>1762.4620669999999</v>
      </c>
      <c r="Y29" s="457">
        <v>0</v>
      </c>
      <c r="Z29" s="457">
        <v>1331.9028800000001</v>
      </c>
      <c r="AA29" s="458">
        <v>2.09632</v>
      </c>
      <c r="AB29" s="457">
        <v>1242.855452</v>
      </c>
      <c r="AC29" s="457">
        <v>0</v>
      </c>
      <c r="AD29" s="457">
        <v>0</v>
      </c>
      <c r="AE29" s="457">
        <v>1577.60615981</v>
      </c>
      <c r="AF29" s="458">
        <v>228.180789</v>
      </c>
      <c r="AG29" s="457">
        <v>0</v>
      </c>
      <c r="AH29" s="457">
        <v>12.981588</v>
      </c>
      <c r="AI29" s="457">
        <v>20.133752999999999</v>
      </c>
      <c r="AJ29" s="457">
        <v>0</v>
      </c>
      <c r="AK29" s="458">
        <v>116.2274132</v>
      </c>
      <c r="AL29" s="457">
        <v>0</v>
      </c>
      <c r="AM29" s="457">
        <v>66.669392000000002</v>
      </c>
      <c r="AN29" s="457">
        <v>0</v>
      </c>
      <c r="AO29" s="457">
        <v>248.42720333000003</v>
      </c>
      <c r="AP29" s="458">
        <v>0</v>
      </c>
      <c r="AQ29" s="457">
        <v>0</v>
      </c>
      <c r="AR29" s="457">
        <v>0</v>
      </c>
      <c r="AS29" s="457">
        <v>0</v>
      </c>
      <c r="AT29" s="457">
        <v>0</v>
      </c>
      <c r="AU29" s="458">
        <v>0</v>
      </c>
      <c r="AV29" s="457">
        <v>0</v>
      </c>
      <c r="AW29" s="457">
        <v>7.334517</v>
      </c>
      <c r="AX29" s="457">
        <v>0</v>
      </c>
      <c r="AY29" s="457">
        <v>0</v>
      </c>
      <c r="AZ29" s="458">
        <v>0</v>
      </c>
      <c r="BA29" s="457">
        <v>0</v>
      </c>
      <c r="BB29" s="457">
        <v>0</v>
      </c>
      <c r="BC29" s="458" t="s">
        <v>475</v>
      </c>
      <c r="BE29" s="85">
        <v>0</v>
      </c>
      <c r="BF29" s="85">
        <v>0</v>
      </c>
      <c r="BG29" s="85">
        <v>0</v>
      </c>
      <c r="BH29" s="85">
        <v>0</v>
      </c>
      <c r="BI29" s="85">
        <v>0</v>
      </c>
      <c r="BJ29" s="85">
        <v>0</v>
      </c>
      <c r="BK29" s="85">
        <v>0</v>
      </c>
      <c r="BL29" s="85">
        <v>0</v>
      </c>
      <c r="BM29" s="85">
        <v>0</v>
      </c>
      <c r="BN29" s="85">
        <v>0</v>
      </c>
      <c r="BO29" s="85">
        <v>0</v>
      </c>
      <c r="BP29" s="85">
        <v>0</v>
      </c>
    </row>
    <row r="30" spans="2:68" ht="20.45" customHeight="1">
      <c r="B30" s="407" t="s">
        <v>341</v>
      </c>
      <c r="C30" s="456">
        <v>59058.640357069999</v>
      </c>
      <c r="D30" s="457">
        <v>14029.172914729999</v>
      </c>
      <c r="E30" s="457">
        <v>7311.1441990000003</v>
      </c>
      <c r="F30" s="457">
        <v>3596.4408049799999</v>
      </c>
      <c r="G30" s="458">
        <v>5290.87868127</v>
      </c>
      <c r="H30" s="457">
        <v>3074.9229180000002</v>
      </c>
      <c r="I30" s="457">
        <v>1604.2781580000001</v>
      </c>
      <c r="J30" s="457">
        <v>1842.5024639999999</v>
      </c>
      <c r="K30" s="457">
        <v>0</v>
      </c>
      <c r="L30" s="458">
        <v>211.52621846</v>
      </c>
      <c r="M30" s="457">
        <v>11840.45088414</v>
      </c>
      <c r="N30" s="457">
        <v>583.17709500000001</v>
      </c>
      <c r="O30" s="457">
        <v>0</v>
      </c>
      <c r="P30" s="457">
        <v>341.44485104</v>
      </c>
      <c r="Q30" s="458">
        <v>0</v>
      </c>
      <c r="R30" s="457">
        <v>1089.8449840000001</v>
      </c>
      <c r="S30" s="457">
        <v>18.855055</v>
      </c>
      <c r="T30" s="457">
        <v>1406.2868484800001</v>
      </c>
      <c r="U30" s="457">
        <v>16.438600000000001</v>
      </c>
      <c r="V30" s="458">
        <v>0</v>
      </c>
      <c r="W30" s="457">
        <v>0</v>
      </c>
      <c r="X30" s="457">
        <v>0.27953699999999998</v>
      </c>
      <c r="Y30" s="457">
        <v>0</v>
      </c>
      <c r="Z30" s="457">
        <v>0.455706</v>
      </c>
      <c r="AA30" s="458">
        <v>15.221128</v>
      </c>
      <c r="AB30" s="457">
        <v>14.277564999999999</v>
      </c>
      <c r="AC30" s="457">
        <v>4714.6344630000003</v>
      </c>
      <c r="AD30" s="457">
        <v>0</v>
      </c>
      <c r="AE30" s="457">
        <v>6.9831720199999996</v>
      </c>
      <c r="AF30" s="458">
        <v>18.654622</v>
      </c>
      <c r="AG30" s="457">
        <v>0</v>
      </c>
      <c r="AH30" s="457">
        <v>1855.98134</v>
      </c>
      <c r="AI30" s="457">
        <v>0.14376700000000001</v>
      </c>
      <c r="AJ30" s="457">
        <v>0</v>
      </c>
      <c r="AK30" s="458">
        <v>0</v>
      </c>
      <c r="AL30" s="457">
        <v>0</v>
      </c>
      <c r="AM30" s="457">
        <v>0</v>
      </c>
      <c r="AN30" s="457">
        <v>37.619709</v>
      </c>
      <c r="AO30" s="457">
        <v>0</v>
      </c>
      <c r="AP30" s="458">
        <v>61.687254000000003</v>
      </c>
      <c r="AQ30" s="457">
        <v>0</v>
      </c>
      <c r="AR30" s="457">
        <v>0</v>
      </c>
      <c r="AS30" s="457">
        <v>0</v>
      </c>
      <c r="AT30" s="457">
        <v>62.400072000000002</v>
      </c>
      <c r="AU30" s="458">
        <v>0</v>
      </c>
      <c r="AV30" s="457">
        <v>0.43998795000000002</v>
      </c>
      <c r="AW30" s="457">
        <v>0</v>
      </c>
      <c r="AX30" s="457">
        <v>0</v>
      </c>
      <c r="AY30" s="457">
        <v>0</v>
      </c>
      <c r="AZ30" s="458">
        <v>12.497358</v>
      </c>
      <c r="BA30" s="457">
        <v>0</v>
      </c>
      <c r="BB30" s="457">
        <v>0</v>
      </c>
      <c r="BC30" s="458" t="s">
        <v>475</v>
      </c>
      <c r="BE30" s="85">
        <v>0</v>
      </c>
      <c r="BF30" s="85">
        <v>0</v>
      </c>
      <c r="BG30" s="85">
        <v>0</v>
      </c>
      <c r="BH30" s="85">
        <v>0</v>
      </c>
      <c r="BI30" s="85">
        <v>0</v>
      </c>
      <c r="BJ30" s="85">
        <v>0</v>
      </c>
      <c r="BK30" s="85">
        <v>0</v>
      </c>
      <c r="BL30" s="85">
        <v>0</v>
      </c>
      <c r="BM30" s="85">
        <v>0</v>
      </c>
      <c r="BN30" s="85">
        <v>0</v>
      </c>
      <c r="BO30" s="85">
        <v>0</v>
      </c>
      <c r="BP30" s="85">
        <v>0</v>
      </c>
    </row>
    <row r="31" spans="2:68" ht="20.45" customHeight="1">
      <c r="B31" s="407" t="s">
        <v>342</v>
      </c>
      <c r="C31" s="456">
        <v>47982.125311980002</v>
      </c>
      <c r="D31" s="457">
        <v>14406.915742969999</v>
      </c>
      <c r="E31" s="457">
        <v>17750.02547</v>
      </c>
      <c r="F31" s="457">
        <v>4173.6920445100004</v>
      </c>
      <c r="G31" s="458">
        <v>958.09641783000006</v>
      </c>
      <c r="H31" s="457">
        <v>2463.7602029999998</v>
      </c>
      <c r="I31" s="457">
        <v>4807.8509979999999</v>
      </c>
      <c r="J31" s="457">
        <v>164.00498300000001</v>
      </c>
      <c r="K31" s="457">
        <v>0</v>
      </c>
      <c r="L31" s="458">
        <v>321.88505414999997</v>
      </c>
      <c r="M31" s="457">
        <v>24.29719781</v>
      </c>
      <c r="N31" s="457">
        <v>758.95013400000005</v>
      </c>
      <c r="O31" s="457">
        <v>0</v>
      </c>
      <c r="P31" s="457">
        <v>565.58024105999993</v>
      </c>
      <c r="Q31" s="458">
        <v>0</v>
      </c>
      <c r="R31" s="457">
        <v>0</v>
      </c>
      <c r="S31" s="457">
        <v>0.240424</v>
      </c>
      <c r="T31" s="457">
        <v>125.60013768</v>
      </c>
      <c r="U31" s="457">
        <v>292.69351</v>
      </c>
      <c r="V31" s="458">
        <v>0</v>
      </c>
      <c r="W31" s="457">
        <v>0</v>
      </c>
      <c r="X31" s="457">
        <v>0</v>
      </c>
      <c r="Y31" s="457">
        <v>0</v>
      </c>
      <c r="Z31" s="457">
        <v>1158.285423</v>
      </c>
      <c r="AA31" s="458">
        <v>0</v>
      </c>
      <c r="AB31" s="457">
        <v>4.646992</v>
      </c>
      <c r="AC31" s="457">
        <v>0</v>
      </c>
      <c r="AD31" s="457">
        <v>0</v>
      </c>
      <c r="AE31" s="457">
        <v>0</v>
      </c>
      <c r="AF31" s="458">
        <v>0</v>
      </c>
      <c r="AG31" s="457">
        <v>0</v>
      </c>
      <c r="AH31" s="457">
        <v>0</v>
      </c>
      <c r="AI31" s="457">
        <v>0</v>
      </c>
      <c r="AJ31" s="457">
        <v>0</v>
      </c>
      <c r="AK31" s="458">
        <v>5.6003389700000001</v>
      </c>
      <c r="AL31" s="457">
        <v>0</v>
      </c>
      <c r="AM31" s="457">
        <v>0</v>
      </c>
      <c r="AN31" s="457">
        <v>0</v>
      </c>
      <c r="AO31" s="457">
        <v>0</v>
      </c>
      <c r="AP31" s="458">
        <v>0</v>
      </c>
      <c r="AQ31" s="457">
        <v>0</v>
      </c>
      <c r="AR31" s="457">
        <v>0</v>
      </c>
      <c r="AS31" s="457">
        <v>0</v>
      </c>
      <c r="AT31" s="457">
        <v>0</v>
      </c>
      <c r="AU31" s="458">
        <v>0</v>
      </c>
      <c r="AV31" s="457">
        <v>0</v>
      </c>
      <c r="AW31" s="457">
        <v>0</v>
      </c>
      <c r="AX31" s="457">
        <v>0</v>
      </c>
      <c r="AY31" s="457">
        <v>0</v>
      </c>
      <c r="AZ31" s="458">
        <v>0</v>
      </c>
      <c r="BA31" s="457">
        <v>0</v>
      </c>
      <c r="BB31" s="457">
        <v>0</v>
      </c>
      <c r="BC31" s="458" t="s">
        <v>475</v>
      </c>
      <c r="BE31" s="85">
        <v>0</v>
      </c>
      <c r="BF31" s="85">
        <v>0</v>
      </c>
      <c r="BG31" s="85">
        <v>0</v>
      </c>
      <c r="BH31" s="85">
        <v>0</v>
      </c>
      <c r="BI31" s="85">
        <v>0</v>
      </c>
      <c r="BJ31" s="85">
        <v>0</v>
      </c>
      <c r="BK31" s="85">
        <v>0</v>
      </c>
      <c r="BL31" s="85">
        <v>0</v>
      </c>
      <c r="BM31" s="85">
        <v>0</v>
      </c>
      <c r="BN31" s="85">
        <v>0</v>
      </c>
      <c r="BO31" s="85">
        <v>0</v>
      </c>
      <c r="BP31" s="85">
        <v>0</v>
      </c>
    </row>
    <row r="32" spans="2:68" ht="20.45" customHeight="1">
      <c r="B32" s="406" t="s">
        <v>344</v>
      </c>
      <c r="C32" s="456">
        <v>175397.64691565</v>
      </c>
      <c r="D32" s="457">
        <v>34609.793034169998</v>
      </c>
      <c r="E32" s="457">
        <v>22065.011288999998</v>
      </c>
      <c r="F32" s="457">
        <v>15964.469737180001</v>
      </c>
      <c r="G32" s="458">
        <v>14092.311710049999</v>
      </c>
      <c r="H32" s="457">
        <v>14463.762669</v>
      </c>
      <c r="I32" s="457">
        <v>21787.262761999998</v>
      </c>
      <c r="J32" s="457">
        <v>6869.5424519999997</v>
      </c>
      <c r="K32" s="457">
        <v>2265.5031004499997</v>
      </c>
      <c r="L32" s="458">
        <v>5293.2584911200001</v>
      </c>
      <c r="M32" s="457">
        <v>9940.23132764</v>
      </c>
      <c r="N32" s="457">
        <v>2731.851181</v>
      </c>
      <c r="O32" s="457">
        <v>802.23137386999997</v>
      </c>
      <c r="P32" s="457">
        <v>3042.31671323</v>
      </c>
      <c r="Q32" s="458">
        <v>0</v>
      </c>
      <c r="R32" s="457">
        <v>1120.0134330000001</v>
      </c>
      <c r="S32" s="457">
        <v>2337.2942349999998</v>
      </c>
      <c r="T32" s="457">
        <v>4304.0078542800002</v>
      </c>
      <c r="U32" s="457">
        <v>2678.7687930000002</v>
      </c>
      <c r="V32" s="458">
        <v>0</v>
      </c>
      <c r="W32" s="457">
        <v>336.47584999999998</v>
      </c>
      <c r="X32" s="457">
        <v>1908.1289429999999</v>
      </c>
      <c r="Y32" s="457">
        <v>0</v>
      </c>
      <c r="Z32" s="457">
        <v>1710.757509</v>
      </c>
      <c r="AA32" s="458">
        <v>877.44044799999995</v>
      </c>
      <c r="AB32" s="457">
        <v>1087.6651220000001</v>
      </c>
      <c r="AC32" s="457">
        <v>2037.6233360000001</v>
      </c>
      <c r="AD32" s="457">
        <v>0</v>
      </c>
      <c r="AE32" s="457">
        <v>944.30880060000004</v>
      </c>
      <c r="AF32" s="458">
        <v>319.90148299999998</v>
      </c>
      <c r="AG32" s="457">
        <v>0</v>
      </c>
      <c r="AH32" s="457">
        <v>467.12137200000001</v>
      </c>
      <c r="AI32" s="457">
        <v>108.454255</v>
      </c>
      <c r="AJ32" s="457">
        <v>0</v>
      </c>
      <c r="AK32" s="458">
        <v>348.70331503</v>
      </c>
      <c r="AL32" s="457">
        <v>0</v>
      </c>
      <c r="AM32" s="457">
        <v>0</v>
      </c>
      <c r="AN32" s="457">
        <v>10.200301</v>
      </c>
      <c r="AO32" s="457">
        <v>388.46398412999997</v>
      </c>
      <c r="AP32" s="458">
        <v>87.524748000000002</v>
      </c>
      <c r="AQ32" s="457">
        <v>0</v>
      </c>
      <c r="AR32" s="457">
        <v>108.49615707</v>
      </c>
      <c r="AS32" s="457">
        <v>55.683566999999996</v>
      </c>
      <c r="AT32" s="457">
        <v>137.52186900000001</v>
      </c>
      <c r="AU32" s="458">
        <v>57.888302000000003</v>
      </c>
      <c r="AV32" s="457">
        <v>2.4647068299999999</v>
      </c>
      <c r="AW32" s="457">
        <v>3.244675</v>
      </c>
      <c r="AX32" s="457">
        <v>0</v>
      </c>
      <c r="AY32" s="457">
        <v>0</v>
      </c>
      <c r="AZ32" s="458">
        <v>31.948015999999999</v>
      </c>
      <c r="BA32" s="457">
        <v>0</v>
      </c>
      <c r="BB32" s="457">
        <v>0</v>
      </c>
      <c r="BC32" s="458" t="s">
        <v>475</v>
      </c>
      <c r="BE32" s="85">
        <v>0</v>
      </c>
      <c r="BF32" s="85">
        <v>0</v>
      </c>
      <c r="BG32" s="85">
        <v>0</v>
      </c>
      <c r="BH32" s="85">
        <v>0</v>
      </c>
      <c r="BI32" s="85">
        <v>0</v>
      </c>
      <c r="BJ32" s="85">
        <v>0</v>
      </c>
      <c r="BK32" s="85">
        <v>0</v>
      </c>
      <c r="BL32" s="85">
        <v>0</v>
      </c>
      <c r="BM32" s="85">
        <v>0</v>
      </c>
      <c r="BN32" s="85">
        <v>0</v>
      </c>
      <c r="BO32" s="85">
        <v>0</v>
      </c>
      <c r="BP32" s="85">
        <v>0</v>
      </c>
    </row>
    <row r="33" spans="2:68" ht="20.45" customHeight="1">
      <c r="B33" s="407" t="s">
        <v>340</v>
      </c>
      <c r="C33" s="456">
        <v>73099.412232010014</v>
      </c>
      <c r="D33" s="457">
        <v>9994.2749263599999</v>
      </c>
      <c r="E33" s="457">
        <v>6791.9854519999999</v>
      </c>
      <c r="F33" s="457">
        <v>8659.6964581299999</v>
      </c>
      <c r="G33" s="458">
        <v>3743.2051779799999</v>
      </c>
      <c r="H33" s="457">
        <v>6990.0930740000003</v>
      </c>
      <c r="I33" s="457">
        <v>5630.390093</v>
      </c>
      <c r="J33" s="457">
        <v>4665.458603</v>
      </c>
      <c r="K33" s="457">
        <v>2265.5031004499997</v>
      </c>
      <c r="L33" s="458">
        <v>4926.3697308100009</v>
      </c>
      <c r="M33" s="457">
        <v>1646.19125429</v>
      </c>
      <c r="N33" s="457">
        <v>1723.796617</v>
      </c>
      <c r="O33" s="457">
        <v>802.23137386999997</v>
      </c>
      <c r="P33" s="457">
        <v>2514.8639842699999</v>
      </c>
      <c r="Q33" s="458">
        <v>0</v>
      </c>
      <c r="R33" s="457">
        <v>268.54201799999998</v>
      </c>
      <c r="S33" s="457">
        <v>1972.120615</v>
      </c>
      <c r="T33" s="457">
        <v>1601.82077652</v>
      </c>
      <c r="U33" s="457">
        <v>1013.879049</v>
      </c>
      <c r="V33" s="458">
        <v>0</v>
      </c>
      <c r="W33" s="457">
        <v>336.47584999999998</v>
      </c>
      <c r="X33" s="457">
        <v>1907.9735029999999</v>
      </c>
      <c r="Y33" s="457">
        <v>0</v>
      </c>
      <c r="Z33" s="457">
        <v>1624.790945</v>
      </c>
      <c r="AA33" s="458">
        <v>663.29610000000002</v>
      </c>
      <c r="AB33" s="457">
        <v>1042.458787</v>
      </c>
      <c r="AC33" s="457">
        <v>0</v>
      </c>
      <c r="AD33" s="457">
        <v>0</v>
      </c>
      <c r="AE33" s="457">
        <v>905.87975599000004</v>
      </c>
      <c r="AF33" s="458">
        <v>267.202519</v>
      </c>
      <c r="AG33" s="457">
        <v>0</v>
      </c>
      <c r="AH33" s="457">
        <v>0</v>
      </c>
      <c r="AI33" s="457">
        <v>107.36677</v>
      </c>
      <c r="AJ33" s="457">
        <v>0</v>
      </c>
      <c r="AK33" s="458">
        <v>345.29752414000001</v>
      </c>
      <c r="AL33" s="457">
        <v>0</v>
      </c>
      <c r="AM33" s="457">
        <v>0</v>
      </c>
      <c r="AN33" s="457">
        <v>0</v>
      </c>
      <c r="AO33" s="457">
        <v>388.46398412999997</v>
      </c>
      <c r="AP33" s="458">
        <v>0</v>
      </c>
      <c r="AQ33" s="457">
        <v>0</v>
      </c>
      <c r="AR33" s="457">
        <v>108.49615707</v>
      </c>
      <c r="AS33" s="457">
        <v>55.683566999999996</v>
      </c>
      <c r="AT33" s="457">
        <v>74.471489000000005</v>
      </c>
      <c r="AU33" s="458">
        <v>57.888302000000003</v>
      </c>
      <c r="AV33" s="457">
        <v>0</v>
      </c>
      <c r="AW33" s="457">
        <v>3.244675</v>
      </c>
      <c r="AX33" s="457">
        <v>0</v>
      </c>
      <c r="AY33" s="457">
        <v>0</v>
      </c>
      <c r="AZ33" s="458">
        <v>0</v>
      </c>
      <c r="BA33" s="457">
        <v>0</v>
      </c>
      <c r="BB33" s="457">
        <v>0</v>
      </c>
      <c r="BC33" s="458" t="s">
        <v>475</v>
      </c>
      <c r="BE33" s="85">
        <v>0</v>
      </c>
      <c r="BF33" s="85">
        <v>0</v>
      </c>
      <c r="BG33" s="85">
        <v>0</v>
      </c>
      <c r="BH33" s="85">
        <v>0</v>
      </c>
      <c r="BI33" s="85">
        <v>0</v>
      </c>
      <c r="BJ33" s="85">
        <v>0</v>
      </c>
      <c r="BK33" s="85">
        <v>0</v>
      </c>
      <c r="BL33" s="85">
        <v>0</v>
      </c>
      <c r="BM33" s="85">
        <v>0</v>
      </c>
      <c r="BN33" s="85">
        <v>0</v>
      </c>
      <c r="BO33" s="85">
        <v>0</v>
      </c>
      <c r="BP33" s="85">
        <v>0</v>
      </c>
    </row>
    <row r="34" spans="2:68" ht="20.45" customHeight="1">
      <c r="B34" s="407" t="s">
        <v>341</v>
      </c>
      <c r="C34" s="456">
        <v>56086.316789390003</v>
      </c>
      <c r="D34" s="457">
        <v>15220.3531654</v>
      </c>
      <c r="E34" s="457">
        <v>5940.6603850000001</v>
      </c>
      <c r="F34" s="457">
        <v>4700.9963434600004</v>
      </c>
      <c r="G34" s="458">
        <v>8332.5657261899996</v>
      </c>
      <c r="H34" s="457">
        <v>3188.964054</v>
      </c>
      <c r="I34" s="457">
        <v>1487.864012</v>
      </c>
      <c r="J34" s="457">
        <v>1661.7973919999999</v>
      </c>
      <c r="K34" s="457">
        <v>0</v>
      </c>
      <c r="L34" s="458">
        <v>193.34765931000001</v>
      </c>
      <c r="M34" s="457">
        <v>8274.0534487900004</v>
      </c>
      <c r="N34" s="457">
        <v>362.01248299999997</v>
      </c>
      <c r="O34" s="457">
        <v>0</v>
      </c>
      <c r="P34" s="457">
        <v>296.98624352999997</v>
      </c>
      <c r="Q34" s="458">
        <v>0</v>
      </c>
      <c r="R34" s="457">
        <v>851.47141499999998</v>
      </c>
      <c r="S34" s="457">
        <v>78.795224000000005</v>
      </c>
      <c r="T34" s="457">
        <v>2449.7862552699999</v>
      </c>
      <c r="U34" s="457">
        <v>26.231452999999998</v>
      </c>
      <c r="V34" s="458">
        <v>0</v>
      </c>
      <c r="W34" s="457">
        <v>0</v>
      </c>
      <c r="X34" s="457">
        <v>0.15543999999999999</v>
      </c>
      <c r="Y34" s="457">
        <v>0</v>
      </c>
      <c r="Z34" s="457">
        <v>1.921735</v>
      </c>
      <c r="AA34" s="458">
        <v>214.14434800000001</v>
      </c>
      <c r="AB34" s="457">
        <v>41.755844000000003</v>
      </c>
      <c r="AC34" s="457">
        <v>2037.6233360000001</v>
      </c>
      <c r="AD34" s="457">
        <v>0</v>
      </c>
      <c r="AE34" s="457">
        <v>38.429044609999998</v>
      </c>
      <c r="AF34" s="458">
        <v>24.373999000000001</v>
      </c>
      <c r="AG34" s="457">
        <v>0</v>
      </c>
      <c r="AH34" s="457">
        <v>467.12137200000001</v>
      </c>
      <c r="AI34" s="457">
        <v>1.087485</v>
      </c>
      <c r="AJ34" s="457">
        <v>0</v>
      </c>
      <c r="AK34" s="458">
        <v>0</v>
      </c>
      <c r="AL34" s="457">
        <v>0</v>
      </c>
      <c r="AM34" s="457">
        <v>0</v>
      </c>
      <c r="AN34" s="457">
        <v>10.200301</v>
      </c>
      <c r="AO34" s="457">
        <v>0</v>
      </c>
      <c r="AP34" s="458">
        <v>87.524748000000002</v>
      </c>
      <c r="AQ34" s="457">
        <v>0</v>
      </c>
      <c r="AR34" s="457">
        <v>0</v>
      </c>
      <c r="AS34" s="457">
        <v>0</v>
      </c>
      <c r="AT34" s="457">
        <v>61.681153999999999</v>
      </c>
      <c r="AU34" s="458">
        <v>0</v>
      </c>
      <c r="AV34" s="457">
        <v>2.4647068299999999</v>
      </c>
      <c r="AW34" s="457">
        <v>0</v>
      </c>
      <c r="AX34" s="457">
        <v>0</v>
      </c>
      <c r="AY34" s="457">
        <v>0</v>
      </c>
      <c r="AZ34" s="458">
        <v>31.948015999999999</v>
      </c>
      <c r="BA34" s="457">
        <v>0</v>
      </c>
      <c r="BB34" s="457">
        <v>0</v>
      </c>
      <c r="BC34" s="458" t="s">
        <v>475</v>
      </c>
      <c r="BE34" s="85">
        <v>0</v>
      </c>
      <c r="BF34" s="85">
        <v>0</v>
      </c>
      <c r="BG34" s="85">
        <v>0</v>
      </c>
      <c r="BH34" s="85">
        <v>0</v>
      </c>
      <c r="BI34" s="85">
        <v>0</v>
      </c>
      <c r="BJ34" s="85">
        <v>0</v>
      </c>
      <c r="BK34" s="85">
        <v>0</v>
      </c>
      <c r="BL34" s="85">
        <v>0</v>
      </c>
      <c r="BM34" s="85">
        <v>0</v>
      </c>
      <c r="BN34" s="85">
        <v>0</v>
      </c>
      <c r="BO34" s="85">
        <v>0</v>
      </c>
      <c r="BP34" s="85">
        <v>0</v>
      </c>
    </row>
    <row r="35" spans="2:68" ht="20.45" customHeight="1">
      <c r="B35" s="407" t="s">
        <v>342</v>
      </c>
      <c r="C35" s="456">
        <v>46211.91789425</v>
      </c>
      <c r="D35" s="457">
        <v>9395.1649424099996</v>
      </c>
      <c r="E35" s="457">
        <v>9332.365452</v>
      </c>
      <c r="F35" s="457">
        <v>2603.77693559</v>
      </c>
      <c r="G35" s="458">
        <v>2016.5408058800001</v>
      </c>
      <c r="H35" s="457">
        <v>4284.7055410000003</v>
      </c>
      <c r="I35" s="457">
        <v>14669.008657</v>
      </c>
      <c r="J35" s="457">
        <v>542.28645700000004</v>
      </c>
      <c r="K35" s="457">
        <v>0</v>
      </c>
      <c r="L35" s="458">
        <v>173.541101</v>
      </c>
      <c r="M35" s="457">
        <v>19.986624559999999</v>
      </c>
      <c r="N35" s="457">
        <v>646.04208100000005</v>
      </c>
      <c r="O35" s="457">
        <v>0</v>
      </c>
      <c r="P35" s="457">
        <v>230.46648543000001</v>
      </c>
      <c r="Q35" s="458">
        <v>0</v>
      </c>
      <c r="R35" s="457">
        <v>0</v>
      </c>
      <c r="S35" s="457">
        <v>286.37839600000001</v>
      </c>
      <c r="T35" s="457">
        <v>252.40082249</v>
      </c>
      <c r="U35" s="457">
        <v>1638.658291</v>
      </c>
      <c r="V35" s="458">
        <v>0</v>
      </c>
      <c r="W35" s="457">
        <v>0</v>
      </c>
      <c r="X35" s="457">
        <v>0</v>
      </c>
      <c r="Y35" s="457">
        <v>0</v>
      </c>
      <c r="Z35" s="457">
        <v>84.044828999999993</v>
      </c>
      <c r="AA35" s="458">
        <v>0</v>
      </c>
      <c r="AB35" s="457">
        <v>3.450491</v>
      </c>
      <c r="AC35" s="457">
        <v>0</v>
      </c>
      <c r="AD35" s="457">
        <v>0</v>
      </c>
      <c r="AE35" s="457">
        <v>0</v>
      </c>
      <c r="AF35" s="458">
        <v>28.324964999999999</v>
      </c>
      <c r="AG35" s="457">
        <v>0</v>
      </c>
      <c r="AH35" s="457">
        <v>0</v>
      </c>
      <c r="AI35" s="457">
        <v>0</v>
      </c>
      <c r="AJ35" s="457">
        <v>0</v>
      </c>
      <c r="AK35" s="458">
        <v>3.40579089</v>
      </c>
      <c r="AL35" s="457">
        <v>0</v>
      </c>
      <c r="AM35" s="457">
        <v>0</v>
      </c>
      <c r="AN35" s="457">
        <v>0</v>
      </c>
      <c r="AO35" s="457">
        <v>0</v>
      </c>
      <c r="AP35" s="458">
        <v>0</v>
      </c>
      <c r="AQ35" s="457">
        <v>0</v>
      </c>
      <c r="AR35" s="457">
        <v>0</v>
      </c>
      <c r="AS35" s="457">
        <v>0</v>
      </c>
      <c r="AT35" s="457">
        <v>1.3692260000000001</v>
      </c>
      <c r="AU35" s="458">
        <v>0</v>
      </c>
      <c r="AV35" s="457">
        <v>0</v>
      </c>
      <c r="AW35" s="457">
        <v>0</v>
      </c>
      <c r="AX35" s="457">
        <v>0</v>
      </c>
      <c r="AY35" s="457">
        <v>0</v>
      </c>
      <c r="AZ35" s="458">
        <v>0</v>
      </c>
      <c r="BA35" s="457">
        <v>0</v>
      </c>
      <c r="BB35" s="457">
        <v>0</v>
      </c>
      <c r="BC35" s="458" t="s">
        <v>475</v>
      </c>
      <c r="BE35" s="85">
        <v>0</v>
      </c>
      <c r="BF35" s="85">
        <v>0</v>
      </c>
      <c r="BG35" s="85">
        <v>0</v>
      </c>
      <c r="BH35" s="85">
        <v>0</v>
      </c>
      <c r="BI35" s="85">
        <v>0</v>
      </c>
      <c r="BJ35" s="85">
        <v>0</v>
      </c>
      <c r="BK35" s="85">
        <v>0</v>
      </c>
      <c r="BL35" s="85">
        <v>0</v>
      </c>
      <c r="BM35" s="85">
        <v>0</v>
      </c>
      <c r="BN35" s="85">
        <v>0</v>
      </c>
      <c r="BO35" s="85">
        <v>0</v>
      </c>
      <c r="BP35" s="85">
        <v>0</v>
      </c>
    </row>
    <row r="36" spans="2:68" ht="20.45" customHeight="1">
      <c r="B36" s="406" t="s">
        <v>345</v>
      </c>
      <c r="C36" s="456">
        <v>19054.792942659999</v>
      </c>
      <c r="D36" s="457">
        <v>9296.4689986600006</v>
      </c>
      <c r="E36" s="457">
        <v>9758.3239439999998</v>
      </c>
      <c r="F36" s="457">
        <v>0</v>
      </c>
      <c r="G36" s="458">
        <v>0</v>
      </c>
      <c r="H36" s="457">
        <v>0</v>
      </c>
      <c r="I36" s="457">
        <v>0</v>
      </c>
      <c r="J36" s="457">
        <v>0</v>
      </c>
      <c r="K36" s="457">
        <v>0</v>
      </c>
      <c r="L36" s="458">
        <v>0</v>
      </c>
      <c r="M36" s="457">
        <v>0</v>
      </c>
      <c r="N36" s="457">
        <v>0</v>
      </c>
      <c r="O36" s="457">
        <v>0</v>
      </c>
      <c r="P36" s="457">
        <v>0</v>
      </c>
      <c r="Q36" s="458">
        <v>0</v>
      </c>
      <c r="R36" s="457">
        <v>0</v>
      </c>
      <c r="S36" s="457">
        <v>0</v>
      </c>
      <c r="T36" s="457">
        <v>0</v>
      </c>
      <c r="U36" s="457">
        <v>0</v>
      </c>
      <c r="V36" s="458">
        <v>0</v>
      </c>
      <c r="W36" s="457">
        <v>0</v>
      </c>
      <c r="X36" s="457">
        <v>0</v>
      </c>
      <c r="Y36" s="457">
        <v>0</v>
      </c>
      <c r="Z36" s="457">
        <v>0</v>
      </c>
      <c r="AA36" s="458">
        <v>0</v>
      </c>
      <c r="AB36" s="457">
        <v>0</v>
      </c>
      <c r="AC36" s="457">
        <v>0</v>
      </c>
      <c r="AD36" s="457">
        <v>0</v>
      </c>
      <c r="AE36" s="457">
        <v>0</v>
      </c>
      <c r="AF36" s="458">
        <v>0</v>
      </c>
      <c r="AG36" s="457">
        <v>0</v>
      </c>
      <c r="AH36" s="457">
        <v>0</v>
      </c>
      <c r="AI36" s="457">
        <v>0</v>
      </c>
      <c r="AJ36" s="457">
        <v>0</v>
      </c>
      <c r="AK36" s="458">
        <v>0</v>
      </c>
      <c r="AL36" s="457">
        <v>0</v>
      </c>
      <c r="AM36" s="457">
        <v>0</v>
      </c>
      <c r="AN36" s="457">
        <v>0</v>
      </c>
      <c r="AO36" s="457">
        <v>0</v>
      </c>
      <c r="AP36" s="458">
        <v>0</v>
      </c>
      <c r="AQ36" s="457">
        <v>0</v>
      </c>
      <c r="AR36" s="457">
        <v>0</v>
      </c>
      <c r="AS36" s="457">
        <v>0</v>
      </c>
      <c r="AT36" s="457">
        <v>0</v>
      </c>
      <c r="AU36" s="458">
        <v>0</v>
      </c>
      <c r="AV36" s="457">
        <v>0</v>
      </c>
      <c r="AW36" s="457">
        <v>0</v>
      </c>
      <c r="AX36" s="457">
        <v>0</v>
      </c>
      <c r="AY36" s="457">
        <v>0</v>
      </c>
      <c r="AZ36" s="458">
        <v>0</v>
      </c>
      <c r="BA36" s="457">
        <v>0</v>
      </c>
      <c r="BB36" s="457">
        <v>0</v>
      </c>
      <c r="BC36" s="458" t="s">
        <v>475</v>
      </c>
      <c r="BE36" s="85">
        <v>0</v>
      </c>
      <c r="BF36" s="85">
        <v>0</v>
      </c>
      <c r="BG36" s="85">
        <v>0</v>
      </c>
      <c r="BH36" s="85">
        <v>0</v>
      </c>
      <c r="BI36" s="85">
        <v>0</v>
      </c>
      <c r="BJ36" s="85">
        <v>0</v>
      </c>
      <c r="BK36" s="85">
        <v>0</v>
      </c>
      <c r="BL36" s="85">
        <v>0</v>
      </c>
      <c r="BM36" s="85">
        <v>0</v>
      </c>
      <c r="BN36" s="85">
        <v>0</v>
      </c>
      <c r="BO36" s="85">
        <v>0</v>
      </c>
      <c r="BP36" s="85">
        <v>0</v>
      </c>
    </row>
    <row r="37" spans="2:68" ht="20.45" customHeight="1">
      <c r="B37" s="408" t="s">
        <v>346</v>
      </c>
      <c r="C37" s="456">
        <v>7863444.2635703897</v>
      </c>
      <c r="D37" s="457">
        <v>2016789.3988538999</v>
      </c>
      <c r="E37" s="457">
        <v>926658.92773700005</v>
      </c>
      <c r="F37" s="457">
        <v>1164148.3547537599</v>
      </c>
      <c r="G37" s="458">
        <v>503424.34843059001</v>
      </c>
      <c r="H37" s="457">
        <v>483659.83705500001</v>
      </c>
      <c r="I37" s="457">
        <v>529339.29492899997</v>
      </c>
      <c r="J37" s="457">
        <v>467303.12954300002</v>
      </c>
      <c r="K37" s="457">
        <v>157921.07587358999</v>
      </c>
      <c r="L37" s="458">
        <v>268199.20543839998</v>
      </c>
      <c r="M37" s="457">
        <v>203994.87015889998</v>
      </c>
      <c r="N37" s="457">
        <v>69893.806047999999</v>
      </c>
      <c r="O37" s="457">
        <v>54595.986018759999</v>
      </c>
      <c r="P37" s="457">
        <v>188494.80136932002</v>
      </c>
      <c r="Q37" s="458">
        <v>23631.979119</v>
      </c>
      <c r="R37" s="457">
        <v>49754.432341</v>
      </c>
      <c r="S37" s="457">
        <v>86876.488318000003</v>
      </c>
      <c r="T37" s="457">
        <v>78285.568729799998</v>
      </c>
      <c r="U37" s="457">
        <v>83911.034545000002</v>
      </c>
      <c r="V37" s="458">
        <v>0</v>
      </c>
      <c r="W37" s="457">
        <v>10461.585842</v>
      </c>
      <c r="X37" s="457">
        <v>101304.317693</v>
      </c>
      <c r="Y37" s="457">
        <v>45436.847170000001</v>
      </c>
      <c r="Z37" s="457">
        <v>62000.729441000003</v>
      </c>
      <c r="AA37" s="458">
        <v>29502.670844</v>
      </c>
      <c r="AB37" s="457">
        <v>29578.352905</v>
      </c>
      <c r="AC37" s="457">
        <v>58108.318914000003</v>
      </c>
      <c r="AD37" s="457">
        <v>241.49468200000001</v>
      </c>
      <c r="AE37" s="457">
        <v>44154.664378870002</v>
      </c>
      <c r="AF37" s="458">
        <v>22058.982069000002</v>
      </c>
      <c r="AG37" s="457">
        <v>5841.3814430000002</v>
      </c>
      <c r="AH37" s="457">
        <v>31736.663478999999</v>
      </c>
      <c r="AI37" s="457">
        <v>13865.611382999999</v>
      </c>
      <c r="AJ37" s="457">
        <v>0</v>
      </c>
      <c r="AK37" s="458">
        <v>12639.04989939</v>
      </c>
      <c r="AL37" s="457">
        <v>6089.6534273799998</v>
      </c>
      <c r="AM37" s="457">
        <v>5056.2963360000003</v>
      </c>
      <c r="AN37" s="457">
        <v>227.56700799999999</v>
      </c>
      <c r="AO37" s="457">
        <v>7422.8789745499998</v>
      </c>
      <c r="AP37" s="458">
        <v>7533.6040759999996</v>
      </c>
      <c r="AQ37" s="457">
        <v>48.470706</v>
      </c>
      <c r="AR37" s="457">
        <v>2572.1067046500002</v>
      </c>
      <c r="AS37" s="457">
        <v>4352.6554939999996</v>
      </c>
      <c r="AT37" s="457">
        <v>845.31994899999995</v>
      </c>
      <c r="AU37" s="458">
        <v>3523.9818639999999</v>
      </c>
      <c r="AV37" s="457">
        <v>6.5318605300000003</v>
      </c>
      <c r="AW37" s="457">
        <v>1512.995989</v>
      </c>
      <c r="AX37" s="457">
        <v>0</v>
      </c>
      <c r="AY37" s="457">
        <v>0</v>
      </c>
      <c r="AZ37" s="458">
        <v>438.99177600000002</v>
      </c>
      <c r="BA37" s="457">
        <v>0</v>
      </c>
      <c r="BB37" s="457">
        <v>0</v>
      </c>
      <c r="BC37" s="458" t="s">
        <v>475</v>
      </c>
      <c r="BE37" s="85">
        <v>0</v>
      </c>
      <c r="BF37" s="85">
        <v>0</v>
      </c>
      <c r="BG37" s="85">
        <v>0</v>
      </c>
      <c r="BH37" s="85">
        <v>0</v>
      </c>
      <c r="BI37" s="85">
        <v>0</v>
      </c>
      <c r="BJ37" s="85">
        <v>0</v>
      </c>
      <c r="BK37" s="85">
        <v>0</v>
      </c>
      <c r="BL37" s="85">
        <v>0</v>
      </c>
      <c r="BM37" s="85">
        <v>0</v>
      </c>
      <c r="BN37" s="85">
        <v>0</v>
      </c>
      <c r="BO37" s="85">
        <v>0</v>
      </c>
      <c r="BP37" s="85">
        <v>0</v>
      </c>
    </row>
    <row r="38" spans="2:68" ht="20.45" customHeight="1">
      <c r="B38" s="408" t="s">
        <v>347</v>
      </c>
      <c r="C38" s="456">
        <v>15290.440669719999</v>
      </c>
      <c r="D38" s="457">
        <v>-664.13187237</v>
      </c>
      <c r="E38" s="457">
        <v>4766.8042640000003</v>
      </c>
      <c r="F38" s="457">
        <v>3735.8060934200003</v>
      </c>
      <c r="G38" s="458">
        <v>354.80912777999998</v>
      </c>
      <c r="H38" s="457">
        <v>0</v>
      </c>
      <c r="I38" s="457">
        <v>4236.8311469999999</v>
      </c>
      <c r="J38" s="457">
        <v>954.04672600000004</v>
      </c>
      <c r="K38" s="457">
        <v>-127.7822015</v>
      </c>
      <c r="L38" s="458">
        <v>-1214.2040052</v>
      </c>
      <c r="M38" s="457">
        <v>0</v>
      </c>
      <c r="N38" s="457">
        <v>34.665768999999997</v>
      </c>
      <c r="O38" s="457">
        <v>0</v>
      </c>
      <c r="P38" s="457">
        <v>671.05169902</v>
      </c>
      <c r="Q38" s="458">
        <v>0</v>
      </c>
      <c r="R38" s="457">
        <v>-30.021374999999999</v>
      </c>
      <c r="S38" s="457">
        <v>467.58147600000001</v>
      </c>
      <c r="T38" s="457">
        <v>44.378749450000001</v>
      </c>
      <c r="U38" s="457">
        <v>-36.300142999999998</v>
      </c>
      <c r="V38" s="458">
        <v>0</v>
      </c>
      <c r="W38" s="457">
        <v>-9.6018790000000003</v>
      </c>
      <c r="X38" s="457">
        <v>-145.49696499999999</v>
      </c>
      <c r="Y38" s="457">
        <v>0</v>
      </c>
      <c r="Z38" s="457">
        <v>-181.94854599999999</v>
      </c>
      <c r="AA38" s="458">
        <v>0</v>
      </c>
      <c r="AB38" s="457">
        <v>-198.77902399999999</v>
      </c>
      <c r="AC38" s="457">
        <v>412.35744899999997</v>
      </c>
      <c r="AD38" s="457">
        <v>0</v>
      </c>
      <c r="AE38" s="457">
        <v>164.79962706999999</v>
      </c>
      <c r="AF38" s="458">
        <v>21.286517</v>
      </c>
      <c r="AG38" s="457">
        <v>0</v>
      </c>
      <c r="AH38" s="457">
        <v>2100.3186890000002</v>
      </c>
      <c r="AI38" s="457">
        <v>0</v>
      </c>
      <c r="AJ38" s="457">
        <v>0</v>
      </c>
      <c r="AK38" s="458">
        <v>-61.019132560000003</v>
      </c>
      <c r="AL38" s="457">
        <v>8.8826039999999995E-2</v>
      </c>
      <c r="AM38" s="457">
        <v>3.7222140000000001</v>
      </c>
      <c r="AN38" s="457">
        <v>0</v>
      </c>
      <c r="AO38" s="457">
        <v>0</v>
      </c>
      <c r="AP38" s="458">
        <v>0</v>
      </c>
      <c r="AQ38" s="457">
        <v>0</v>
      </c>
      <c r="AR38" s="457">
        <v>-13.031864429999999</v>
      </c>
      <c r="AS38" s="457">
        <v>-12.613376000000001</v>
      </c>
      <c r="AT38" s="457">
        <v>0</v>
      </c>
      <c r="AU38" s="458">
        <v>0</v>
      </c>
      <c r="AV38" s="457">
        <v>0</v>
      </c>
      <c r="AW38" s="457">
        <v>0</v>
      </c>
      <c r="AX38" s="457">
        <v>0</v>
      </c>
      <c r="AY38" s="457">
        <v>0</v>
      </c>
      <c r="AZ38" s="458">
        <v>16.822679999999998</v>
      </c>
      <c r="BA38" s="457">
        <v>0</v>
      </c>
      <c r="BB38" s="457">
        <v>0</v>
      </c>
      <c r="BC38" s="458" t="s">
        <v>475</v>
      </c>
      <c r="BE38" s="85">
        <v>0</v>
      </c>
      <c r="BF38" s="85">
        <v>0</v>
      </c>
      <c r="BG38" s="85">
        <v>0</v>
      </c>
      <c r="BH38" s="85">
        <v>0</v>
      </c>
      <c r="BI38" s="85">
        <v>0</v>
      </c>
      <c r="BJ38" s="85">
        <v>0</v>
      </c>
      <c r="BK38" s="85">
        <v>0</v>
      </c>
      <c r="BL38" s="85">
        <v>0</v>
      </c>
      <c r="BM38" s="85">
        <v>0</v>
      </c>
      <c r="BN38" s="85">
        <v>0</v>
      </c>
      <c r="BO38" s="85">
        <v>0</v>
      </c>
      <c r="BP38" s="85">
        <v>0</v>
      </c>
    </row>
    <row r="39" spans="2:68" ht="20.45" customHeight="1">
      <c r="B39" s="408" t="s">
        <v>348</v>
      </c>
      <c r="C39" s="456">
        <v>-258429.97501754004</v>
      </c>
      <c r="D39" s="457">
        <v>-63178.180221429997</v>
      </c>
      <c r="E39" s="457">
        <v>-29584.926103999998</v>
      </c>
      <c r="F39" s="457">
        <v>-21543.128269009998</v>
      </c>
      <c r="G39" s="458">
        <v>-26853.186069349998</v>
      </c>
      <c r="H39" s="457">
        <v>-18692.196094999999</v>
      </c>
      <c r="I39" s="457">
        <v>-15133.307618999999</v>
      </c>
      <c r="J39" s="457">
        <v>-10590.378579</v>
      </c>
      <c r="K39" s="457">
        <v>-4175.3221321299998</v>
      </c>
      <c r="L39" s="458">
        <v>-6126.7505196299999</v>
      </c>
      <c r="M39" s="457">
        <v>-25259.43588121</v>
      </c>
      <c r="N39" s="457">
        <v>-2355.9758889999998</v>
      </c>
      <c r="O39" s="457">
        <v>-1042.8420286</v>
      </c>
      <c r="P39" s="457">
        <v>-3967.8998201599998</v>
      </c>
      <c r="Q39" s="458">
        <v>-146.02715799999999</v>
      </c>
      <c r="R39" s="457">
        <v>-2863.3256759999999</v>
      </c>
      <c r="S39" s="457">
        <v>-2569.3069519999999</v>
      </c>
      <c r="T39" s="457">
        <v>-6470.7900622700008</v>
      </c>
      <c r="U39" s="457">
        <v>-1910.845865</v>
      </c>
      <c r="V39" s="458">
        <v>0</v>
      </c>
      <c r="W39" s="457">
        <v>-348.487978</v>
      </c>
      <c r="X39" s="457">
        <v>-1327.7878310000001</v>
      </c>
      <c r="Y39" s="457">
        <v>-532.59277899999995</v>
      </c>
      <c r="Z39" s="457">
        <v>-1970.855832</v>
      </c>
      <c r="AA39" s="458">
        <v>-995.57617300000004</v>
      </c>
      <c r="AB39" s="457">
        <v>-1867.3398529999999</v>
      </c>
      <c r="AC39" s="457">
        <v>-4821.2519130000001</v>
      </c>
      <c r="AD39" s="457">
        <v>-1.410555</v>
      </c>
      <c r="AE39" s="457">
        <v>-825.43170184999997</v>
      </c>
      <c r="AF39" s="458">
        <v>-572.47644100000002</v>
      </c>
      <c r="AG39" s="457">
        <v>-49.944842999999999</v>
      </c>
      <c r="AH39" s="457">
        <v>-1107.7927480000001</v>
      </c>
      <c r="AI39" s="457">
        <v>-219.30573699999999</v>
      </c>
      <c r="AJ39" s="457">
        <v>0</v>
      </c>
      <c r="AK39" s="458">
        <v>-223.54567453999999</v>
      </c>
      <c r="AL39" s="457">
        <v>-28.318030370000002</v>
      </c>
      <c r="AM39" s="457">
        <v>-89.193842000000004</v>
      </c>
      <c r="AN39" s="457">
        <v>-60.464751</v>
      </c>
      <c r="AO39" s="457">
        <v>-275.45268233999997</v>
      </c>
      <c r="AP39" s="458">
        <v>-172.57411400000001</v>
      </c>
      <c r="AQ39" s="457">
        <v>-0.223108</v>
      </c>
      <c r="AR39" s="457">
        <v>-119.14956068000001</v>
      </c>
      <c r="AS39" s="457">
        <v>-40.497151000000002</v>
      </c>
      <c r="AT39" s="457">
        <v>-179.319874</v>
      </c>
      <c r="AU39" s="458">
        <v>-73.596804000000006</v>
      </c>
      <c r="AV39" s="457">
        <v>-2.3655949700000001</v>
      </c>
      <c r="AW39" s="457">
        <v>-11.439356</v>
      </c>
      <c r="AX39" s="457">
        <v>0</v>
      </c>
      <c r="AY39" s="457">
        <v>0</v>
      </c>
      <c r="AZ39" s="458">
        <v>-49.755149000000003</v>
      </c>
      <c r="BA39" s="457">
        <v>0</v>
      </c>
      <c r="BB39" s="457">
        <v>0</v>
      </c>
      <c r="BC39" s="458" t="s">
        <v>475</v>
      </c>
      <c r="BE39" s="85">
        <v>0</v>
      </c>
      <c r="BF39" s="85">
        <v>0</v>
      </c>
      <c r="BG39" s="85">
        <v>0</v>
      </c>
      <c r="BH39" s="85">
        <v>0</v>
      </c>
      <c r="BI39" s="85">
        <v>0</v>
      </c>
      <c r="BJ39" s="85">
        <v>0</v>
      </c>
      <c r="BK39" s="85">
        <v>0</v>
      </c>
      <c r="BL39" s="85">
        <v>0</v>
      </c>
      <c r="BM39" s="85">
        <v>0</v>
      </c>
      <c r="BN39" s="85">
        <v>0</v>
      </c>
      <c r="BO39" s="85">
        <v>0</v>
      </c>
      <c r="BP39" s="85">
        <v>0</v>
      </c>
    </row>
    <row r="40" spans="2:68" ht="20.45" customHeight="1">
      <c r="B40" s="405" t="s">
        <v>349</v>
      </c>
      <c r="C40" s="456">
        <v>7620304.7292225715</v>
      </c>
      <c r="D40" s="457">
        <v>1952947.0867601002</v>
      </c>
      <c r="E40" s="457">
        <v>901840.80589700001</v>
      </c>
      <c r="F40" s="457">
        <v>1146341.0325781698</v>
      </c>
      <c r="G40" s="458">
        <v>476925.97148902004</v>
      </c>
      <c r="H40" s="457">
        <v>464967.64095999999</v>
      </c>
      <c r="I40" s="457">
        <v>518442.81845700002</v>
      </c>
      <c r="J40" s="457">
        <v>457666.79768999998</v>
      </c>
      <c r="K40" s="457">
        <v>153617.97153995998</v>
      </c>
      <c r="L40" s="458">
        <v>260858.25091356999</v>
      </c>
      <c r="M40" s="457">
        <v>178735.43427769002</v>
      </c>
      <c r="N40" s="457">
        <v>67572.495928000004</v>
      </c>
      <c r="O40" s="457">
        <v>53553.143990160002</v>
      </c>
      <c r="P40" s="457">
        <v>185197.95324817998</v>
      </c>
      <c r="Q40" s="458">
        <v>23485.951960999999</v>
      </c>
      <c r="R40" s="457">
        <v>46861.085290000003</v>
      </c>
      <c r="S40" s="457">
        <v>84774.762841999996</v>
      </c>
      <c r="T40" s="457">
        <v>71859.157416980001</v>
      </c>
      <c r="U40" s="457">
        <v>81963.888537000006</v>
      </c>
      <c r="V40" s="458">
        <v>0</v>
      </c>
      <c r="W40" s="457">
        <v>10103.495985</v>
      </c>
      <c r="X40" s="457">
        <v>99831.032896999997</v>
      </c>
      <c r="Y40" s="457">
        <v>44904.254391000002</v>
      </c>
      <c r="Z40" s="457">
        <v>59847.925063000002</v>
      </c>
      <c r="AA40" s="458">
        <v>28507.094670999999</v>
      </c>
      <c r="AB40" s="457">
        <v>27512.234027999999</v>
      </c>
      <c r="AC40" s="457">
        <v>53699.424449999999</v>
      </c>
      <c r="AD40" s="457">
        <v>240.084127</v>
      </c>
      <c r="AE40" s="457">
        <v>43494.032304089997</v>
      </c>
      <c r="AF40" s="458">
        <v>21507.792144999999</v>
      </c>
      <c r="AG40" s="457">
        <v>5791.4366</v>
      </c>
      <c r="AH40" s="457">
        <v>32729.189419999999</v>
      </c>
      <c r="AI40" s="457">
        <v>13646.305646000001</v>
      </c>
      <c r="AJ40" s="457">
        <v>0</v>
      </c>
      <c r="AK40" s="458">
        <v>12354.48509229</v>
      </c>
      <c r="AL40" s="457">
        <v>6061.4242230500004</v>
      </c>
      <c r="AM40" s="457">
        <v>4970.8247080000001</v>
      </c>
      <c r="AN40" s="457">
        <v>167.10225700000001</v>
      </c>
      <c r="AO40" s="457">
        <v>7147.4262922099997</v>
      </c>
      <c r="AP40" s="458">
        <v>7361.0299619999996</v>
      </c>
      <c r="AQ40" s="457">
        <v>48.247598000000004</v>
      </c>
      <c r="AR40" s="457">
        <v>2439.9252795399998</v>
      </c>
      <c r="AS40" s="457">
        <v>4299.5449669999998</v>
      </c>
      <c r="AT40" s="457">
        <v>666.00007500000004</v>
      </c>
      <c r="AU40" s="458">
        <v>3450.3850600000001</v>
      </c>
      <c r="AV40" s="457">
        <v>4.1662655600000003</v>
      </c>
      <c r="AW40" s="457">
        <v>1501.5566329999999</v>
      </c>
      <c r="AX40" s="457">
        <v>0</v>
      </c>
      <c r="AY40" s="457">
        <v>0</v>
      </c>
      <c r="AZ40" s="458">
        <v>406.05930699999999</v>
      </c>
      <c r="BA40" s="457">
        <v>0</v>
      </c>
      <c r="BB40" s="457">
        <v>0</v>
      </c>
      <c r="BC40" s="458" t="s">
        <v>475</v>
      </c>
      <c r="BE40" s="85">
        <v>0</v>
      </c>
      <c r="BF40" s="85">
        <v>0</v>
      </c>
      <c r="BG40" s="85">
        <v>0</v>
      </c>
      <c r="BH40" s="85">
        <v>0</v>
      </c>
      <c r="BI40" s="85">
        <v>0</v>
      </c>
      <c r="BJ40" s="85">
        <v>0</v>
      </c>
      <c r="BK40" s="85">
        <v>0</v>
      </c>
      <c r="BL40" s="85">
        <v>0</v>
      </c>
      <c r="BM40" s="85">
        <v>0</v>
      </c>
      <c r="BN40" s="85">
        <v>0</v>
      </c>
      <c r="BO40" s="85">
        <v>0</v>
      </c>
      <c r="BP40" s="85">
        <v>0</v>
      </c>
    </row>
    <row r="41" spans="2:68" ht="20.45" customHeight="1">
      <c r="B41" s="405" t="s">
        <v>350</v>
      </c>
      <c r="C41" s="456">
        <v>777.76730135999992</v>
      </c>
      <c r="D41" s="457">
        <v>0</v>
      </c>
      <c r="E41" s="457">
        <v>0</v>
      </c>
      <c r="F41" s="457">
        <v>740.18364941999994</v>
      </c>
      <c r="G41" s="458">
        <v>0</v>
      </c>
      <c r="H41" s="457">
        <v>0</v>
      </c>
      <c r="I41" s="457">
        <v>0</v>
      </c>
      <c r="J41" s="457">
        <v>0</v>
      </c>
      <c r="K41" s="457">
        <v>0</v>
      </c>
      <c r="L41" s="458">
        <v>0</v>
      </c>
      <c r="M41" s="457">
        <v>0</v>
      </c>
      <c r="N41" s="457">
        <v>0</v>
      </c>
      <c r="O41" s="457">
        <v>0</v>
      </c>
      <c r="P41" s="457">
        <v>37.583651939999996</v>
      </c>
      <c r="Q41" s="458">
        <v>0</v>
      </c>
      <c r="R41" s="457">
        <v>0</v>
      </c>
      <c r="S41" s="457">
        <v>0</v>
      </c>
      <c r="T41" s="457">
        <v>0</v>
      </c>
      <c r="U41" s="457">
        <v>0</v>
      </c>
      <c r="V41" s="458">
        <v>0</v>
      </c>
      <c r="W41" s="457">
        <v>0</v>
      </c>
      <c r="X41" s="457">
        <v>0</v>
      </c>
      <c r="Y41" s="457">
        <v>0</v>
      </c>
      <c r="Z41" s="457">
        <v>0</v>
      </c>
      <c r="AA41" s="458">
        <v>0</v>
      </c>
      <c r="AB41" s="457">
        <v>0</v>
      </c>
      <c r="AC41" s="457">
        <v>0</v>
      </c>
      <c r="AD41" s="457">
        <v>0</v>
      </c>
      <c r="AE41" s="457">
        <v>0</v>
      </c>
      <c r="AF41" s="458">
        <v>0</v>
      </c>
      <c r="AG41" s="457">
        <v>0</v>
      </c>
      <c r="AH41" s="457">
        <v>0</v>
      </c>
      <c r="AI41" s="457">
        <v>0</v>
      </c>
      <c r="AJ41" s="457">
        <v>0</v>
      </c>
      <c r="AK41" s="458">
        <v>0</v>
      </c>
      <c r="AL41" s="457">
        <v>0</v>
      </c>
      <c r="AM41" s="457">
        <v>0</v>
      </c>
      <c r="AN41" s="457">
        <v>0</v>
      </c>
      <c r="AO41" s="457">
        <v>0</v>
      </c>
      <c r="AP41" s="458">
        <v>0</v>
      </c>
      <c r="AQ41" s="457">
        <v>0</v>
      </c>
      <c r="AR41" s="457">
        <v>0</v>
      </c>
      <c r="AS41" s="457">
        <v>0</v>
      </c>
      <c r="AT41" s="457">
        <v>0</v>
      </c>
      <c r="AU41" s="458">
        <v>0</v>
      </c>
      <c r="AV41" s="457">
        <v>0</v>
      </c>
      <c r="AW41" s="457">
        <v>0</v>
      </c>
      <c r="AX41" s="457">
        <v>0</v>
      </c>
      <c r="AY41" s="457">
        <v>0</v>
      </c>
      <c r="AZ41" s="458">
        <v>0</v>
      </c>
      <c r="BA41" s="457">
        <v>0</v>
      </c>
      <c r="BB41" s="457">
        <v>0</v>
      </c>
      <c r="BC41" s="458" t="s">
        <v>475</v>
      </c>
      <c r="BE41" s="85">
        <v>0</v>
      </c>
      <c r="BF41" s="85">
        <v>0</v>
      </c>
      <c r="BG41" s="85">
        <v>0</v>
      </c>
      <c r="BH41" s="85">
        <v>0</v>
      </c>
      <c r="BI41" s="85">
        <v>0</v>
      </c>
      <c r="BJ41" s="85">
        <v>0</v>
      </c>
      <c r="BK41" s="85">
        <v>0</v>
      </c>
      <c r="BL41" s="85">
        <v>0</v>
      </c>
      <c r="BM41" s="85">
        <v>0</v>
      </c>
      <c r="BN41" s="85">
        <v>0</v>
      </c>
      <c r="BO41" s="85">
        <v>0</v>
      </c>
      <c r="BP41" s="85">
        <v>0</v>
      </c>
    </row>
    <row r="42" spans="2:68" ht="20.45" customHeight="1">
      <c r="B42" s="404" t="s">
        <v>351</v>
      </c>
      <c r="C42" s="456">
        <v>7621082.4965239316</v>
      </c>
      <c r="D42" s="457">
        <v>1952947.0867601002</v>
      </c>
      <c r="E42" s="457">
        <v>901840.80589700001</v>
      </c>
      <c r="F42" s="457">
        <v>1147081.2162275901</v>
      </c>
      <c r="G42" s="458">
        <v>476925.97148902004</v>
      </c>
      <c r="H42" s="457">
        <v>464967.64095999999</v>
      </c>
      <c r="I42" s="457">
        <v>518442.81845700002</v>
      </c>
      <c r="J42" s="457">
        <v>457666.79768999998</v>
      </c>
      <c r="K42" s="457">
        <v>153617.97153995998</v>
      </c>
      <c r="L42" s="458">
        <v>260858.25091356999</v>
      </c>
      <c r="M42" s="457">
        <v>178735.43427769002</v>
      </c>
      <c r="N42" s="457">
        <v>67572.495928000004</v>
      </c>
      <c r="O42" s="457">
        <v>53553.143990160002</v>
      </c>
      <c r="P42" s="457">
        <v>185235.53690012</v>
      </c>
      <c r="Q42" s="458">
        <v>23485.951960999999</v>
      </c>
      <c r="R42" s="457">
        <v>46861.085290000003</v>
      </c>
      <c r="S42" s="457">
        <v>84774.762841999996</v>
      </c>
      <c r="T42" s="457">
        <v>71859.157416980001</v>
      </c>
      <c r="U42" s="457">
        <v>81963.888537000006</v>
      </c>
      <c r="V42" s="458">
        <v>0</v>
      </c>
      <c r="W42" s="457">
        <v>10103.495985</v>
      </c>
      <c r="X42" s="457">
        <v>99831.032896999997</v>
      </c>
      <c r="Y42" s="457">
        <v>44904.254391000002</v>
      </c>
      <c r="Z42" s="457">
        <v>59847.925063000002</v>
      </c>
      <c r="AA42" s="458">
        <v>28507.094670999999</v>
      </c>
      <c r="AB42" s="457">
        <v>27512.234027999999</v>
      </c>
      <c r="AC42" s="457">
        <v>53699.424449999999</v>
      </c>
      <c r="AD42" s="457">
        <v>240.084127</v>
      </c>
      <c r="AE42" s="457">
        <v>43494.032304089997</v>
      </c>
      <c r="AF42" s="458">
        <v>21507.792144999999</v>
      </c>
      <c r="AG42" s="457">
        <v>5791.4366</v>
      </c>
      <c r="AH42" s="457">
        <v>32729.189419999999</v>
      </c>
      <c r="AI42" s="457">
        <v>13646.305646000001</v>
      </c>
      <c r="AJ42" s="457">
        <v>0</v>
      </c>
      <c r="AK42" s="458">
        <v>12354.48509229</v>
      </c>
      <c r="AL42" s="457">
        <v>6061.4242230500004</v>
      </c>
      <c r="AM42" s="457">
        <v>4970.8247080000001</v>
      </c>
      <c r="AN42" s="457">
        <v>167.10225700000001</v>
      </c>
      <c r="AO42" s="457">
        <v>7147.4262922099997</v>
      </c>
      <c r="AP42" s="458">
        <v>7361.0299619999996</v>
      </c>
      <c r="AQ42" s="457">
        <v>48.247598000000004</v>
      </c>
      <c r="AR42" s="457">
        <v>2439.9252795399998</v>
      </c>
      <c r="AS42" s="457">
        <v>4299.5449669999998</v>
      </c>
      <c r="AT42" s="457">
        <v>666.00007500000004</v>
      </c>
      <c r="AU42" s="458">
        <v>3450.3850600000001</v>
      </c>
      <c r="AV42" s="457">
        <v>4.1662655600000003</v>
      </c>
      <c r="AW42" s="457">
        <v>1501.5566329999999</v>
      </c>
      <c r="AX42" s="457">
        <v>0</v>
      </c>
      <c r="AY42" s="457">
        <v>0</v>
      </c>
      <c r="AZ42" s="458">
        <v>406.05930699999999</v>
      </c>
      <c r="BA42" s="457">
        <v>0</v>
      </c>
      <c r="BB42" s="457">
        <v>0</v>
      </c>
      <c r="BC42" s="458" t="s">
        <v>475</v>
      </c>
      <c r="BE42" s="85">
        <v>0</v>
      </c>
      <c r="BF42" s="85">
        <v>0</v>
      </c>
      <c r="BG42" s="85">
        <v>0</v>
      </c>
      <c r="BH42" s="85">
        <v>0</v>
      </c>
      <c r="BI42" s="85">
        <v>0</v>
      </c>
      <c r="BJ42" s="85">
        <v>0</v>
      </c>
      <c r="BK42" s="85">
        <v>0</v>
      </c>
      <c r="BL42" s="85">
        <v>0</v>
      </c>
      <c r="BM42" s="85">
        <v>0</v>
      </c>
      <c r="BN42" s="85">
        <v>0</v>
      </c>
      <c r="BO42" s="85">
        <v>0</v>
      </c>
      <c r="BP42" s="85">
        <v>0</v>
      </c>
    </row>
    <row r="43" spans="2:68" ht="20.45" customHeight="1">
      <c r="B43" s="404" t="s">
        <v>352</v>
      </c>
      <c r="C43" s="456">
        <v>3410.5629590500002</v>
      </c>
      <c r="D43" s="457">
        <v>1E-8</v>
      </c>
      <c r="E43" s="457">
        <v>0</v>
      </c>
      <c r="F43" s="457">
        <v>3410.5629590399999</v>
      </c>
      <c r="G43" s="458">
        <v>0</v>
      </c>
      <c r="H43" s="457">
        <v>0</v>
      </c>
      <c r="I43" s="457">
        <v>0</v>
      </c>
      <c r="J43" s="457">
        <v>0</v>
      </c>
      <c r="K43" s="457">
        <v>0</v>
      </c>
      <c r="L43" s="458">
        <v>0</v>
      </c>
      <c r="M43" s="457">
        <v>0</v>
      </c>
      <c r="N43" s="457">
        <v>0</v>
      </c>
      <c r="O43" s="457">
        <v>0</v>
      </c>
      <c r="P43" s="457">
        <v>0</v>
      </c>
      <c r="Q43" s="458">
        <v>0</v>
      </c>
      <c r="R43" s="457">
        <v>0</v>
      </c>
      <c r="S43" s="457">
        <v>0</v>
      </c>
      <c r="T43" s="457">
        <v>0</v>
      </c>
      <c r="U43" s="457">
        <v>0</v>
      </c>
      <c r="V43" s="458">
        <v>0</v>
      </c>
      <c r="W43" s="457">
        <v>0</v>
      </c>
      <c r="X43" s="457">
        <v>0</v>
      </c>
      <c r="Y43" s="457">
        <v>0</v>
      </c>
      <c r="Z43" s="457">
        <v>0</v>
      </c>
      <c r="AA43" s="458">
        <v>0</v>
      </c>
      <c r="AB43" s="457">
        <v>0</v>
      </c>
      <c r="AC43" s="457">
        <v>0</v>
      </c>
      <c r="AD43" s="457">
        <v>0</v>
      </c>
      <c r="AE43" s="457">
        <v>0</v>
      </c>
      <c r="AF43" s="458">
        <v>0</v>
      </c>
      <c r="AG43" s="457">
        <v>0</v>
      </c>
      <c r="AH43" s="457">
        <v>0</v>
      </c>
      <c r="AI43" s="457">
        <v>0</v>
      </c>
      <c r="AJ43" s="457">
        <v>0</v>
      </c>
      <c r="AK43" s="458">
        <v>0</v>
      </c>
      <c r="AL43" s="457">
        <v>0</v>
      </c>
      <c r="AM43" s="457">
        <v>0</v>
      </c>
      <c r="AN43" s="457">
        <v>0</v>
      </c>
      <c r="AO43" s="457">
        <v>0</v>
      </c>
      <c r="AP43" s="458">
        <v>0</v>
      </c>
      <c r="AQ43" s="457">
        <v>0</v>
      </c>
      <c r="AR43" s="457">
        <v>0</v>
      </c>
      <c r="AS43" s="457">
        <v>0</v>
      </c>
      <c r="AT43" s="457">
        <v>0</v>
      </c>
      <c r="AU43" s="458">
        <v>0</v>
      </c>
      <c r="AV43" s="457">
        <v>0</v>
      </c>
      <c r="AW43" s="457">
        <v>0</v>
      </c>
      <c r="AX43" s="457">
        <v>0</v>
      </c>
      <c r="AY43" s="457">
        <v>0</v>
      </c>
      <c r="AZ43" s="458">
        <v>0</v>
      </c>
      <c r="BA43" s="457">
        <v>0</v>
      </c>
      <c r="BB43" s="457">
        <v>0</v>
      </c>
      <c r="BC43" s="458" t="s">
        <v>475</v>
      </c>
      <c r="BE43" s="85">
        <v>0</v>
      </c>
      <c r="BF43" s="85">
        <v>0</v>
      </c>
      <c r="BG43" s="85">
        <v>0</v>
      </c>
      <c r="BH43" s="85">
        <v>0</v>
      </c>
      <c r="BI43" s="85">
        <v>0</v>
      </c>
      <c r="BJ43" s="85">
        <v>0</v>
      </c>
      <c r="BK43" s="85">
        <v>0</v>
      </c>
      <c r="BL43" s="85">
        <v>0</v>
      </c>
      <c r="BM43" s="85">
        <v>0</v>
      </c>
      <c r="BN43" s="85">
        <v>0</v>
      </c>
      <c r="BO43" s="85">
        <v>0</v>
      </c>
      <c r="BP43" s="85">
        <v>0</v>
      </c>
    </row>
    <row r="44" spans="2:68" ht="20.45" customHeight="1">
      <c r="B44" s="404" t="s">
        <v>353</v>
      </c>
      <c r="C44" s="456">
        <v>713856.40483782999</v>
      </c>
      <c r="D44" s="457">
        <v>199144.67754221</v>
      </c>
      <c r="E44" s="457">
        <v>117265.54562600001</v>
      </c>
      <c r="F44" s="457">
        <v>50163.496612519994</v>
      </c>
      <c r="G44" s="458">
        <v>23317.006801400003</v>
      </c>
      <c r="H44" s="457">
        <v>50696.710281</v>
      </c>
      <c r="I44" s="457">
        <v>43769.323493000004</v>
      </c>
      <c r="J44" s="457">
        <v>21451.87932</v>
      </c>
      <c r="K44" s="457">
        <v>26330.51529512</v>
      </c>
      <c r="L44" s="458">
        <v>4074.5755089899999</v>
      </c>
      <c r="M44" s="457">
        <v>2702.7179309600001</v>
      </c>
      <c r="N44" s="457">
        <v>4511.3095720000001</v>
      </c>
      <c r="O44" s="457">
        <v>22533.265913119998</v>
      </c>
      <c r="P44" s="457">
        <v>3500.0450043699998</v>
      </c>
      <c r="Q44" s="458">
        <v>37976.120699999999</v>
      </c>
      <c r="R44" s="457">
        <v>5597.0355939999999</v>
      </c>
      <c r="S44" s="457">
        <v>1292.6949090000001</v>
      </c>
      <c r="T44" s="457">
        <v>4533.2045924599997</v>
      </c>
      <c r="U44" s="457">
        <v>13559.685792</v>
      </c>
      <c r="V44" s="458">
        <v>27793.056958000001</v>
      </c>
      <c r="W44" s="457">
        <v>3331.8081790000001</v>
      </c>
      <c r="X44" s="457">
        <v>838.86560799999995</v>
      </c>
      <c r="Y44" s="457">
        <v>27106.058765999998</v>
      </c>
      <c r="Z44" s="457">
        <v>3373.8794429999998</v>
      </c>
      <c r="AA44" s="458">
        <v>4223.624092</v>
      </c>
      <c r="AB44" s="457">
        <v>522.75064299999997</v>
      </c>
      <c r="AC44" s="457">
        <v>1781.702468</v>
      </c>
      <c r="AD44" s="457">
        <v>76.781107000000006</v>
      </c>
      <c r="AE44" s="457">
        <v>601.05080639999994</v>
      </c>
      <c r="AF44" s="458">
        <v>1768.2950820000001</v>
      </c>
      <c r="AG44" s="457">
        <v>434.05338799999998</v>
      </c>
      <c r="AH44" s="457">
        <v>1926.800131</v>
      </c>
      <c r="AI44" s="457">
        <v>807.01668900000004</v>
      </c>
      <c r="AJ44" s="457">
        <v>5390.826231</v>
      </c>
      <c r="AK44" s="458">
        <v>421.05627413999997</v>
      </c>
      <c r="AL44" s="457">
        <v>3.37704183</v>
      </c>
      <c r="AM44" s="457">
        <v>143.33964499999999</v>
      </c>
      <c r="AN44" s="457">
        <v>128.42196899999999</v>
      </c>
      <c r="AO44" s="457">
        <v>17.546145039999999</v>
      </c>
      <c r="AP44" s="458">
        <v>46.929699999999997</v>
      </c>
      <c r="AQ44" s="457">
        <v>129.09983800000001</v>
      </c>
      <c r="AR44" s="457">
        <v>0</v>
      </c>
      <c r="AS44" s="457">
        <v>2.108562</v>
      </c>
      <c r="AT44" s="457">
        <v>150.151996</v>
      </c>
      <c r="AU44" s="458">
        <v>0.768791</v>
      </c>
      <c r="AV44" s="457">
        <v>31.194330870000002</v>
      </c>
      <c r="AW44" s="457">
        <v>264.56878</v>
      </c>
      <c r="AX44" s="457">
        <v>69.367664000000005</v>
      </c>
      <c r="AY44" s="457">
        <v>3.9131404000000001</v>
      </c>
      <c r="AZ44" s="458">
        <v>17.598925000000001</v>
      </c>
      <c r="BA44" s="457">
        <v>30.581956000000002</v>
      </c>
      <c r="BB44" s="457">
        <v>0</v>
      </c>
      <c r="BC44" s="458" t="s">
        <v>475</v>
      </c>
      <c r="BE44" s="85">
        <v>0</v>
      </c>
      <c r="BF44" s="85">
        <v>0</v>
      </c>
      <c r="BG44" s="85">
        <v>0</v>
      </c>
      <c r="BH44" s="85">
        <v>0</v>
      </c>
      <c r="BI44" s="85">
        <v>0</v>
      </c>
      <c r="BJ44" s="85">
        <v>0</v>
      </c>
      <c r="BK44" s="85">
        <v>0</v>
      </c>
      <c r="BL44" s="85">
        <v>0</v>
      </c>
      <c r="BM44" s="85">
        <v>0</v>
      </c>
      <c r="BN44" s="85">
        <v>0</v>
      </c>
      <c r="BO44" s="85">
        <v>0</v>
      </c>
      <c r="BP44" s="85">
        <v>0</v>
      </c>
    </row>
    <row r="45" spans="2:68" ht="20.45" customHeight="1">
      <c r="B45" s="404" t="s">
        <v>354</v>
      </c>
      <c r="C45" s="456">
        <v>18867.99996605</v>
      </c>
      <c r="D45" s="457">
        <v>1837.9961346500002</v>
      </c>
      <c r="E45" s="457">
        <v>1705.986122</v>
      </c>
      <c r="F45" s="457">
        <v>4784.1612999499994</v>
      </c>
      <c r="G45" s="458">
        <v>86.446106279999995</v>
      </c>
      <c r="H45" s="457">
        <v>340.412441</v>
      </c>
      <c r="I45" s="457">
        <v>1082.885556</v>
      </c>
      <c r="J45" s="457">
        <v>884.24373500000002</v>
      </c>
      <c r="K45" s="457">
        <v>0</v>
      </c>
      <c r="L45" s="458">
        <v>1471.1768367699999</v>
      </c>
      <c r="M45" s="457">
        <v>257.53795263999996</v>
      </c>
      <c r="N45" s="457">
        <v>327.80580200000003</v>
      </c>
      <c r="O45" s="457">
        <v>354.58520333999996</v>
      </c>
      <c r="P45" s="457">
        <v>1888.58553476</v>
      </c>
      <c r="Q45" s="458">
        <v>0</v>
      </c>
      <c r="R45" s="457">
        <v>146.85240899999999</v>
      </c>
      <c r="S45" s="457">
        <v>287.86376999999999</v>
      </c>
      <c r="T45" s="457">
        <v>383.87154511</v>
      </c>
      <c r="U45" s="457">
        <v>35.910912000000003</v>
      </c>
      <c r="V45" s="458">
        <v>0</v>
      </c>
      <c r="W45" s="457">
        <v>34.423659000000001</v>
      </c>
      <c r="X45" s="457">
        <v>247.84889200000001</v>
      </c>
      <c r="Y45" s="457">
        <v>0</v>
      </c>
      <c r="Z45" s="457">
        <v>512.69295999999997</v>
      </c>
      <c r="AA45" s="458">
        <v>161.09634299999999</v>
      </c>
      <c r="AB45" s="457">
        <v>19.897397000000002</v>
      </c>
      <c r="AC45" s="457">
        <v>0</v>
      </c>
      <c r="AD45" s="457">
        <v>0</v>
      </c>
      <c r="AE45" s="457">
        <v>678.30206692999991</v>
      </c>
      <c r="AF45" s="458">
        <v>367.32941399999999</v>
      </c>
      <c r="AG45" s="457">
        <v>0</v>
      </c>
      <c r="AH45" s="457">
        <v>0</v>
      </c>
      <c r="AI45" s="457">
        <v>497.529291</v>
      </c>
      <c r="AJ45" s="457">
        <v>0</v>
      </c>
      <c r="AK45" s="458">
        <v>217.77056055</v>
      </c>
      <c r="AL45" s="457">
        <v>0</v>
      </c>
      <c r="AM45" s="457">
        <v>0</v>
      </c>
      <c r="AN45" s="457">
        <v>0</v>
      </c>
      <c r="AO45" s="457">
        <v>142.50946106999999</v>
      </c>
      <c r="AP45" s="458">
        <v>2.6720999999999999</v>
      </c>
      <c r="AQ45" s="457">
        <v>0</v>
      </c>
      <c r="AR45" s="457">
        <v>0</v>
      </c>
      <c r="AS45" s="457">
        <v>0</v>
      </c>
      <c r="AT45" s="457">
        <v>105.178256</v>
      </c>
      <c r="AU45" s="458">
        <v>0</v>
      </c>
      <c r="AV45" s="457">
        <v>0</v>
      </c>
      <c r="AW45" s="457">
        <v>0</v>
      </c>
      <c r="AX45" s="457">
        <v>0</v>
      </c>
      <c r="AY45" s="457">
        <v>0</v>
      </c>
      <c r="AZ45" s="458">
        <v>4.4282050000000002</v>
      </c>
      <c r="BA45" s="457">
        <v>0</v>
      </c>
      <c r="BB45" s="457">
        <v>0</v>
      </c>
      <c r="BC45" s="458" t="s">
        <v>475</v>
      </c>
      <c r="BE45" s="85">
        <v>0</v>
      </c>
      <c r="BF45" s="85">
        <v>0</v>
      </c>
      <c r="BG45" s="85">
        <v>0</v>
      </c>
      <c r="BH45" s="85">
        <v>0</v>
      </c>
      <c r="BI45" s="85">
        <v>0</v>
      </c>
      <c r="BJ45" s="85">
        <v>0</v>
      </c>
      <c r="BK45" s="85">
        <v>0</v>
      </c>
      <c r="BL45" s="85">
        <v>0</v>
      </c>
      <c r="BM45" s="85">
        <v>0</v>
      </c>
      <c r="BN45" s="85">
        <v>0</v>
      </c>
      <c r="BO45" s="85">
        <v>0</v>
      </c>
      <c r="BP45" s="85">
        <v>0</v>
      </c>
    </row>
    <row r="46" spans="2:68" ht="42.6" customHeight="1">
      <c r="B46" s="409" t="s">
        <v>355</v>
      </c>
      <c r="C46" s="456">
        <v>1647.9074517399999</v>
      </c>
      <c r="D46" s="457">
        <v>0</v>
      </c>
      <c r="E46" s="457">
        <v>33.835355999999997</v>
      </c>
      <c r="F46" s="457">
        <v>43.352008689999998</v>
      </c>
      <c r="G46" s="458">
        <v>0</v>
      </c>
      <c r="H46" s="457">
        <v>1052.9851249999999</v>
      </c>
      <c r="I46" s="457">
        <v>8.2593409999999992</v>
      </c>
      <c r="J46" s="457">
        <v>0</v>
      </c>
      <c r="K46" s="457">
        <v>0</v>
      </c>
      <c r="L46" s="458">
        <v>84.940642049999994</v>
      </c>
      <c r="M46" s="457">
        <v>0</v>
      </c>
      <c r="N46" s="457">
        <v>0</v>
      </c>
      <c r="O46" s="457">
        <v>0</v>
      </c>
      <c r="P46" s="457">
        <v>0</v>
      </c>
      <c r="Q46" s="458">
        <v>0</v>
      </c>
      <c r="R46" s="457">
        <v>0</v>
      </c>
      <c r="S46" s="457">
        <v>0</v>
      </c>
      <c r="T46" s="457">
        <v>0</v>
      </c>
      <c r="U46" s="457">
        <v>0</v>
      </c>
      <c r="V46" s="458">
        <v>0</v>
      </c>
      <c r="W46" s="457">
        <v>0</v>
      </c>
      <c r="X46" s="457">
        <v>0</v>
      </c>
      <c r="Y46" s="457">
        <v>0</v>
      </c>
      <c r="Z46" s="457">
        <v>424.53497900000002</v>
      </c>
      <c r="AA46" s="458">
        <v>0</v>
      </c>
      <c r="AB46" s="457">
        <v>0</v>
      </c>
      <c r="AC46" s="457">
        <v>0</v>
      </c>
      <c r="AD46" s="457">
        <v>0</v>
      </c>
      <c r="AE46" s="457">
        <v>0</v>
      </c>
      <c r="AF46" s="458">
        <v>0</v>
      </c>
      <c r="AG46" s="457">
        <v>0</v>
      </c>
      <c r="AH46" s="457">
        <v>0</v>
      </c>
      <c r="AI46" s="457">
        <v>0</v>
      </c>
      <c r="AJ46" s="457">
        <v>0</v>
      </c>
      <c r="AK46" s="458">
        <v>0</v>
      </c>
      <c r="AL46" s="457">
        <v>0</v>
      </c>
      <c r="AM46" s="457">
        <v>0</v>
      </c>
      <c r="AN46" s="457">
        <v>0</v>
      </c>
      <c r="AO46" s="457">
        <v>0</v>
      </c>
      <c r="AP46" s="458">
        <v>0</v>
      </c>
      <c r="AQ46" s="457">
        <v>0</v>
      </c>
      <c r="AR46" s="457">
        <v>0</v>
      </c>
      <c r="AS46" s="457">
        <v>0</v>
      </c>
      <c r="AT46" s="457">
        <v>0</v>
      </c>
      <c r="AU46" s="458">
        <v>0</v>
      </c>
      <c r="AV46" s="457">
        <v>0</v>
      </c>
      <c r="AW46" s="457">
        <v>0</v>
      </c>
      <c r="AX46" s="457">
        <v>0</v>
      </c>
      <c r="AY46" s="457">
        <v>0</v>
      </c>
      <c r="AZ46" s="458">
        <v>0</v>
      </c>
      <c r="BA46" s="457">
        <v>0</v>
      </c>
      <c r="BB46" s="457">
        <v>0</v>
      </c>
      <c r="BC46" s="458" t="s">
        <v>475</v>
      </c>
      <c r="BE46" s="85">
        <v>0</v>
      </c>
      <c r="BF46" s="85">
        <v>0</v>
      </c>
      <c r="BG46" s="85">
        <v>0</v>
      </c>
      <c r="BH46" s="85">
        <v>0</v>
      </c>
      <c r="BI46" s="85">
        <v>0</v>
      </c>
      <c r="BJ46" s="85">
        <v>0</v>
      </c>
      <c r="BK46" s="85">
        <v>0</v>
      </c>
      <c r="BL46" s="85">
        <v>0</v>
      </c>
      <c r="BM46" s="85">
        <v>0</v>
      </c>
      <c r="BN46" s="85">
        <v>0</v>
      </c>
      <c r="BO46" s="85">
        <v>0</v>
      </c>
      <c r="BP46" s="85">
        <v>0</v>
      </c>
    </row>
    <row r="47" spans="2:68" ht="20.45" customHeight="1">
      <c r="B47" s="404" t="s">
        <v>356</v>
      </c>
      <c r="C47" s="456">
        <v>73162.348667490005</v>
      </c>
      <c r="D47" s="457">
        <v>3573.6073587300002</v>
      </c>
      <c r="E47" s="457">
        <v>5920.7968689999998</v>
      </c>
      <c r="F47" s="457">
        <v>3672.2022728699999</v>
      </c>
      <c r="G47" s="458">
        <v>14473.201711739999</v>
      </c>
      <c r="H47" s="457">
        <v>5996.6099889999996</v>
      </c>
      <c r="I47" s="457">
        <v>2303.0439379999998</v>
      </c>
      <c r="J47" s="457">
        <v>3674.8330940000001</v>
      </c>
      <c r="K47" s="457">
        <v>516.26581382999996</v>
      </c>
      <c r="L47" s="458">
        <v>4606.6282910699992</v>
      </c>
      <c r="M47" s="457">
        <v>13604.16411503</v>
      </c>
      <c r="N47" s="457">
        <v>1531.1222969999999</v>
      </c>
      <c r="O47" s="457">
        <v>443.7471726</v>
      </c>
      <c r="P47" s="457">
        <v>515.39791945000002</v>
      </c>
      <c r="Q47" s="458">
        <v>733.165301</v>
      </c>
      <c r="R47" s="457">
        <v>184.80939100000001</v>
      </c>
      <c r="S47" s="457">
        <v>2458.7973780000002</v>
      </c>
      <c r="T47" s="457">
        <v>1081.5175106300001</v>
      </c>
      <c r="U47" s="457">
        <v>1719.114691</v>
      </c>
      <c r="V47" s="458">
        <v>323.63682499999999</v>
      </c>
      <c r="W47" s="457">
        <v>241.27599599999999</v>
      </c>
      <c r="X47" s="457">
        <v>79.800770999999997</v>
      </c>
      <c r="Y47" s="457">
        <v>209.79597699999999</v>
      </c>
      <c r="Z47" s="457">
        <v>916.99916399999995</v>
      </c>
      <c r="AA47" s="458">
        <v>559.66605400000003</v>
      </c>
      <c r="AB47" s="457">
        <v>45.845868000000003</v>
      </c>
      <c r="AC47" s="457">
        <v>189.136731</v>
      </c>
      <c r="AD47" s="457">
        <v>14.973599999999999</v>
      </c>
      <c r="AE47" s="457">
        <v>84.033761470000002</v>
      </c>
      <c r="AF47" s="458">
        <v>359.53090400000002</v>
      </c>
      <c r="AG47" s="457">
        <v>386.50090599999999</v>
      </c>
      <c r="AH47" s="457">
        <v>967.07050800000002</v>
      </c>
      <c r="AI47" s="457">
        <v>205.054607</v>
      </c>
      <c r="AJ47" s="457">
        <v>164.10447099999999</v>
      </c>
      <c r="AK47" s="458">
        <v>117.56034821999999</v>
      </c>
      <c r="AL47" s="457">
        <v>172.33839069000001</v>
      </c>
      <c r="AM47" s="457">
        <v>6.8423699999999998</v>
      </c>
      <c r="AN47" s="457">
        <v>294.372908</v>
      </c>
      <c r="AO47" s="457">
        <v>122.36293449</v>
      </c>
      <c r="AP47" s="458">
        <v>352.19115699999998</v>
      </c>
      <c r="AQ47" s="457">
        <v>37.396766</v>
      </c>
      <c r="AR47" s="457">
        <v>7.8776050899999994</v>
      </c>
      <c r="AS47" s="457">
        <v>36.764280999999997</v>
      </c>
      <c r="AT47" s="457">
        <v>123.696657</v>
      </c>
      <c r="AU47" s="458">
        <v>12.666592</v>
      </c>
      <c r="AV47" s="457">
        <v>45.322542540000001</v>
      </c>
      <c r="AW47" s="457">
        <v>20.730094999999999</v>
      </c>
      <c r="AX47" s="457">
        <v>19.652861000000001</v>
      </c>
      <c r="AY47" s="457">
        <v>9.5321890399999987</v>
      </c>
      <c r="AZ47" s="458">
        <v>13.627126000000001</v>
      </c>
      <c r="BA47" s="457">
        <v>12.962586999999999</v>
      </c>
      <c r="BB47" s="457">
        <v>0</v>
      </c>
      <c r="BC47" s="458" t="s">
        <v>475</v>
      </c>
      <c r="BE47" s="85">
        <v>0</v>
      </c>
      <c r="BF47" s="85">
        <v>0</v>
      </c>
      <c r="BG47" s="85">
        <v>0</v>
      </c>
      <c r="BH47" s="85">
        <v>0</v>
      </c>
      <c r="BI47" s="85">
        <v>0</v>
      </c>
      <c r="BJ47" s="85">
        <v>0</v>
      </c>
      <c r="BK47" s="85">
        <v>0</v>
      </c>
      <c r="BL47" s="85">
        <v>0</v>
      </c>
      <c r="BM47" s="85">
        <v>0</v>
      </c>
      <c r="BN47" s="85">
        <v>0</v>
      </c>
      <c r="BO47" s="85">
        <v>0</v>
      </c>
      <c r="BP47" s="85">
        <v>0</v>
      </c>
    </row>
    <row r="48" spans="2:68" ht="20.45" customHeight="1">
      <c r="B48" s="404" t="s">
        <v>357</v>
      </c>
      <c r="C48" s="456">
        <v>133460.06904504</v>
      </c>
      <c r="D48" s="457">
        <v>38051.347422999999</v>
      </c>
      <c r="E48" s="457">
        <v>14938.93039</v>
      </c>
      <c r="F48" s="457">
        <v>26655.97966569</v>
      </c>
      <c r="G48" s="458">
        <v>11337.78455984</v>
      </c>
      <c r="H48" s="457">
        <v>5117.2377710000001</v>
      </c>
      <c r="I48" s="457">
        <v>2469.3454860000002</v>
      </c>
      <c r="J48" s="457">
        <v>2856.1478059999999</v>
      </c>
      <c r="K48" s="457">
        <v>1673.36148725</v>
      </c>
      <c r="L48" s="458">
        <v>3432.9943808100002</v>
      </c>
      <c r="M48" s="457">
        <v>12204.609496749999</v>
      </c>
      <c r="N48" s="457">
        <v>5758.869119</v>
      </c>
      <c r="O48" s="457">
        <v>42.090994619999996</v>
      </c>
      <c r="P48" s="457">
        <v>1509.48825029</v>
      </c>
      <c r="Q48" s="458">
        <v>156.21198000000001</v>
      </c>
      <c r="R48" s="457">
        <v>300.603228</v>
      </c>
      <c r="S48" s="457">
        <v>534.05022699999995</v>
      </c>
      <c r="T48" s="457">
        <v>540.37175382999999</v>
      </c>
      <c r="U48" s="457">
        <v>1018.945818</v>
      </c>
      <c r="V48" s="458">
        <v>127.943656</v>
      </c>
      <c r="W48" s="457">
        <v>108.033079</v>
      </c>
      <c r="X48" s="457">
        <v>79.788786000000002</v>
      </c>
      <c r="Y48" s="457">
        <v>260.07257499999997</v>
      </c>
      <c r="Z48" s="457">
        <v>130.574568</v>
      </c>
      <c r="AA48" s="458">
        <v>253.13649599999999</v>
      </c>
      <c r="AB48" s="457">
        <v>321.33396299999998</v>
      </c>
      <c r="AC48" s="457">
        <v>477.76716099999999</v>
      </c>
      <c r="AD48" s="457">
        <v>0.15328800000000001</v>
      </c>
      <c r="AE48" s="457">
        <v>841.26670810999997</v>
      </c>
      <c r="AF48" s="458">
        <v>1204.9065680000001</v>
      </c>
      <c r="AG48" s="457">
        <v>7.687506</v>
      </c>
      <c r="AH48" s="457">
        <v>57.581014000000003</v>
      </c>
      <c r="AI48" s="457">
        <v>471.206413</v>
      </c>
      <c r="AJ48" s="457">
        <v>18.040794000000002</v>
      </c>
      <c r="AK48" s="458">
        <v>44.986509609999999</v>
      </c>
      <c r="AL48" s="457">
        <v>25.176946440000002</v>
      </c>
      <c r="AM48" s="457">
        <v>3.4152480000000001</v>
      </c>
      <c r="AN48" s="457">
        <v>61.052439999999997</v>
      </c>
      <c r="AO48" s="457">
        <v>3.9933174199999999</v>
      </c>
      <c r="AP48" s="458">
        <v>0.40892800000000001</v>
      </c>
      <c r="AQ48" s="457">
        <v>0</v>
      </c>
      <c r="AR48" s="457">
        <v>11.19858219</v>
      </c>
      <c r="AS48" s="457">
        <v>12.836849000000001</v>
      </c>
      <c r="AT48" s="457">
        <v>6.9268140000000002</v>
      </c>
      <c r="AU48" s="458">
        <v>3.9602379999999999</v>
      </c>
      <c r="AV48" s="457">
        <v>4.4659521900000003</v>
      </c>
      <c r="AW48" s="457">
        <v>210.67697000000001</v>
      </c>
      <c r="AX48" s="457">
        <v>0</v>
      </c>
      <c r="AY48" s="457">
        <v>0</v>
      </c>
      <c r="AZ48" s="458">
        <v>23.826644000000002</v>
      </c>
      <c r="BA48" s="457">
        <v>89.281193999999999</v>
      </c>
      <c r="BB48" s="457">
        <v>0</v>
      </c>
      <c r="BC48" s="458" t="s">
        <v>475</v>
      </c>
      <c r="BE48" s="85">
        <v>0</v>
      </c>
      <c r="BF48" s="85">
        <v>0</v>
      </c>
      <c r="BG48" s="85">
        <v>0</v>
      </c>
      <c r="BH48" s="85">
        <v>0</v>
      </c>
      <c r="BI48" s="85">
        <v>0</v>
      </c>
      <c r="BJ48" s="85">
        <v>0</v>
      </c>
      <c r="BK48" s="85">
        <v>0</v>
      </c>
      <c r="BL48" s="85">
        <v>0</v>
      </c>
      <c r="BM48" s="85">
        <v>0</v>
      </c>
      <c r="BN48" s="85">
        <v>0</v>
      </c>
      <c r="BO48" s="85">
        <v>0</v>
      </c>
      <c r="BP48" s="85">
        <v>0</v>
      </c>
    </row>
    <row r="49" spans="1:104" ht="20.45" customHeight="1">
      <c r="B49" s="404" t="s">
        <v>358</v>
      </c>
      <c r="C49" s="456">
        <v>44272.090059999995</v>
      </c>
      <c r="D49" s="457">
        <v>4927.2688054999999</v>
      </c>
      <c r="E49" s="457">
        <v>5894.640265</v>
      </c>
      <c r="F49" s="457">
        <v>4244.6925508899994</v>
      </c>
      <c r="G49" s="458">
        <v>7422.9646893700001</v>
      </c>
      <c r="H49" s="457">
        <v>2893.6682559999999</v>
      </c>
      <c r="I49" s="457">
        <v>1210.741434</v>
      </c>
      <c r="J49" s="457">
        <v>506.16681999999997</v>
      </c>
      <c r="K49" s="457">
        <v>931.47697002999996</v>
      </c>
      <c r="L49" s="458">
        <v>2426.9887148000003</v>
      </c>
      <c r="M49" s="457">
        <v>4201.4516073699997</v>
      </c>
      <c r="N49" s="457">
        <v>1418.4547359999999</v>
      </c>
      <c r="O49" s="457">
        <v>483.43036326999999</v>
      </c>
      <c r="P49" s="457">
        <v>2741.3912651599999</v>
      </c>
      <c r="Q49" s="458">
        <v>270.80000899999999</v>
      </c>
      <c r="R49" s="457">
        <v>270.284356</v>
      </c>
      <c r="S49" s="457">
        <v>432.03222699999998</v>
      </c>
      <c r="T49" s="457">
        <v>857.42301158999999</v>
      </c>
      <c r="U49" s="457">
        <v>212.796772</v>
      </c>
      <c r="V49" s="458">
        <v>8.8408149999999992</v>
      </c>
      <c r="W49" s="457">
        <v>177.55175700000001</v>
      </c>
      <c r="X49" s="457">
        <v>124.394621</v>
      </c>
      <c r="Y49" s="457">
        <v>345.33424100000002</v>
      </c>
      <c r="Z49" s="457">
        <v>104.575667</v>
      </c>
      <c r="AA49" s="458">
        <v>213.46687</v>
      </c>
      <c r="AB49" s="457">
        <v>5.9991320000000004</v>
      </c>
      <c r="AC49" s="457">
        <v>804.64340900000002</v>
      </c>
      <c r="AD49" s="457">
        <v>0</v>
      </c>
      <c r="AE49" s="457">
        <v>0</v>
      </c>
      <c r="AF49" s="458">
        <v>257.793409</v>
      </c>
      <c r="AG49" s="457">
        <v>109.186193</v>
      </c>
      <c r="AH49" s="457">
        <v>54.742404999999998</v>
      </c>
      <c r="AI49" s="457">
        <v>405.931892</v>
      </c>
      <c r="AJ49" s="457">
        <v>0</v>
      </c>
      <c r="AK49" s="458">
        <v>90.305752530000007</v>
      </c>
      <c r="AL49" s="457">
        <v>2.8398907100000002</v>
      </c>
      <c r="AM49" s="457">
        <v>51.264347000000001</v>
      </c>
      <c r="AN49" s="457">
        <v>21.889427999999999</v>
      </c>
      <c r="AO49" s="457">
        <v>0</v>
      </c>
      <c r="AP49" s="458">
        <v>0</v>
      </c>
      <c r="AQ49" s="457">
        <v>10.121797000000001</v>
      </c>
      <c r="AR49" s="457">
        <v>13.79424178</v>
      </c>
      <c r="AS49" s="457">
        <v>97.328061000000005</v>
      </c>
      <c r="AT49" s="457">
        <v>1.2935449999999999</v>
      </c>
      <c r="AU49" s="458">
        <v>13.119923999999999</v>
      </c>
      <c r="AV49" s="457">
        <v>0</v>
      </c>
      <c r="AW49" s="457">
        <v>0</v>
      </c>
      <c r="AX49" s="457">
        <v>0</v>
      </c>
      <c r="AY49" s="457">
        <v>0</v>
      </c>
      <c r="AZ49" s="458">
        <v>10.999809000000001</v>
      </c>
      <c r="BA49" s="457">
        <v>0</v>
      </c>
      <c r="BB49" s="457">
        <v>0</v>
      </c>
      <c r="BC49" s="458" t="s">
        <v>475</v>
      </c>
      <c r="BE49" s="85">
        <v>0</v>
      </c>
      <c r="BF49" s="85">
        <v>0</v>
      </c>
      <c r="BG49" s="85">
        <v>0</v>
      </c>
      <c r="BH49" s="85">
        <v>0</v>
      </c>
      <c r="BI49" s="85">
        <v>0</v>
      </c>
      <c r="BJ49" s="85">
        <v>0</v>
      </c>
      <c r="BK49" s="85">
        <v>0</v>
      </c>
      <c r="BL49" s="85">
        <v>0</v>
      </c>
      <c r="BM49" s="85">
        <v>0</v>
      </c>
      <c r="BN49" s="85">
        <v>0</v>
      </c>
      <c r="BO49" s="85">
        <v>0</v>
      </c>
      <c r="BP49" s="85">
        <v>0</v>
      </c>
    </row>
    <row r="50" spans="1:104" ht="20.45" customHeight="1">
      <c r="B50" s="404" t="s">
        <v>359</v>
      </c>
      <c r="C50" s="456">
        <v>80621.969646859987</v>
      </c>
      <c r="D50" s="457">
        <v>3268.15092323</v>
      </c>
      <c r="E50" s="457">
        <v>4964.1771660000004</v>
      </c>
      <c r="F50" s="457">
        <v>5166.1815971599999</v>
      </c>
      <c r="G50" s="458">
        <v>14943.980184530001</v>
      </c>
      <c r="H50" s="457">
        <v>4954.0634280000004</v>
      </c>
      <c r="I50" s="457">
        <v>5253.2455129999998</v>
      </c>
      <c r="J50" s="457">
        <v>38266.571275000002</v>
      </c>
      <c r="K50" s="457">
        <v>0</v>
      </c>
      <c r="L50" s="458">
        <v>824.33853054999997</v>
      </c>
      <c r="M50" s="457">
        <v>305.48820504000003</v>
      </c>
      <c r="N50" s="457">
        <v>296.820806</v>
      </c>
      <c r="O50" s="457">
        <v>68.681433319999996</v>
      </c>
      <c r="P50" s="457">
        <v>1441.4380736099999</v>
      </c>
      <c r="Q50" s="458">
        <v>17.177313999999999</v>
      </c>
      <c r="R50" s="457">
        <v>385.18973699999998</v>
      </c>
      <c r="S50" s="457">
        <v>139.79830999999999</v>
      </c>
      <c r="T50" s="457">
        <v>2.177546</v>
      </c>
      <c r="U50" s="457">
        <v>20.145192999999999</v>
      </c>
      <c r="V50" s="458">
        <v>0</v>
      </c>
      <c r="W50" s="457">
        <v>3.3951039999999999</v>
      </c>
      <c r="X50" s="457">
        <v>18.577313</v>
      </c>
      <c r="Y50" s="457">
        <v>0</v>
      </c>
      <c r="Z50" s="457">
        <v>3.452226</v>
      </c>
      <c r="AA50" s="458">
        <v>4.5385520000000001</v>
      </c>
      <c r="AB50" s="457">
        <v>0.35</v>
      </c>
      <c r="AC50" s="457">
        <v>0.206456</v>
      </c>
      <c r="AD50" s="457">
        <v>0</v>
      </c>
      <c r="AE50" s="457">
        <v>67.902967000000004</v>
      </c>
      <c r="AF50" s="458">
        <v>37.58473</v>
      </c>
      <c r="AG50" s="457">
        <v>2.762769</v>
      </c>
      <c r="AH50" s="457">
        <v>17.364840999999998</v>
      </c>
      <c r="AI50" s="457">
        <v>15.231446</v>
      </c>
      <c r="AJ50" s="457">
        <v>0</v>
      </c>
      <c r="AK50" s="458">
        <v>17.204841160000001</v>
      </c>
      <c r="AL50" s="457">
        <v>2.4015272599999999</v>
      </c>
      <c r="AM50" s="457">
        <v>1.310441</v>
      </c>
      <c r="AN50" s="457">
        <v>0</v>
      </c>
      <c r="AO50" s="457">
        <v>0</v>
      </c>
      <c r="AP50" s="458">
        <v>62.796542000000002</v>
      </c>
      <c r="AQ50" s="457">
        <v>0</v>
      </c>
      <c r="AR50" s="457">
        <v>0</v>
      </c>
      <c r="AS50" s="457">
        <v>2.3725770000000002</v>
      </c>
      <c r="AT50" s="457">
        <v>17.177313000000002</v>
      </c>
      <c r="AU50" s="458">
        <v>0</v>
      </c>
      <c r="AV50" s="457">
        <v>0</v>
      </c>
      <c r="AW50" s="457">
        <v>17.204840999999998</v>
      </c>
      <c r="AX50" s="457">
        <v>0.25000099999999997</v>
      </c>
      <c r="AY50" s="457">
        <v>12.259924</v>
      </c>
      <c r="AZ50" s="458">
        <v>0</v>
      </c>
      <c r="BA50" s="457">
        <v>0</v>
      </c>
      <c r="BB50" s="457">
        <v>0</v>
      </c>
      <c r="BC50" s="458" t="s">
        <v>475</v>
      </c>
      <c r="BE50" s="85">
        <v>0</v>
      </c>
      <c r="BF50" s="85">
        <v>0</v>
      </c>
      <c r="BG50" s="85">
        <v>0</v>
      </c>
      <c r="BH50" s="85">
        <v>0</v>
      </c>
      <c r="BI50" s="85">
        <v>0</v>
      </c>
      <c r="BJ50" s="85">
        <v>0</v>
      </c>
      <c r="BK50" s="85">
        <v>0</v>
      </c>
      <c r="BL50" s="85">
        <v>0</v>
      </c>
      <c r="BM50" s="85">
        <v>0</v>
      </c>
      <c r="BN50" s="85">
        <v>0</v>
      </c>
      <c r="BO50" s="85">
        <v>0</v>
      </c>
      <c r="BP50" s="85">
        <v>0</v>
      </c>
    </row>
    <row r="51" spans="1:104" ht="20.45" customHeight="1">
      <c r="B51" s="404" t="s">
        <v>360</v>
      </c>
      <c r="C51" s="456">
        <v>144899.03327164002</v>
      </c>
      <c r="D51" s="457">
        <v>37236.550086210002</v>
      </c>
      <c r="E51" s="457">
        <v>25809.594045999998</v>
      </c>
      <c r="F51" s="457">
        <v>825.10823602999994</v>
      </c>
      <c r="G51" s="458">
        <v>37089.37208275</v>
      </c>
      <c r="H51" s="457">
        <v>7350.8382840000004</v>
      </c>
      <c r="I51" s="457">
        <v>7740.2226609999998</v>
      </c>
      <c r="J51" s="457">
        <v>4604.6216999999997</v>
      </c>
      <c r="K51" s="457">
        <v>2255.8565452500002</v>
      </c>
      <c r="L51" s="458">
        <v>3246.0927566199998</v>
      </c>
      <c r="M51" s="457">
        <v>1079.54464209</v>
      </c>
      <c r="N51" s="457">
        <v>679.44815600000004</v>
      </c>
      <c r="O51" s="457">
        <v>577.81618744000002</v>
      </c>
      <c r="P51" s="457">
        <v>1577.22424802</v>
      </c>
      <c r="Q51" s="458">
        <v>329.03663899999998</v>
      </c>
      <c r="R51" s="457">
        <v>779.96592199999998</v>
      </c>
      <c r="S51" s="457">
        <v>1206.3878870000001</v>
      </c>
      <c r="T51" s="457">
        <v>1786.11031925</v>
      </c>
      <c r="U51" s="457">
        <v>563.22113100000001</v>
      </c>
      <c r="V51" s="458">
        <v>465.36668300000002</v>
      </c>
      <c r="W51" s="457">
        <v>205.95984100000001</v>
      </c>
      <c r="X51" s="457">
        <v>1392.832326</v>
      </c>
      <c r="Y51" s="457">
        <v>114.91313100000001</v>
      </c>
      <c r="Z51" s="457">
        <v>1695.875959</v>
      </c>
      <c r="AA51" s="458">
        <v>598.51608699999997</v>
      </c>
      <c r="AB51" s="457">
        <v>176.93898799999999</v>
      </c>
      <c r="AC51" s="457">
        <v>2163.5900959999999</v>
      </c>
      <c r="AD51" s="457">
        <v>176.74963099999999</v>
      </c>
      <c r="AE51" s="457">
        <v>445.50229127999995</v>
      </c>
      <c r="AF51" s="458">
        <v>218.214054</v>
      </c>
      <c r="AG51" s="457">
        <v>39.785401</v>
      </c>
      <c r="AH51" s="457">
        <v>0</v>
      </c>
      <c r="AI51" s="457">
        <v>139.174351</v>
      </c>
      <c r="AJ51" s="457">
        <v>145.01260099999999</v>
      </c>
      <c r="AK51" s="458">
        <v>164.6950387</v>
      </c>
      <c r="AL51" s="457">
        <v>33.404530999999999</v>
      </c>
      <c r="AM51" s="457">
        <v>44.464331999999999</v>
      </c>
      <c r="AN51" s="457">
        <v>558.64822400000003</v>
      </c>
      <c r="AO51" s="457">
        <v>389.53512767000001</v>
      </c>
      <c r="AP51" s="458">
        <v>0</v>
      </c>
      <c r="AQ51" s="457">
        <v>75.742312999999996</v>
      </c>
      <c r="AR51" s="457">
        <v>77.44349948</v>
      </c>
      <c r="AS51" s="457">
        <v>48.819113999999999</v>
      </c>
      <c r="AT51" s="457">
        <v>168.99682799999999</v>
      </c>
      <c r="AU51" s="458">
        <v>7.5332679999999996</v>
      </c>
      <c r="AV51" s="457">
        <v>399.37333685000004</v>
      </c>
      <c r="AW51" s="457">
        <v>6.3321750000000003</v>
      </c>
      <c r="AX51" s="457">
        <v>0</v>
      </c>
      <c r="AY51" s="457">
        <v>0</v>
      </c>
      <c r="AZ51" s="458">
        <v>208.539244</v>
      </c>
      <c r="BA51" s="457">
        <v>6.3270000000000007E-2</v>
      </c>
      <c r="BB51" s="457">
        <v>0</v>
      </c>
      <c r="BC51" s="458" t="s">
        <v>475</v>
      </c>
      <c r="BE51" s="85">
        <v>0</v>
      </c>
      <c r="BF51" s="85">
        <v>0</v>
      </c>
      <c r="BG51" s="85">
        <v>0</v>
      </c>
      <c r="BH51" s="85">
        <v>0</v>
      </c>
      <c r="BI51" s="85">
        <v>0</v>
      </c>
      <c r="BJ51" s="85">
        <v>0</v>
      </c>
      <c r="BK51" s="85">
        <v>0</v>
      </c>
      <c r="BL51" s="85">
        <v>0</v>
      </c>
      <c r="BM51" s="85">
        <v>0</v>
      </c>
      <c r="BN51" s="85">
        <v>0</v>
      </c>
      <c r="BO51" s="85">
        <v>0</v>
      </c>
      <c r="BP51" s="85">
        <v>0</v>
      </c>
    </row>
    <row r="52" spans="1:104" ht="20.45" customHeight="1">
      <c r="B52" s="404" t="s">
        <v>361</v>
      </c>
      <c r="C52" s="456">
        <v>80784.967037830007</v>
      </c>
      <c r="D52" s="457">
        <v>7036.46256687</v>
      </c>
      <c r="E52" s="457">
        <v>12577.736851</v>
      </c>
      <c r="F52" s="457">
        <v>9581.0979231500005</v>
      </c>
      <c r="G52" s="458">
        <v>25428.636492540001</v>
      </c>
      <c r="H52" s="457">
        <v>7277.4337939999996</v>
      </c>
      <c r="I52" s="457">
        <v>4665.9371229999997</v>
      </c>
      <c r="J52" s="457">
        <v>59.945318999999998</v>
      </c>
      <c r="K52" s="457">
        <v>2049.5334497200001</v>
      </c>
      <c r="L52" s="458">
        <v>594.86053054000001</v>
      </c>
      <c r="M52" s="457">
        <v>0</v>
      </c>
      <c r="N52" s="457">
        <v>0</v>
      </c>
      <c r="O52" s="457">
        <v>109.21201017</v>
      </c>
      <c r="P52" s="457">
        <v>2948.1656921399999</v>
      </c>
      <c r="Q52" s="458">
        <v>0</v>
      </c>
      <c r="R52" s="457">
        <v>294.13581900000003</v>
      </c>
      <c r="S52" s="457">
        <v>286.34793999999999</v>
      </c>
      <c r="T52" s="457">
        <v>753.34432153</v>
      </c>
      <c r="U52" s="457">
        <v>8.2276140000000009</v>
      </c>
      <c r="V52" s="458">
        <v>0</v>
      </c>
      <c r="W52" s="457">
        <v>46.963138999999998</v>
      </c>
      <c r="X52" s="457">
        <v>2229.8318410000002</v>
      </c>
      <c r="Y52" s="457">
        <v>0</v>
      </c>
      <c r="Z52" s="457">
        <v>350.43941000000001</v>
      </c>
      <c r="AA52" s="458">
        <v>414.64771999999999</v>
      </c>
      <c r="AB52" s="457">
        <v>0</v>
      </c>
      <c r="AC52" s="457">
        <v>206.699488</v>
      </c>
      <c r="AD52" s="457">
        <v>0</v>
      </c>
      <c r="AE52" s="457">
        <v>37.240009060000006</v>
      </c>
      <c r="AF52" s="458">
        <v>280.19960900000001</v>
      </c>
      <c r="AG52" s="457">
        <v>121.90736099999999</v>
      </c>
      <c r="AH52" s="457">
        <v>0</v>
      </c>
      <c r="AI52" s="457">
        <v>68.532414000000003</v>
      </c>
      <c r="AJ52" s="457">
        <v>4.9810280000000002</v>
      </c>
      <c r="AK52" s="458">
        <v>25.950513190000002</v>
      </c>
      <c r="AL52" s="457">
        <v>84.694370760000012</v>
      </c>
      <c r="AM52" s="457">
        <v>0.24072499999999999</v>
      </c>
      <c r="AN52" s="457">
        <v>1466.537544</v>
      </c>
      <c r="AO52" s="457">
        <v>7.9710113300000005</v>
      </c>
      <c r="AP52" s="458">
        <v>1.50848</v>
      </c>
      <c r="AQ52" s="457">
        <v>65.430051000000006</v>
      </c>
      <c r="AR52" s="457">
        <v>1.37734084</v>
      </c>
      <c r="AS52" s="457">
        <v>1.6106780000000001</v>
      </c>
      <c r="AT52" s="457">
        <v>20.178635</v>
      </c>
      <c r="AU52" s="458">
        <v>27.592490999999999</v>
      </c>
      <c r="AV52" s="457">
        <v>1628.8267079899999</v>
      </c>
      <c r="AW52" s="457">
        <v>16.451955999999999</v>
      </c>
      <c r="AX52" s="457">
        <v>0</v>
      </c>
      <c r="AY52" s="457">
        <v>0</v>
      </c>
      <c r="AZ52" s="458">
        <v>0</v>
      </c>
      <c r="BA52" s="457">
        <v>4.0770679999999997</v>
      </c>
      <c r="BB52" s="457">
        <v>0</v>
      </c>
      <c r="BC52" s="458" t="s">
        <v>475</v>
      </c>
      <c r="BE52" s="85">
        <v>0</v>
      </c>
      <c r="BF52" s="85">
        <v>0</v>
      </c>
      <c r="BG52" s="85">
        <v>0</v>
      </c>
      <c r="BH52" s="85">
        <v>0</v>
      </c>
      <c r="BI52" s="85">
        <v>0</v>
      </c>
      <c r="BJ52" s="85">
        <v>0</v>
      </c>
      <c r="BK52" s="85">
        <v>0</v>
      </c>
      <c r="BL52" s="85">
        <v>0</v>
      </c>
      <c r="BM52" s="85">
        <v>0</v>
      </c>
      <c r="BN52" s="85">
        <v>0</v>
      </c>
      <c r="BO52" s="85">
        <v>0</v>
      </c>
      <c r="BP52" s="85">
        <v>0</v>
      </c>
    </row>
    <row r="53" spans="1:104" ht="20.45" customHeight="1">
      <c r="B53" s="404" t="s">
        <v>362</v>
      </c>
      <c r="C53" s="456">
        <v>228.79462123000002</v>
      </c>
      <c r="D53" s="457">
        <v>190.89134031</v>
      </c>
      <c r="E53" s="457">
        <v>0</v>
      </c>
      <c r="F53" s="457">
        <v>0</v>
      </c>
      <c r="G53" s="458">
        <v>0</v>
      </c>
      <c r="H53" s="457">
        <v>0</v>
      </c>
      <c r="I53" s="457">
        <v>0</v>
      </c>
      <c r="J53" s="457">
        <v>0</v>
      </c>
      <c r="K53" s="457">
        <v>0</v>
      </c>
      <c r="L53" s="458">
        <v>0</v>
      </c>
      <c r="M53" s="457">
        <v>0</v>
      </c>
      <c r="N53" s="457">
        <v>0</v>
      </c>
      <c r="O53" s="457">
        <v>0</v>
      </c>
      <c r="P53" s="457">
        <v>0</v>
      </c>
      <c r="Q53" s="458">
        <v>0</v>
      </c>
      <c r="R53" s="457">
        <v>0</v>
      </c>
      <c r="S53" s="457">
        <v>0</v>
      </c>
      <c r="T53" s="457">
        <v>0</v>
      </c>
      <c r="U53" s="457">
        <v>0</v>
      </c>
      <c r="V53" s="458">
        <v>0</v>
      </c>
      <c r="W53" s="457">
        <v>0</v>
      </c>
      <c r="X53" s="457">
        <v>0</v>
      </c>
      <c r="Y53" s="457">
        <v>0</v>
      </c>
      <c r="Z53" s="457">
        <v>0</v>
      </c>
      <c r="AA53" s="458">
        <v>0</v>
      </c>
      <c r="AB53" s="457">
        <v>0</v>
      </c>
      <c r="AC53" s="457">
        <v>0</v>
      </c>
      <c r="AD53" s="457">
        <v>0</v>
      </c>
      <c r="AE53" s="457">
        <v>0</v>
      </c>
      <c r="AF53" s="458">
        <v>-0.219858</v>
      </c>
      <c r="AG53" s="457">
        <v>0</v>
      </c>
      <c r="AH53" s="457">
        <v>0</v>
      </c>
      <c r="AI53" s="457">
        <v>0</v>
      </c>
      <c r="AJ53" s="457">
        <v>24.353507</v>
      </c>
      <c r="AK53" s="458">
        <v>3.9795011499999999</v>
      </c>
      <c r="AL53" s="457">
        <v>0</v>
      </c>
      <c r="AM53" s="457">
        <v>0</v>
      </c>
      <c r="AN53" s="457">
        <v>0</v>
      </c>
      <c r="AO53" s="457">
        <v>9.7901307699999993</v>
      </c>
      <c r="AP53" s="458">
        <v>0</v>
      </c>
      <c r="AQ53" s="457">
        <v>0</v>
      </c>
      <c r="AR53" s="457">
        <v>0</v>
      </c>
      <c r="AS53" s="457">
        <v>0</v>
      </c>
      <c r="AT53" s="457">
        <v>0</v>
      </c>
      <c r="AU53" s="458">
        <v>0</v>
      </c>
      <c r="AV53" s="457">
        <v>0</v>
      </c>
      <c r="AW53" s="457">
        <v>0</v>
      </c>
      <c r="AX53" s="457">
        <v>0</v>
      </c>
      <c r="AY53" s="457">
        <v>0</v>
      </c>
      <c r="AZ53" s="458">
        <v>0</v>
      </c>
      <c r="BA53" s="457">
        <v>0</v>
      </c>
      <c r="BB53" s="457">
        <v>0</v>
      </c>
      <c r="BC53" s="458" t="s">
        <v>475</v>
      </c>
      <c r="BE53" s="85">
        <v>0</v>
      </c>
      <c r="BF53" s="85">
        <v>0</v>
      </c>
      <c r="BG53" s="85">
        <v>0</v>
      </c>
      <c r="BH53" s="85">
        <v>0</v>
      </c>
      <c r="BI53" s="85">
        <v>0</v>
      </c>
      <c r="BJ53" s="85">
        <v>0</v>
      </c>
      <c r="BK53" s="85">
        <v>0</v>
      </c>
      <c r="BL53" s="85">
        <v>0</v>
      </c>
      <c r="BM53" s="85">
        <v>0</v>
      </c>
      <c r="BN53" s="85">
        <v>0</v>
      </c>
      <c r="BO53" s="85">
        <v>0</v>
      </c>
      <c r="BP53" s="85">
        <v>0</v>
      </c>
    </row>
    <row r="54" spans="1:104" ht="20.45" customHeight="1">
      <c r="B54" s="404" t="s">
        <v>363</v>
      </c>
      <c r="C54" s="456">
        <v>7536.4814830900004</v>
      </c>
      <c r="D54" s="457">
        <v>0</v>
      </c>
      <c r="E54" s="457">
        <v>1735.229225</v>
      </c>
      <c r="F54" s="457">
        <v>1151.3169230899998</v>
      </c>
      <c r="G54" s="458">
        <v>0</v>
      </c>
      <c r="H54" s="457">
        <v>0</v>
      </c>
      <c r="I54" s="457">
        <v>0</v>
      </c>
      <c r="J54" s="457">
        <v>4381.9940889999998</v>
      </c>
      <c r="K54" s="457">
        <v>0</v>
      </c>
      <c r="L54" s="458">
        <v>99.637541760000005</v>
      </c>
      <c r="M54" s="457">
        <v>0</v>
      </c>
      <c r="N54" s="457">
        <v>0</v>
      </c>
      <c r="O54" s="457">
        <v>0</v>
      </c>
      <c r="P54" s="457">
        <v>37.970236240000006</v>
      </c>
      <c r="Q54" s="458">
        <v>0</v>
      </c>
      <c r="R54" s="457">
        <v>55.811186999999997</v>
      </c>
      <c r="S54" s="457">
        <v>0</v>
      </c>
      <c r="T54" s="457">
        <v>0</v>
      </c>
      <c r="U54" s="457">
        <v>0</v>
      </c>
      <c r="V54" s="458">
        <v>0</v>
      </c>
      <c r="W54" s="457">
        <v>0</v>
      </c>
      <c r="X54" s="457">
        <v>0</v>
      </c>
      <c r="Y54" s="457">
        <v>0</v>
      </c>
      <c r="Z54" s="457">
        <v>74.522281000000007</v>
      </c>
      <c r="AA54" s="458">
        <v>0</v>
      </c>
      <c r="AB54" s="457">
        <v>0</v>
      </c>
      <c r="AC54" s="457">
        <v>0</v>
      </c>
      <c r="AD54" s="457">
        <v>0</v>
      </c>
      <c r="AE54" s="457">
        <v>0</v>
      </c>
      <c r="AF54" s="458">
        <v>0</v>
      </c>
      <c r="AG54" s="457">
        <v>0</v>
      </c>
      <c r="AH54" s="457">
        <v>0</v>
      </c>
      <c r="AI54" s="457">
        <v>0</v>
      </c>
      <c r="AJ54" s="457">
        <v>0</v>
      </c>
      <c r="AK54" s="458">
        <v>0</v>
      </c>
      <c r="AL54" s="457">
        <v>0</v>
      </c>
      <c r="AM54" s="457">
        <v>0</v>
      </c>
      <c r="AN54" s="457">
        <v>0</v>
      </c>
      <c r="AO54" s="457">
        <v>0</v>
      </c>
      <c r="AP54" s="458">
        <v>0</v>
      </c>
      <c r="AQ54" s="457">
        <v>0</v>
      </c>
      <c r="AR54" s="457">
        <v>0</v>
      </c>
      <c r="AS54" s="457">
        <v>0</v>
      </c>
      <c r="AT54" s="457">
        <v>0</v>
      </c>
      <c r="AU54" s="458">
        <v>0</v>
      </c>
      <c r="AV54" s="457">
        <v>0</v>
      </c>
      <c r="AW54" s="457">
        <v>0</v>
      </c>
      <c r="AX54" s="457">
        <v>0</v>
      </c>
      <c r="AY54" s="457">
        <v>0</v>
      </c>
      <c r="AZ54" s="458">
        <v>0</v>
      </c>
      <c r="BA54" s="457">
        <v>0</v>
      </c>
      <c r="BB54" s="457">
        <v>0</v>
      </c>
      <c r="BC54" s="458" t="s">
        <v>475</v>
      </c>
      <c r="BE54" s="85">
        <v>0</v>
      </c>
      <c r="BF54" s="85">
        <v>0</v>
      </c>
      <c r="BG54" s="85">
        <v>0</v>
      </c>
      <c r="BH54" s="85">
        <v>0</v>
      </c>
      <c r="BI54" s="85">
        <v>0</v>
      </c>
      <c r="BJ54" s="85">
        <v>0</v>
      </c>
      <c r="BK54" s="85">
        <v>0</v>
      </c>
      <c r="BL54" s="85">
        <v>0</v>
      </c>
      <c r="BM54" s="85">
        <v>0</v>
      </c>
      <c r="BN54" s="85">
        <v>0</v>
      </c>
      <c r="BO54" s="85">
        <v>0</v>
      </c>
      <c r="BP54" s="85">
        <v>0</v>
      </c>
    </row>
    <row r="55" spans="1:104" ht="20.45" customHeight="1">
      <c r="B55" s="404"/>
      <c r="C55" s="456"/>
      <c r="D55" s="457"/>
      <c r="E55" s="457"/>
      <c r="F55" s="457"/>
      <c r="G55" s="458"/>
      <c r="H55" s="457"/>
      <c r="I55" s="457"/>
      <c r="J55" s="457"/>
      <c r="K55" s="457"/>
      <c r="L55" s="458"/>
      <c r="M55" s="457"/>
      <c r="N55" s="457"/>
      <c r="O55" s="457"/>
      <c r="P55" s="457"/>
      <c r="Q55" s="458"/>
      <c r="R55" s="457"/>
      <c r="S55" s="457"/>
      <c r="T55" s="457"/>
      <c r="U55" s="457"/>
      <c r="V55" s="458"/>
      <c r="W55" s="457"/>
      <c r="X55" s="457"/>
      <c r="Y55" s="457"/>
      <c r="Z55" s="457"/>
      <c r="AA55" s="458"/>
      <c r="AB55" s="457"/>
      <c r="AC55" s="457"/>
      <c r="AD55" s="457"/>
      <c r="AE55" s="457"/>
      <c r="AF55" s="458"/>
      <c r="AG55" s="457"/>
      <c r="AH55" s="457"/>
      <c r="AI55" s="457"/>
      <c r="AJ55" s="457"/>
      <c r="AK55" s="458"/>
      <c r="AL55" s="457"/>
      <c r="AM55" s="457"/>
      <c r="AN55" s="457"/>
      <c r="AO55" s="457"/>
      <c r="AP55" s="458"/>
      <c r="AQ55" s="457"/>
      <c r="AR55" s="457"/>
      <c r="AS55" s="457"/>
      <c r="AT55" s="457"/>
      <c r="AU55" s="458"/>
      <c r="AV55" s="457"/>
      <c r="AW55" s="457"/>
      <c r="AX55" s="457"/>
      <c r="AY55" s="457"/>
      <c r="AZ55" s="458"/>
      <c r="BA55" s="457"/>
      <c r="BB55" s="457"/>
      <c r="BC55" s="458" t="s">
        <v>475</v>
      </c>
    </row>
    <row r="56" spans="1:104" s="95" customFormat="1" ht="23.25" customHeight="1">
      <c r="A56" s="93"/>
      <c r="B56" s="402" t="s">
        <v>364</v>
      </c>
      <c r="C56" s="453">
        <v>13563121.07943563</v>
      </c>
      <c r="D56" s="454">
        <v>2976177.5579876499</v>
      </c>
      <c r="E56" s="454">
        <v>1852035.6558030001</v>
      </c>
      <c r="F56" s="454">
        <v>1694230.6890537199</v>
      </c>
      <c r="G56" s="455">
        <v>937145.68029692001</v>
      </c>
      <c r="H56" s="454">
        <v>809214.42901099997</v>
      </c>
      <c r="I56" s="454">
        <v>799986.72453799995</v>
      </c>
      <c r="J56" s="454">
        <v>504055.19723200001</v>
      </c>
      <c r="K56" s="454">
        <v>478910.44579085999</v>
      </c>
      <c r="L56" s="455">
        <v>336186.14568344998</v>
      </c>
      <c r="M56" s="454">
        <v>305697.73050621996</v>
      </c>
      <c r="N56" s="454">
        <v>307750.30600899999</v>
      </c>
      <c r="O56" s="454">
        <v>297068.50831515004</v>
      </c>
      <c r="P56" s="454">
        <v>238037.42332177999</v>
      </c>
      <c r="Q56" s="455">
        <v>206688.55239</v>
      </c>
      <c r="R56" s="454">
        <v>176154.454619</v>
      </c>
      <c r="S56" s="454">
        <v>166679.44218000001</v>
      </c>
      <c r="T56" s="454">
        <v>151718.02275664001</v>
      </c>
      <c r="U56" s="454">
        <v>155452.62083699999</v>
      </c>
      <c r="V56" s="455">
        <v>161408.129227</v>
      </c>
      <c r="W56" s="454">
        <v>158234.13415100001</v>
      </c>
      <c r="X56" s="454">
        <v>123753.25612999999</v>
      </c>
      <c r="Y56" s="454">
        <v>109662.075614</v>
      </c>
      <c r="Z56" s="454">
        <v>99432.873431999993</v>
      </c>
      <c r="AA56" s="455">
        <v>67190.659547000003</v>
      </c>
      <c r="AB56" s="454">
        <v>64128.223975000001</v>
      </c>
      <c r="AC56" s="454">
        <v>48562.039247000001</v>
      </c>
      <c r="AD56" s="454">
        <v>58293.064458000001</v>
      </c>
      <c r="AE56" s="454">
        <v>48588.306283029997</v>
      </c>
      <c r="AF56" s="455">
        <v>47893.619522000001</v>
      </c>
      <c r="AG56" s="454">
        <v>32253.072027999999</v>
      </c>
      <c r="AH56" s="454">
        <v>31934.765854000001</v>
      </c>
      <c r="AI56" s="454">
        <v>19172.583481999998</v>
      </c>
      <c r="AJ56" s="454">
        <v>14275.468448</v>
      </c>
      <c r="AK56" s="455">
        <v>14273.49112775</v>
      </c>
      <c r="AL56" s="454">
        <v>9423.3386665199996</v>
      </c>
      <c r="AM56" s="454">
        <v>10568.866705</v>
      </c>
      <c r="AN56" s="454">
        <v>8243.0978030000006</v>
      </c>
      <c r="AO56" s="454">
        <v>8819.7292357800015</v>
      </c>
      <c r="AP56" s="455">
        <v>5372.9958049999996</v>
      </c>
      <c r="AQ56" s="454">
        <v>5870.2506089999997</v>
      </c>
      <c r="AR56" s="454">
        <v>4761.0281019700005</v>
      </c>
      <c r="AS56" s="454">
        <v>5012.4585980000002</v>
      </c>
      <c r="AT56" s="454">
        <v>5849.6219659999997</v>
      </c>
      <c r="AU56" s="455">
        <v>3591.1620779999998</v>
      </c>
      <c r="AV56" s="454">
        <v>80.199037419999996</v>
      </c>
      <c r="AW56" s="454">
        <v>2369.8699620000002</v>
      </c>
      <c r="AX56" s="454">
        <v>56.343843999999997</v>
      </c>
      <c r="AY56" s="454">
        <v>5.8064197699999998</v>
      </c>
      <c r="AZ56" s="455">
        <v>313.43683199999998</v>
      </c>
      <c r="BA56" s="454">
        <v>537.52491499999996</v>
      </c>
      <c r="BB56" s="454">
        <v>0</v>
      </c>
      <c r="BC56" s="455" t="s">
        <v>475</v>
      </c>
      <c r="BD56" s="93"/>
      <c r="BE56" s="93">
        <v>0</v>
      </c>
      <c r="BF56" s="93">
        <v>0</v>
      </c>
      <c r="BG56" s="93">
        <v>0</v>
      </c>
      <c r="BH56" s="93">
        <v>0</v>
      </c>
      <c r="BI56" s="93">
        <v>0</v>
      </c>
      <c r="BJ56" s="93">
        <v>0</v>
      </c>
      <c r="BK56" s="93">
        <v>0</v>
      </c>
      <c r="BL56" s="93">
        <v>0</v>
      </c>
      <c r="BM56" s="93">
        <v>0</v>
      </c>
      <c r="BN56" s="93">
        <v>0</v>
      </c>
      <c r="BO56" s="93">
        <v>0</v>
      </c>
      <c r="BP56" s="93">
        <v>0</v>
      </c>
      <c r="BQ56" s="93"/>
      <c r="BR56" s="93"/>
      <c r="BS56" s="93"/>
      <c r="BT56" s="93"/>
      <c r="BU56" s="93"/>
      <c r="BV56" s="93"/>
      <c r="BW56" s="93"/>
      <c r="BX56" s="93"/>
      <c r="BY56" s="93"/>
      <c r="BZ56" s="93"/>
      <c r="CA56" s="93"/>
      <c r="CB56" s="93"/>
      <c r="CC56" s="93"/>
      <c r="CD56" s="93"/>
      <c r="CE56" s="93"/>
      <c r="CF56" s="93"/>
      <c r="CG56" s="93"/>
      <c r="CH56" s="93"/>
      <c r="CI56" s="93"/>
      <c r="CJ56" s="93"/>
      <c r="CK56" s="93"/>
      <c r="CL56" s="93"/>
      <c r="CM56" s="93"/>
      <c r="CN56" s="93"/>
      <c r="CO56" s="93"/>
      <c r="CP56" s="93"/>
      <c r="CQ56" s="93"/>
      <c r="CR56" s="93"/>
      <c r="CS56" s="93"/>
      <c r="CT56" s="93"/>
      <c r="CU56" s="93"/>
      <c r="CV56" s="93"/>
      <c r="CW56" s="93"/>
      <c r="CX56" s="93"/>
      <c r="CY56" s="93"/>
      <c r="CZ56" s="93"/>
    </row>
    <row r="57" spans="1:104" ht="20.45" customHeight="1">
      <c r="B57" s="404"/>
      <c r="C57" s="456"/>
      <c r="D57" s="457"/>
      <c r="E57" s="457"/>
      <c r="F57" s="457"/>
      <c r="G57" s="458"/>
      <c r="H57" s="457"/>
      <c r="I57" s="457"/>
      <c r="J57" s="457"/>
      <c r="K57" s="457"/>
      <c r="L57" s="458"/>
      <c r="M57" s="457"/>
      <c r="N57" s="457"/>
      <c r="O57" s="457"/>
      <c r="P57" s="457"/>
      <c r="Q57" s="458"/>
      <c r="R57" s="457"/>
      <c r="S57" s="457"/>
      <c r="T57" s="457"/>
      <c r="U57" s="457"/>
      <c r="V57" s="458"/>
      <c r="W57" s="457"/>
      <c r="X57" s="457"/>
      <c r="Y57" s="457"/>
      <c r="Z57" s="457"/>
      <c r="AA57" s="458"/>
      <c r="AB57" s="457"/>
      <c r="AC57" s="457"/>
      <c r="AD57" s="457"/>
      <c r="AE57" s="457"/>
      <c r="AF57" s="458"/>
      <c r="AG57" s="457"/>
      <c r="AH57" s="457"/>
      <c r="AI57" s="457"/>
      <c r="AJ57" s="457"/>
      <c r="AK57" s="458"/>
      <c r="AL57" s="457"/>
      <c r="AM57" s="457"/>
      <c r="AN57" s="457"/>
      <c r="AO57" s="457"/>
      <c r="AP57" s="458"/>
      <c r="AQ57" s="457"/>
      <c r="AR57" s="457"/>
      <c r="AS57" s="457"/>
      <c r="AT57" s="457"/>
      <c r="AU57" s="458"/>
      <c r="AV57" s="457"/>
      <c r="AW57" s="457"/>
      <c r="AX57" s="457"/>
      <c r="AY57" s="457"/>
      <c r="AZ57" s="458"/>
      <c r="BA57" s="457"/>
      <c r="BB57" s="457"/>
      <c r="BC57" s="458" t="s">
        <v>475</v>
      </c>
    </row>
    <row r="58" spans="1:104" ht="18">
      <c r="B58" s="404" t="s">
        <v>365</v>
      </c>
      <c r="C58" s="456">
        <v>8711069.1919164695</v>
      </c>
      <c r="D58" s="457">
        <v>2079364.2286753999</v>
      </c>
      <c r="E58" s="457">
        <v>1027383.071687</v>
      </c>
      <c r="F58" s="457">
        <v>1172716.96077254</v>
      </c>
      <c r="G58" s="458">
        <v>745505.89728368004</v>
      </c>
      <c r="H58" s="457">
        <v>531970.30652900005</v>
      </c>
      <c r="I58" s="457">
        <v>544673.77576400002</v>
      </c>
      <c r="J58" s="457">
        <v>434644.46486599999</v>
      </c>
      <c r="K58" s="457">
        <v>292368.75299040001</v>
      </c>
      <c r="L58" s="458">
        <v>274357.19568840001</v>
      </c>
      <c r="M58" s="457">
        <v>240763.78718029999</v>
      </c>
      <c r="N58" s="457">
        <v>85438.882148999997</v>
      </c>
      <c r="O58" s="457">
        <v>78527.25081189</v>
      </c>
      <c r="P58" s="457">
        <v>189357.38223926001</v>
      </c>
      <c r="Q58" s="458">
        <v>70275.718332000004</v>
      </c>
      <c r="R58" s="457">
        <v>54765.401012000002</v>
      </c>
      <c r="S58" s="457">
        <v>105901.756692</v>
      </c>
      <c r="T58" s="457">
        <v>140349.89583451001</v>
      </c>
      <c r="U58" s="457">
        <v>88670.681712999998</v>
      </c>
      <c r="V58" s="458">
        <v>0</v>
      </c>
      <c r="W58" s="457">
        <v>32922.934566999997</v>
      </c>
      <c r="X58" s="457">
        <v>70782.564350999994</v>
      </c>
      <c r="Y58" s="457">
        <v>62033.772894000002</v>
      </c>
      <c r="Z58" s="457">
        <v>59205.299398000003</v>
      </c>
      <c r="AA58" s="458">
        <v>50422.664864999999</v>
      </c>
      <c r="AB58" s="457">
        <v>43567.753750999997</v>
      </c>
      <c r="AC58" s="457">
        <v>19226.535007999999</v>
      </c>
      <c r="AD58" s="457">
        <v>20.640232000000001</v>
      </c>
      <c r="AE58" s="457">
        <v>39399.553219910005</v>
      </c>
      <c r="AF58" s="458">
        <v>46550.018464000001</v>
      </c>
      <c r="AG58" s="457">
        <v>30112.139373999998</v>
      </c>
      <c r="AH58" s="457">
        <v>20935.063189</v>
      </c>
      <c r="AI58" s="457">
        <v>17978.841221999999</v>
      </c>
      <c r="AJ58" s="457">
        <v>0</v>
      </c>
      <c r="AK58" s="458">
        <v>12144.662868020001</v>
      </c>
      <c r="AL58" s="457">
        <v>8467.7353574099998</v>
      </c>
      <c r="AM58" s="457">
        <v>8244.3341380000002</v>
      </c>
      <c r="AN58" s="457">
        <v>7658.8880879999997</v>
      </c>
      <c r="AO58" s="457">
        <v>6588.0943796199999</v>
      </c>
      <c r="AP58" s="458">
        <v>2513.0818450000002</v>
      </c>
      <c r="AQ58" s="457">
        <v>4814.8646989999997</v>
      </c>
      <c r="AR58" s="457">
        <v>213.51058424000001</v>
      </c>
      <c r="AS58" s="457">
        <v>1693.477766</v>
      </c>
      <c r="AT58" s="457">
        <v>5606.1415749999996</v>
      </c>
      <c r="AU58" s="458">
        <v>56.163367000000001</v>
      </c>
      <c r="AV58" s="457">
        <v>27.619133890000001</v>
      </c>
      <c r="AW58" s="457">
        <v>2085.725692</v>
      </c>
      <c r="AX58" s="457">
        <v>0</v>
      </c>
      <c r="AY58" s="457">
        <v>2.5000000000000001E-2</v>
      </c>
      <c r="AZ58" s="458">
        <v>261.67452200000002</v>
      </c>
      <c r="BA58" s="457">
        <v>500.00214599999998</v>
      </c>
      <c r="BB58" s="457">
        <v>0</v>
      </c>
      <c r="BC58" s="458" t="s">
        <v>475</v>
      </c>
      <c r="BE58" s="85">
        <v>0</v>
      </c>
      <c r="BF58" s="85">
        <v>0</v>
      </c>
      <c r="BG58" s="85">
        <v>0</v>
      </c>
      <c r="BH58" s="85">
        <v>0</v>
      </c>
      <c r="BI58" s="85">
        <v>0</v>
      </c>
      <c r="BJ58" s="85">
        <v>0</v>
      </c>
      <c r="BK58" s="85">
        <v>0</v>
      </c>
      <c r="BL58" s="85">
        <v>0</v>
      </c>
      <c r="BM58" s="85">
        <v>0</v>
      </c>
      <c r="BN58" s="85">
        <v>0</v>
      </c>
      <c r="BO58" s="85">
        <v>0</v>
      </c>
      <c r="BP58" s="85">
        <v>0</v>
      </c>
    </row>
    <row r="59" spans="1:104" ht="20.45" customHeight="1">
      <c r="B59" s="405" t="s">
        <v>366</v>
      </c>
      <c r="C59" s="456">
        <v>5748599.0189948687</v>
      </c>
      <c r="D59" s="457">
        <v>1584471.7670165701</v>
      </c>
      <c r="E59" s="457">
        <v>625735.692943</v>
      </c>
      <c r="F59" s="457">
        <v>755897.15586290008</v>
      </c>
      <c r="G59" s="458">
        <v>525622.68489348004</v>
      </c>
      <c r="H59" s="457">
        <v>347764.89450599998</v>
      </c>
      <c r="I59" s="457">
        <v>289209.91249399999</v>
      </c>
      <c r="J59" s="457">
        <v>353137.34509999998</v>
      </c>
      <c r="K59" s="457">
        <v>211538.63419504001</v>
      </c>
      <c r="L59" s="458">
        <v>140601.15370095</v>
      </c>
      <c r="M59" s="457">
        <v>185862.63843351</v>
      </c>
      <c r="N59" s="457">
        <v>43424.919118999998</v>
      </c>
      <c r="O59" s="457">
        <v>36190.365136860004</v>
      </c>
      <c r="P59" s="457">
        <v>81699.442013020001</v>
      </c>
      <c r="Q59" s="458">
        <v>65292.259786000002</v>
      </c>
      <c r="R59" s="457">
        <v>10138.159788000001</v>
      </c>
      <c r="S59" s="457">
        <v>48593.746020999999</v>
      </c>
      <c r="T59" s="457">
        <v>134722.00289516</v>
      </c>
      <c r="U59" s="457">
        <v>39758.940971000004</v>
      </c>
      <c r="V59" s="458">
        <v>0</v>
      </c>
      <c r="W59" s="457">
        <v>19270.846667999998</v>
      </c>
      <c r="X59" s="457">
        <v>43108.905429999999</v>
      </c>
      <c r="Y59" s="457">
        <v>45174.152283000003</v>
      </c>
      <c r="Z59" s="457">
        <v>37047.612288999997</v>
      </c>
      <c r="AA59" s="458">
        <v>21024.086843000001</v>
      </c>
      <c r="AB59" s="457">
        <v>15985.086799999999</v>
      </c>
      <c r="AC59" s="457">
        <v>3400.1822050000001</v>
      </c>
      <c r="AD59" s="457">
        <v>20.640232000000001</v>
      </c>
      <c r="AE59" s="457">
        <v>5171.4648596999996</v>
      </c>
      <c r="AF59" s="458">
        <v>22906.421547999998</v>
      </c>
      <c r="AG59" s="457">
        <v>17785.797833000001</v>
      </c>
      <c r="AH59" s="457">
        <v>464.47869800000001</v>
      </c>
      <c r="AI59" s="457">
        <v>8640.7531139999992</v>
      </c>
      <c r="AJ59" s="457">
        <v>0</v>
      </c>
      <c r="AK59" s="458">
        <v>475.77433636000001</v>
      </c>
      <c r="AL59" s="457">
        <v>1640.5756657300001</v>
      </c>
      <c r="AM59" s="457">
        <v>6383.5214859999996</v>
      </c>
      <c r="AN59" s="457">
        <v>7658.8880879999997</v>
      </c>
      <c r="AO59" s="457">
        <v>1650.5414544600001</v>
      </c>
      <c r="AP59" s="458">
        <v>1.080837</v>
      </c>
      <c r="AQ59" s="457">
        <v>4814.8646989999997</v>
      </c>
      <c r="AR59" s="457">
        <v>213.51058424000001</v>
      </c>
      <c r="AS59" s="457">
        <v>1399.9629829999999</v>
      </c>
      <c r="AT59" s="457">
        <v>3446.327225</v>
      </c>
      <c r="AU59" s="458">
        <v>0</v>
      </c>
      <c r="AV59" s="457">
        <v>27.619133890000001</v>
      </c>
      <c r="AW59" s="457">
        <v>724.20149600000002</v>
      </c>
      <c r="AX59" s="457">
        <v>0</v>
      </c>
      <c r="AY59" s="457">
        <v>2.5000000000000001E-2</v>
      </c>
      <c r="AZ59" s="458">
        <v>0</v>
      </c>
      <c r="BA59" s="457">
        <v>499.982328</v>
      </c>
      <c r="BB59" s="457">
        <v>0</v>
      </c>
      <c r="BC59" s="458" t="s">
        <v>475</v>
      </c>
      <c r="BE59" s="85">
        <v>0</v>
      </c>
      <c r="BF59" s="85">
        <v>0</v>
      </c>
      <c r="BG59" s="85">
        <v>0</v>
      </c>
      <c r="BH59" s="85">
        <v>0</v>
      </c>
      <c r="BI59" s="85">
        <v>0</v>
      </c>
      <c r="BJ59" s="85">
        <v>0</v>
      </c>
      <c r="BK59" s="85">
        <v>0</v>
      </c>
      <c r="BL59" s="85">
        <v>0</v>
      </c>
      <c r="BM59" s="85">
        <v>0</v>
      </c>
      <c r="BN59" s="85">
        <v>0</v>
      </c>
      <c r="BO59" s="85">
        <v>0</v>
      </c>
      <c r="BP59" s="85">
        <v>0</v>
      </c>
    </row>
    <row r="60" spans="1:104" ht="20.45" customHeight="1">
      <c r="B60" s="405" t="s">
        <v>367</v>
      </c>
      <c r="C60" s="456">
        <v>2554564.2866704599</v>
      </c>
      <c r="D60" s="457">
        <v>329288.24819433002</v>
      </c>
      <c r="E60" s="457">
        <v>333245.55475000001</v>
      </c>
      <c r="F60" s="457">
        <v>380369.31392872997</v>
      </c>
      <c r="G60" s="458">
        <v>211028.86050548</v>
      </c>
      <c r="H60" s="457">
        <v>162470.77028600001</v>
      </c>
      <c r="I60" s="457">
        <v>217293.139677</v>
      </c>
      <c r="J60" s="457">
        <v>56439.025837000001</v>
      </c>
      <c r="K60" s="457">
        <v>78009.126789749993</v>
      </c>
      <c r="L60" s="458">
        <v>133555.09154828</v>
      </c>
      <c r="M60" s="457">
        <v>54901.148746790001</v>
      </c>
      <c r="N60" s="457">
        <v>40815.095250999999</v>
      </c>
      <c r="O60" s="457">
        <v>40762.864822639996</v>
      </c>
      <c r="P60" s="457">
        <v>102897.11418947999</v>
      </c>
      <c r="Q60" s="458">
        <v>4983.4585459999998</v>
      </c>
      <c r="R60" s="457">
        <v>44184.299585000001</v>
      </c>
      <c r="S60" s="457">
        <v>57263.34261</v>
      </c>
      <c r="T60" s="457">
        <v>4901.7353884799995</v>
      </c>
      <c r="U60" s="457">
        <v>47086.334451000002</v>
      </c>
      <c r="V60" s="458">
        <v>0</v>
      </c>
      <c r="W60" s="457">
        <v>13612.219972000001</v>
      </c>
      <c r="X60" s="457">
        <v>27671.155918</v>
      </c>
      <c r="Y60" s="457">
        <v>16859.620610999998</v>
      </c>
      <c r="Z60" s="457">
        <v>22144.026393</v>
      </c>
      <c r="AA60" s="458">
        <v>18610.414779999999</v>
      </c>
      <c r="AB60" s="457">
        <v>27582.333132</v>
      </c>
      <c r="AC60" s="457">
        <v>2360.6266609999998</v>
      </c>
      <c r="AD60" s="457">
        <v>0</v>
      </c>
      <c r="AE60" s="457">
        <v>34228.08836021</v>
      </c>
      <c r="AF60" s="458">
        <v>23559.101710999999</v>
      </c>
      <c r="AG60" s="457">
        <v>12326.341541</v>
      </c>
      <c r="AH60" s="457">
        <v>17353.571788000001</v>
      </c>
      <c r="AI60" s="457">
        <v>9338.0881079999999</v>
      </c>
      <c r="AJ60" s="457">
        <v>0</v>
      </c>
      <c r="AK60" s="458">
        <v>11668.445100450001</v>
      </c>
      <c r="AL60" s="457">
        <v>6827.1596916799999</v>
      </c>
      <c r="AM60" s="457">
        <v>1860.8126520000001</v>
      </c>
      <c r="AN60" s="457">
        <v>0</v>
      </c>
      <c r="AO60" s="457">
        <v>4937.5529251600001</v>
      </c>
      <c r="AP60" s="458">
        <v>0</v>
      </c>
      <c r="AQ60" s="457">
        <v>0</v>
      </c>
      <c r="AR60" s="457">
        <v>0</v>
      </c>
      <c r="AS60" s="457">
        <v>293.15557899999999</v>
      </c>
      <c r="AT60" s="457">
        <v>2158.3592709999998</v>
      </c>
      <c r="AU60" s="458">
        <v>56.163367000000001</v>
      </c>
      <c r="AV60" s="457">
        <v>0</v>
      </c>
      <c r="AW60" s="457">
        <v>1360.8494800000001</v>
      </c>
      <c r="AX60" s="457">
        <v>0</v>
      </c>
      <c r="AY60" s="457">
        <v>0</v>
      </c>
      <c r="AZ60" s="458">
        <v>261.67452200000002</v>
      </c>
      <c r="BA60" s="457">
        <v>0</v>
      </c>
      <c r="BB60" s="457">
        <v>0</v>
      </c>
      <c r="BC60" s="458" t="s">
        <v>475</v>
      </c>
      <c r="BE60" s="85">
        <v>0</v>
      </c>
      <c r="BF60" s="85">
        <v>0</v>
      </c>
      <c r="BG60" s="85">
        <v>0</v>
      </c>
      <c r="BH60" s="85">
        <v>0</v>
      </c>
      <c r="BI60" s="85">
        <v>0</v>
      </c>
      <c r="BJ60" s="85">
        <v>0</v>
      </c>
      <c r="BK60" s="85">
        <v>0</v>
      </c>
      <c r="BL60" s="85">
        <v>0</v>
      </c>
      <c r="BM60" s="85">
        <v>0</v>
      </c>
      <c r="BN60" s="85">
        <v>0</v>
      </c>
      <c r="BO60" s="85">
        <v>0</v>
      </c>
      <c r="BP60" s="85">
        <v>0</v>
      </c>
    </row>
    <row r="61" spans="1:104" ht="20.45" customHeight="1">
      <c r="B61" s="410" t="s">
        <v>368</v>
      </c>
      <c r="C61" s="456">
        <v>2106292.4613461201</v>
      </c>
      <c r="D61" s="457">
        <v>302628.81413265999</v>
      </c>
      <c r="E61" s="457">
        <v>270206.32803600002</v>
      </c>
      <c r="F61" s="457">
        <v>378528.30520573998</v>
      </c>
      <c r="G61" s="458">
        <v>118892.42846379</v>
      </c>
      <c r="H61" s="457">
        <v>153123.04384599999</v>
      </c>
      <c r="I61" s="457">
        <v>184860.215582</v>
      </c>
      <c r="J61" s="457">
        <v>56432.270304999998</v>
      </c>
      <c r="K61" s="457">
        <v>0</v>
      </c>
      <c r="L61" s="458">
        <v>80470.66900477001</v>
      </c>
      <c r="M61" s="457">
        <v>54901.148746790001</v>
      </c>
      <c r="N61" s="457">
        <v>40815.095250999999</v>
      </c>
      <c r="O61" s="457">
        <v>29342.627549590001</v>
      </c>
      <c r="P61" s="457">
        <v>101728.05045628999</v>
      </c>
      <c r="Q61" s="458">
        <v>0</v>
      </c>
      <c r="R61" s="457">
        <v>14050.401431</v>
      </c>
      <c r="S61" s="457">
        <v>46980.738121000002</v>
      </c>
      <c r="T61" s="457">
        <v>4901.7353884799995</v>
      </c>
      <c r="U61" s="457">
        <v>47000.743693999997</v>
      </c>
      <c r="V61" s="458">
        <v>0</v>
      </c>
      <c r="W61" s="457">
        <v>11828.211950999999</v>
      </c>
      <c r="X61" s="457">
        <v>24822.040313000001</v>
      </c>
      <c r="Y61" s="457">
        <v>1623.3564679999999</v>
      </c>
      <c r="Z61" s="457">
        <v>21472.899108000001</v>
      </c>
      <c r="AA61" s="458">
        <v>10251.147951000001</v>
      </c>
      <c r="AB61" s="457">
        <v>27582.333132</v>
      </c>
      <c r="AC61" s="457">
        <v>2360.6266609999998</v>
      </c>
      <c r="AD61" s="457">
        <v>0</v>
      </c>
      <c r="AE61" s="457">
        <v>34228.08836021</v>
      </c>
      <c r="AF61" s="458">
        <v>23559.101710999999</v>
      </c>
      <c r="AG61" s="457">
        <v>12326.341541</v>
      </c>
      <c r="AH61" s="457">
        <v>14239.220272</v>
      </c>
      <c r="AI61" s="457">
        <v>9338.0881079999999</v>
      </c>
      <c r="AJ61" s="457">
        <v>0</v>
      </c>
      <c r="AK61" s="458">
        <v>11668.445100450001</v>
      </c>
      <c r="AL61" s="457">
        <v>5608.4307328699997</v>
      </c>
      <c r="AM61" s="457">
        <v>1860.8126520000001</v>
      </c>
      <c r="AN61" s="457">
        <v>0</v>
      </c>
      <c r="AO61" s="457">
        <v>4916.8295924799995</v>
      </c>
      <c r="AP61" s="458">
        <v>0</v>
      </c>
      <c r="AQ61" s="457">
        <v>0</v>
      </c>
      <c r="AR61" s="457">
        <v>0</v>
      </c>
      <c r="AS61" s="457">
        <v>293.15557899999999</v>
      </c>
      <c r="AT61" s="457">
        <v>2158.3592709999998</v>
      </c>
      <c r="AU61" s="458">
        <v>56.163367000000001</v>
      </c>
      <c r="AV61" s="457">
        <v>0</v>
      </c>
      <c r="AW61" s="457">
        <v>974.51973899999996</v>
      </c>
      <c r="AX61" s="457">
        <v>0</v>
      </c>
      <c r="AY61" s="457">
        <v>0</v>
      </c>
      <c r="AZ61" s="458">
        <v>261.67452200000002</v>
      </c>
      <c r="BA61" s="457">
        <v>0</v>
      </c>
      <c r="BB61" s="457">
        <v>0</v>
      </c>
      <c r="BC61" s="458" t="s">
        <v>475</v>
      </c>
      <c r="BE61" s="85">
        <v>0</v>
      </c>
      <c r="BF61" s="85">
        <v>0</v>
      </c>
      <c r="BG61" s="85">
        <v>0</v>
      </c>
      <c r="BH61" s="85">
        <v>0</v>
      </c>
      <c r="BI61" s="85">
        <v>0</v>
      </c>
      <c r="BJ61" s="85">
        <v>0</v>
      </c>
      <c r="BK61" s="85">
        <v>0</v>
      </c>
      <c r="BL61" s="85">
        <v>0</v>
      </c>
      <c r="BM61" s="85">
        <v>0</v>
      </c>
      <c r="BN61" s="85">
        <v>0</v>
      </c>
      <c r="BO61" s="85">
        <v>0</v>
      </c>
      <c r="BP61" s="85">
        <v>0</v>
      </c>
    </row>
    <row r="62" spans="1:104" ht="20.45" customHeight="1">
      <c r="B62" s="410" t="s">
        <v>369</v>
      </c>
      <c r="C62" s="456">
        <v>448271.82532433997</v>
      </c>
      <c r="D62" s="457">
        <v>26659.434061669999</v>
      </c>
      <c r="E62" s="457">
        <v>63039.226713999997</v>
      </c>
      <c r="F62" s="457">
        <v>1841.00872299</v>
      </c>
      <c r="G62" s="458">
        <v>92136.432041690001</v>
      </c>
      <c r="H62" s="457">
        <v>9347.7264400000004</v>
      </c>
      <c r="I62" s="457">
        <v>32432.924094999998</v>
      </c>
      <c r="J62" s="457">
        <v>6.7555319999999996</v>
      </c>
      <c r="K62" s="457">
        <v>78009.126789749993</v>
      </c>
      <c r="L62" s="458">
        <v>53084.422543510002</v>
      </c>
      <c r="M62" s="457">
        <v>0</v>
      </c>
      <c r="N62" s="457">
        <v>0</v>
      </c>
      <c r="O62" s="457">
        <v>11420.237273049999</v>
      </c>
      <c r="P62" s="457">
        <v>1169.06373319</v>
      </c>
      <c r="Q62" s="458">
        <v>4983.4585459999998</v>
      </c>
      <c r="R62" s="457">
        <v>30133.898153999999</v>
      </c>
      <c r="S62" s="457">
        <v>10282.604488999999</v>
      </c>
      <c r="T62" s="457">
        <v>0</v>
      </c>
      <c r="U62" s="457">
        <v>85.590756999999996</v>
      </c>
      <c r="V62" s="458">
        <v>0</v>
      </c>
      <c r="W62" s="457">
        <v>1784.0080210000001</v>
      </c>
      <c r="X62" s="457">
        <v>2849.115605</v>
      </c>
      <c r="Y62" s="457">
        <v>15236.264143</v>
      </c>
      <c r="Z62" s="457">
        <v>671.12728500000003</v>
      </c>
      <c r="AA62" s="458">
        <v>8359.2668290000001</v>
      </c>
      <c r="AB62" s="457">
        <v>0</v>
      </c>
      <c r="AC62" s="457">
        <v>0</v>
      </c>
      <c r="AD62" s="457">
        <v>0</v>
      </c>
      <c r="AE62" s="457">
        <v>0</v>
      </c>
      <c r="AF62" s="458">
        <v>0</v>
      </c>
      <c r="AG62" s="457">
        <v>0</v>
      </c>
      <c r="AH62" s="457">
        <v>3114.3515160000002</v>
      </c>
      <c r="AI62" s="457">
        <v>0</v>
      </c>
      <c r="AJ62" s="457">
        <v>0</v>
      </c>
      <c r="AK62" s="458">
        <v>0</v>
      </c>
      <c r="AL62" s="457">
        <v>1218.72895881</v>
      </c>
      <c r="AM62" s="457">
        <v>0</v>
      </c>
      <c r="AN62" s="457">
        <v>0</v>
      </c>
      <c r="AO62" s="457">
        <v>20.723332679999999</v>
      </c>
      <c r="AP62" s="458">
        <v>0</v>
      </c>
      <c r="AQ62" s="457">
        <v>0</v>
      </c>
      <c r="AR62" s="457">
        <v>0</v>
      </c>
      <c r="AS62" s="457">
        <v>0</v>
      </c>
      <c r="AT62" s="457">
        <v>0</v>
      </c>
      <c r="AU62" s="458">
        <v>0</v>
      </c>
      <c r="AV62" s="457">
        <v>0</v>
      </c>
      <c r="AW62" s="457">
        <v>386.32974100000001</v>
      </c>
      <c r="AX62" s="457">
        <v>0</v>
      </c>
      <c r="AY62" s="457">
        <v>0</v>
      </c>
      <c r="AZ62" s="458">
        <v>0</v>
      </c>
      <c r="BA62" s="457">
        <v>0</v>
      </c>
      <c r="BB62" s="457">
        <v>0</v>
      </c>
      <c r="BC62" s="458" t="s">
        <v>475</v>
      </c>
      <c r="BE62" s="85">
        <v>0</v>
      </c>
      <c r="BF62" s="85">
        <v>0</v>
      </c>
      <c r="BG62" s="85">
        <v>0</v>
      </c>
      <c r="BH62" s="85">
        <v>0</v>
      </c>
      <c r="BI62" s="85">
        <v>0</v>
      </c>
      <c r="BJ62" s="85">
        <v>0</v>
      </c>
      <c r="BK62" s="85">
        <v>0</v>
      </c>
      <c r="BL62" s="85">
        <v>0</v>
      </c>
      <c r="BM62" s="85">
        <v>0</v>
      </c>
      <c r="BN62" s="85">
        <v>0</v>
      </c>
      <c r="BO62" s="85">
        <v>0</v>
      </c>
      <c r="BP62" s="85">
        <v>0</v>
      </c>
    </row>
    <row r="63" spans="1:104" ht="20.45" customHeight="1">
      <c r="B63" s="405" t="s">
        <v>370</v>
      </c>
      <c r="C63" s="456">
        <v>377657.76810029004</v>
      </c>
      <c r="D63" s="457">
        <v>158002.904542</v>
      </c>
      <c r="E63" s="457">
        <v>65523.392015999998</v>
      </c>
      <c r="F63" s="457">
        <v>32010.61274352</v>
      </c>
      <c r="G63" s="458">
        <v>0</v>
      </c>
      <c r="H63" s="457">
        <v>19030.876512999999</v>
      </c>
      <c r="I63" s="457">
        <v>36501.405133</v>
      </c>
      <c r="J63" s="457">
        <v>24576.416226000001</v>
      </c>
      <c r="K63" s="457">
        <v>2779.60778209</v>
      </c>
      <c r="L63" s="458">
        <v>0</v>
      </c>
      <c r="M63" s="457">
        <v>0</v>
      </c>
      <c r="N63" s="457">
        <v>970.73671100000001</v>
      </c>
      <c r="O63" s="457">
        <v>1570.7694601199998</v>
      </c>
      <c r="P63" s="457">
        <v>4703.45930056</v>
      </c>
      <c r="Q63" s="458">
        <v>0</v>
      </c>
      <c r="R63" s="457">
        <v>442.28291100000001</v>
      </c>
      <c r="S63" s="457">
        <v>0</v>
      </c>
      <c r="T63" s="457">
        <v>0</v>
      </c>
      <c r="U63" s="457">
        <v>1824.9362699999999</v>
      </c>
      <c r="V63" s="458">
        <v>0</v>
      </c>
      <c r="W63" s="457">
        <v>0</v>
      </c>
      <c r="X63" s="457">
        <v>0</v>
      </c>
      <c r="Y63" s="457">
        <v>0</v>
      </c>
      <c r="Z63" s="457">
        <v>0</v>
      </c>
      <c r="AA63" s="458">
        <v>10758.207213</v>
      </c>
      <c r="AB63" s="457">
        <v>0</v>
      </c>
      <c r="AC63" s="457">
        <v>13333.866849</v>
      </c>
      <c r="AD63" s="457">
        <v>0</v>
      </c>
      <c r="AE63" s="457">
        <v>0</v>
      </c>
      <c r="AF63" s="458">
        <v>0</v>
      </c>
      <c r="AG63" s="457">
        <v>0</v>
      </c>
      <c r="AH63" s="457">
        <v>3116.6067910000002</v>
      </c>
      <c r="AI63" s="457">
        <v>0</v>
      </c>
      <c r="AJ63" s="457">
        <v>0</v>
      </c>
      <c r="AK63" s="458">
        <v>0</v>
      </c>
      <c r="AL63" s="457">
        <v>0</v>
      </c>
      <c r="AM63" s="457">
        <v>0</v>
      </c>
      <c r="AN63" s="457">
        <v>0</v>
      </c>
      <c r="AO63" s="457">
        <v>0</v>
      </c>
      <c r="AP63" s="458">
        <v>2511.6876390000002</v>
      </c>
      <c r="AQ63" s="457">
        <v>0</v>
      </c>
      <c r="AR63" s="457">
        <v>0</v>
      </c>
      <c r="AS63" s="457">
        <v>0</v>
      </c>
      <c r="AT63" s="457">
        <v>0</v>
      </c>
      <c r="AU63" s="458">
        <v>0</v>
      </c>
      <c r="AV63" s="457">
        <v>0</v>
      </c>
      <c r="AW63" s="457">
        <v>0</v>
      </c>
      <c r="AX63" s="457">
        <v>0</v>
      </c>
      <c r="AY63" s="457">
        <v>0</v>
      </c>
      <c r="AZ63" s="458">
        <v>0</v>
      </c>
      <c r="BA63" s="457">
        <v>0</v>
      </c>
      <c r="BB63" s="457">
        <v>0</v>
      </c>
      <c r="BC63" s="458" t="s">
        <v>475</v>
      </c>
      <c r="BE63" s="85">
        <v>0</v>
      </c>
      <c r="BF63" s="85">
        <v>0</v>
      </c>
      <c r="BG63" s="85">
        <v>0</v>
      </c>
      <c r="BH63" s="85">
        <v>0</v>
      </c>
      <c r="BI63" s="85">
        <v>0</v>
      </c>
      <c r="BJ63" s="85">
        <v>0</v>
      </c>
      <c r="BK63" s="85">
        <v>0</v>
      </c>
      <c r="BL63" s="85">
        <v>0</v>
      </c>
      <c r="BM63" s="85">
        <v>0</v>
      </c>
      <c r="BN63" s="85">
        <v>0</v>
      </c>
      <c r="BO63" s="85">
        <v>0</v>
      </c>
      <c r="BP63" s="85">
        <v>0</v>
      </c>
    </row>
    <row r="64" spans="1:104" ht="20.45" customHeight="1">
      <c r="B64" s="405" t="s">
        <v>371</v>
      </c>
      <c r="C64" s="456">
        <v>30248.118150849998</v>
      </c>
      <c r="D64" s="457">
        <v>7601.3089225000003</v>
      </c>
      <c r="E64" s="457">
        <v>2878.4319780000001</v>
      </c>
      <c r="F64" s="457">
        <v>4439.8782373900003</v>
      </c>
      <c r="G64" s="458">
        <v>8854.3518847199994</v>
      </c>
      <c r="H64" s="457">
        <v>2703.7652240000002</v>
      </c>
      <c r="I64" s="457">
        <v>1669.31846</v>
      </c>
      <c r="J64" s="457">
        <v>491.67770300000001</v>
      </c>
      <c r="K64" s="457">
        <v>41.384223520000006</v>
      </c>
      <c r="L64" s="458">
        <v>200.95043916999998</v>
      </c>
      <c r="M64" s="457">
        <v>0</v>
      </c>
      <c r="N64" s="457">
        <v>228.131068</v>
      </c>
      <c r="O64" s="457">
        <v>3.2513922700000002</v>
      </c>
      <c r="P64" s="457">
        <v>57.366736200000005</v>
      </c>
      <c r="Q64" s="458">
        <v>0</v>
      </c>
      <c r="R64" s="457">
        <v>0.65872799999999998</v>
      </c>
      <c r="S64" s="457">
        <v>44.668061000000002</v>
      </c>
      <c r="T64" s="457">
        <v>726.15755087000002</v>
      </c>
      <c r="U64" s="457">
        <v>0.47002100000000002</v>
      </c>
      <c r="V64" s="458">
        <v>0</v>
      </c>
      <c r="W64" s="457">
        <v>39.867927000000002</v>
      </c>
      <c r="X64" s="457">
        <v>2.5030030000000001</v>
      </c>
      <c r="Y64" s="457">
        <v>0</v>
      </c>
      <c r="Z64" s="457">
        <v>13.660716000000001</v>
      </c>
      <c r="AA64" s="458">
        <v>29.956029000000001</v>
      </c>
      <c r="AB64" s="457">
        <v>0.33381899999999998</v>
      </c>
      <c r="AC64" s="457">
        <v>131.85929300000001</v>
      </c>
      <c r="AD64" s="457">
        <v>0</v>
      </c>
      <c r="AE64" s="457">
        <v>0</v>
      </c>
      <c r="AF64" s="458">
        <v>84.495204999999999</v>
      </c>
      <c r="AG64" s="457">
        <v>0</v>
      </c>
      <c r="AH64" s="457">
        <v>0.405912</v>
      </c>
      <c r="AI64" s="457">
        <v>0</v>
      </c>
      <c r="AJ64" s="457">
        <v>0</v>
      </c>
      <c r="AK64" s="458">
        <v>0.44343121000000002</v>
      </c>
      <c r="AL64" s="457">
        <v>0</v>
      </c>
      <c r="AM64" s="457">
        <v>0</v>
      </c>
      <c r="AN64" s="457">
        <v>0</v>
      </c>
      <c r="AO64" s="457">
        <v>0</v>
      </c>
      <c r="AP64" s="458">
        <v>0.31336900000000001</v>
      </c>
      <c r="AQ64" s="457">
        <v>0</v>
      </c>
      <c r="AR64" s="457">
        <v>0</v>
      </c>
      <c r="AS64" s="457">
        <v>0.35920400000000002</v>
      </c>
      <c r="AT64" s="457">
        <v>1.455079</v>
      </c>
      <c r="AU64" s="458">
        <v>0</v>
      </c>
      <c r="AV64" s="457">
        <v>0</v>
      </c>
      <c r="AW64" s="457">
        <v>0.67471599999999998</v>
      </c>
      <c r="AX64" s="457">
        <v>0</v>
      </c>
      <c r="AY64" s="457">
        <v>0</v>
      </c>
      <c r="AZ64" s="458">
        <v>0</v>
      </c>
      <c r="BA64" s="457">
        <v>1.9817999999999999E-2</v>
      </c>
      <c r="BB64" s="457">
        <v>0</v>
      </c>
      <c r="BC64" s="458" t="s">
        <v>475</v>
      </c>
      <c r="BE64" s="85">
        <v>0</v>
      </c>
      <c r="BF64" s="85">
        <v>0</v>
      </c>
      <c r="BG64" s="85">
        <v>0</v>
      </c>
      <c r="BH64" s="85">
        <v>0</v>
      </c>
      <c r="BI64" s="85">
        <v>0</v>
      </c>
      <c r="BJ64" s="85">
        <v>0</v>
      </c>
      <c r="BK64" s="85">
        <v>0</v>
      </c>
      <c r="BL64" s="85">
        <v>0</v>
      </c>
      <c r="BM64" s="85">
        <v>0</v>
      </c>
      <c r="BN64" s="85">
        <v>0</v>
      </c>
      <c r="BO64" s="85">
        <v>0</v>
      </c>
      <c r="BP64" s="85">
        <v>0</v>
      </c>
    </row>
    <row r="65" spans="1:104" ht="20.45" customHeight="1">
      <c r="B65" s="404" t="s">
        <v>372</v>
      </c>
      <c r="C65" s="456">
        <v>422870.33761053003</v>
      </c>
      <c r="D65" s="457">
        <v>17412.576718820001</v>
      </c>
      <c r="E65" s="457">
        <v>39128.413544000003</v>
      </c>
      <c r="F65" s="457">
        <v>7344.8885844300003</v>
      </c>
      <c r="G65" s="458">
        <v>18725.34439364</v>
      </c>
      <c r="H65" s="457">
        <v>9457.7021050000003</v>
      </c>
      <c r="I65" s="457">
        <v>44865.148902000001</v>
      </c>
      <c r="J65" s="457">
        <v>31757.704032000001</v>
      </c>
      <c r="K65" s="457">
        <v>46012.732175720004</v>
      </c>
      <c r="L65" s="458">
        <v>44447.251290040003</v>
      </c>
      <c r="M65" s="457">
        <v>0</v>
      </c>
      <c r="N65" s="457">
        <v>4009.4686510000001</v>
      </c>
      <c r="O65" s="457">
        <v>1567.75965918</v>
      </c>
      <c r="P65" s="457">
        <v>3553.11311342</v>
      </c>
      <c r="Q65" s="458">
        <v>15382.835386999999</v>
      </c>
      <c r="R65" s="457">
        <v>4461.5781530000004</v>
      </c>
      <c r="S65" s="457">
        <v>9114.4459019999995</v>
      </c>
      <c r="T65" s="457">
        <v>3903.4942792800002</v>
      </c>
      <c r="U65" s="457">
        <v>16623.723016</v>
      </c>
      <c r="V65" s="458">
        <v>0</v>
      </c>
      <c r="W65" s="457">
        <v>89.472244000000003</v>
      </c>
      <c r="X65" s="457">
        <v>51397.130554000003</v>
      </c>
      <c r="Y65" s="457">
        <v>0</v>
      </c>
      <c r="Z65" s="457">
        <v>4275.7716730000002</v>
      </c>
      <c r="AA65" s="458">
        <v>195.752161</v>
      </c>
      <c r="AB65" s="457">
        <v>168.34400600000001</v>
      </c>
      <c r="AC65" s="457">
        <v>22713.879045000001</v>
      </c>
      <c r="AD65" s="457">
        <v>0</v>
      </c>
      <c r="AE65" s="457">
        <v>7053.5779275799996</v>
      </c>
      <c r="AF65" s="458">
        <v>0</v>
      </c>
      <c r="AG65" s="457">
        <v>0</v>
      </c>
      <c r="AH65" s="457">
        <v>465</v>
      </c>
      <c r="AI65" s="457">
        <v>18.655484999999999</v>
      </c>
      <c r="AJ65" s="457">
        <v>0</v>
      </c>
      <c r="AK65" s="458">
        <v>1276.62204333</v>
      </c>
      <c r="AL65" s="457">
        <v>721.7864566799999</v>
      </c>
      <c r="AM65" s="457">
        <v>1418.166211</v>
      </c>
      <c r="AN65" s="457">
        <v>0</v>
      </c>
      <c r="AO65" s="457">
        <v>1901.98251641</v>
      </c>
      <c r="AP65" s="458">
        <v>2255.9850769999998</v>
      </c>
      <c r="AQ65" s="457">
        <v>0</v>
      </c>
      <c r="AR65" s="457">
        <v>4490.0443509999996</v>
      </c>
      <c r="AS65" s="457">
        <v>3191.4671450000001</v>
      </c>
      <c r="AT65" s="457">
        <v>0</v>
      </c>
      <c r="AU65" s="458">
        <v>3468.5208080000002</v>
      </c>
      <c r="AV65" s="457">
        <v>0</v>
      </c>
      <c r="AW65" s="457">
        <v>0</v>
      </c>
      <c r="AX65" s="457">
        <v>0</v>
      </c>
      <c r="AY65" s="457">
        <v>0</v>
      </c>
      <c r="AZ65" s="458">
        <v>0</v>
      </c>
      <c r="BA65" s="457">
        <v>0</v>
      </c>
      <c r="BB65" s="457">
        <v>0</v>
      </c>
      <c r="BC65" s="458" t="s">
        <v>475</v>
      </c>
      <c r="BE65" s="85">
        <v>0</v>
      </c>
      <c r="BF65" s="85">
        <v>0</v>
      </c>
      <c r="BG65" s="85">
        <v>0</v>
      </c>
      <c r="BH65" s="85">
        <v>0</v>
      </c>
      <c r="BI65" s="85">
        <v>0</v>
      </c>
      <c r="BJ65" s="85">
        <v>0</v>
      </c>
      <c r="BK65" s="85">
        <v>0</v>
      </c>
      <c r="BL65" s="85">
        <v>0</v>
      </c>
      <c r="BM65" s="85">
        <v>0</v>
      </c>
      <c r="BN65" s="85">
        <v>0</v>
      </c>
      <c r="BO65" s="85">
        <v>0</v>
      </c>
      <c r="BP65" s="85">
        <v>0</v>
      </c>
    </row>
    <row r="66" spans="1:104" ht="20.45" customHeight="1">
      <c r="B66" s="404" t="s">
        <v>373</v>
      </c>
      <c r="C66" s="456">
        <v>19987.162335000001</v>
      </c>
      <c r="D66" s="457">
        <v>0</v>
      </c>
      <c r="E66" s="457">
        <v>0</v>
      </c>
      <c r="F66" s="457">
        <v>0</v>
      </c>
      <c r="G66" s="458">
        <v>0</v>
      </c>
      <c r="H66" s="457">
        <v>0</v>
      </c>
      <c r="I66" s="457">
        <v>19987.162335000001</v>
      </c>
      <c r="J66" s="457">
        <v>0</v>
      </c>
      <c r="K66" s="457">
        <v>0</v>
      </c>
      <c r="L66" s="458">
        <v>0</v>
      </c>
      <c r="M66" s="457">
        <v>0</v>
      </c>
      <c r="N66" s="457">
        <v>0</v>
      </c>
      <c r="O66" s="457">
        <v>0</v>
      </c>
      <c r="P66" s="457">
        <v>0</v>
      </c>
      <c r="Q66" s="458">
        <v>0</v>
      </c>
      <c r="R66" s="457">
        <v>0</v>
      </c>
      <c r="S66" s="457">
        <v>0</v>
      </c>
      <c r="T66" s="457">
        <v>0</v>
      </c>
      <c r="U66" s="457">
        <v>0</v>
      </c>
      <c r="V66" s="458">
        <v>0</v>
      </c>
      <c r="W66" s="457">
        <v>0</v>
      </c>
      <c r="X66" s="457">
        <v>0</v>
      </c>
      <c r="Y66" s="457">
        <v>0</v>
      </c>
      <c r="Z66" s="457">
        <v>0</v>
      </c>
      <c r="AA66" s="458">
        <v>0</v>
      </c>
      <c r="AB66" s="457">
        <v>0</v>
      </c>
      <c r="AC66" s="457">
        <v>0</v>
      </c>
      <c r="AD66" s="457">
        <v>0</v>
      </c>
      <c r="AE66" s="457">
        <v>0</v>
      </c>
      <c r="AF66" s="458">
        <v>0</v>
      </c>
      <c r="AG66" s="457">
        <v>0</v>
      </c>
      <c r="AH66" s="457">
        <v>0</v>
      </c>
      <c r="AI66" s="457">
        <v>0</v>
      </c>
      <c r="AJ66" s="457">
        <v>0</v>
      </c>
      <c r="AK66" s="458">
        <v>0</v>
      </c>
      <c r="AL66" s="457">
        <v>0</v>
      </c>
      <c r="AM66" s="457">
        <v>0</v>
      </c>
      <c r="AN66" s="457">
        <v>0</v>
      </c>
      <c r="AO66" s="457">
        <v>0</v>
      </c>
      <c r="AP66" s="458">
        <v>0</v>
      </c>
      <c r="AQ66" s="457">
        <v>0</v>
      </c>
      <c r="AR66" s="457">
        <v>0</v>
      </c>
      <c r="AS66" s="457">
        <v>0</v>
      </c>
      <c r="AT66" s="457">
        <v>0</v>
      </c>
      <c r="AU66" s="458">
        <v>0</v>
      </c>
      <c r="AV66" s="457">
        <v>0</v>
      </c>
      <c r="AW66" s="457">
        <v>0</v>
      </c>
      <c r="AX66" s="457">
        <v>0</v>
      </c>
      <c r="AY66" s="457">
        <v>0</v>
      </c>
      <c r="AZ66" s="458">
        <v>0</v>
      </c>
      <c r="BA66" s="457">
        <v>0</v>
      </c>
      <c r="BB66" s="457">
        <v>0</v>
      </c>
      <c r="BC66" s="458" t="s">
        <v>475</v>
      </c>
      <c r="BE66" s="85">
        <v>0</v>
      </c>
      <c r="BF66" s="85">
        <v>0</v>
      </c>
      <c r="BG66" s="85">
        <v>0</v>
      </c>
      <c r="BH66" s="85">
        <v>0</v>
      </c>
      <c r="BI66" s="85">
        <v>0</v>
      </c>
      <c r="BJ66" s="85">
        <v>0</v>
      </c>
      <c r="BK66" s="85">
        <v>0</v>
      </c>
      <c r="BL66" s="85">
        <v>0</v>
      </c>
      <c r="BM66" s="85">
        <v>0</v>
      </c>
      <c r="BN66" s="85">
        <v>0</v>
      </c>
      <c r="BO66" s="85">
        <v>0</v>
      </c>
      <c r="BP66" s="85">
        <v>0</v>
      </c>
    </row>
    <row r="67" spans="1:104" ht="20.45" customHeight="1">
      <c r="B67" s="404" t="s">
        <v>374</v>
      </c>
      <c r="C67" s="456">
        <v>1893529.7463339902</v>
      </c>
      <c r="D67" s="457">
        <v>187681.85914814001</v>
      </c>
      <c r="E67" s="457">
        <v>286212.78726299998</v>
      </c>
      <c r="F67" s="457">
        <v>291498.06989033002</v>
      </c>
      <c r="G67" s="458">
        <v>84030.804460030005</v>
      </c>
      <c r="H67" s="457">
        <v>114637.698458</v>
      </c>
      <c r="I67" s="457">
        <v>62546.996848000003</v>
      </c>
      <c r="J67" s="457">
        <v>3282.9365459999999</v>
      </c>
      <c r="K67" s="457">
        <v>48368.263734010005</v>
      </c>
      <c r="L67" s="458">
        <v>5564.9362875900006</v>
      </c>
      <c r="M67" s="457">
        <v>43683.754215910005</v>
      </c>
      <c r="N67" s="457">
        <v>163403.578977</v>
      </c>
      <c r="O67" s="457">
        <v>130475.09690037</v>
      </c>
      <c r="P67" s="457">
        <v>34290.338632079998</v>
      </c>
      <c r="Q67" s="458">
        <v>844.63139799999999</v>
      </c>
      <c r="R67" s="457">
        <v>100981.746913</v>
      </c>
      <c r="S67" s="457">
        <v>46319.752640999999</v>
      </c>
      <c r="T67" s="457">
        <v>917.95427553000002</v>
      </c>
      <c r="U67" s="457">
        <v>37129.563915999999</v>
      </c>
      <c r="V67" s="458">
        <v>14506.029764000001</v>
      </c>
      <c r="W67" s="457">
        <v>118006.359303</v>
      </c>
      <c r="X67" s="457">
        <v>0</v>
      </c>
      <c r="Y67" s="457">
        <v>4955.1974440000004</v>
      </c>
      <c r="Z67" s="457">
        <v>30371.497079000001</v>
      </c>
      <c r="AA67" s="458">
        <v>2079.1239730000002</v>
      </c>
      <c r="AB67" s="457">
        <v>17923.243936999999</v>
      </c>
      <c r="AC67" s="457">
        <v>0</v>
      </c>
      <c r="AD67" s="457">
        <v>57716.107302999997</v>
      </c>
      <c r="AE67" s="457">
        <v>0</v>
      </c>
      <c r="AF67" s="458">
        <v>0</v>
      </c>
      <c r="AG67" s="457">
        <v>0</v>
      </c>
      <c r="AH67" s="457">
        <v>0</v>
      </c>
      <c r="AI67" s="457">
        <v>0</v>
      </c>
      <c r="AJ67" s="457">
        <v>6097.4329889999999</v>
      </c>
      <c r="AK67" s="458">
        <v>0</v>
      </c>
      <c r="AL67" s="457">
        <v>0</v>
      </c>
      <c r="AM67" s="457">
        <v>0</v>
      </c>
      <c r="AN67" s="457">
        <v>0</v>
      </c>
      <c r="AO67" s="457">
        <v>0</v>
      </c>
      <c r="AP67" s="458">
        <v>0</v>
      </c>
      <c r="AQ67" s="457">
        <v>0</v>
      </c>
      <c r="AR67" s="457">
        <v>0</v>
      </c>
      <c r="AS67" s="457">
        <v>0</v>
      </c>
      <c r="AT67" s="457">
        <v>0</v>
      </c>
      <c r="AU67" s="458">
        <v>0</v>
      </c>
      <c r="AV67" s="457">
        <v>0</v>
      </c>
      <c r="AW67" s="457">
        <v>3.984038</v>
      </c>
      <c r="AX67" s="457">
        <v>0</v>
      </c>
      <c r="AY67" s="457">
        <v>0</v>
      </c>
      <c r="AZ67" s="458">
        <v>0</v>
      </c>
      <c r="BA67" s="457">
        <v>0</v>
      </c>
      <c r="BB67" s="457">
        <v>0</v>
      </c>
      <c r="BC67" s="458" t="s">
        <v>475</v>
      </c>
      <c r="BE67" s="85">
        <v>0</v>
      </c>
      <c r="BF67" s="85">
        <v>0</v>
      </c>
      <c r="BG67" s="85">
        <v>0</v>
      </c>
      <c r="BH67" s="85">
        <v>0</v>
      </c>
      <c r="BI67" s="85">
        <v>0</v>
      </c>
      <c r="BJ67" s="85">
        <v>0</v>
      </c>
      <c r="BK67" s="85">
        <v>0</v>
      </c>
      <c r="BL67" s="85">
        <v>0</v>
      </c>
      <c r="BM67" s="85">
        <v>0</v>
      </c>
      <c r="BN67" s="85">
        <v>0</v>
      </c>
      <c r="BO67" s="85">
        <v>0</v>
      </c>
      <c r="BP67" s="85">
        <v>0</v>
      </c>
    </row>
    <row r="68" spans="1:104" ht="20.45" customHeight="1">
      <c r="B68" s="404" t="s">
        <v>334</v>
      </c>
      <c r="C68" s="456">
        <v>4.5175505500000002</v>
      </c>
      <c r="D68" s="457">
        <v>4.0297595499999996</v>
      </c>
      <c r="E68" s="457">
        <v>0.29893599999999998</v>
      </c>
      <c r="F68" s="457">
        <v>0</v>
      </c>
      <c r="G68" s="458">
        <v>0</v>
      </c>
      <c r="H68" s="457">
        <v>7.2547E-2</v>
      </c>
      <c r="I68" s="457">
        <v>2.1360000000000001E-2</v>
      </c>
      <c r="J68" s="457">
        <v>0</v>
      </c>
      <c r="K68" s="457">
        <v>0</v>
      </c>
      <c r="L68" s="458">
        <v>0</v>
      </c>
      <c r="M68" s="457">
        <v>0</v>
      </c>
      <c r="N68" s="457">
        <v>0</v>
      </c>
      <c r="O68" s="457">
        <v>0</v>
      </c>
      <c r="P68" s="457">
        <v>0</v>
      </c>
      <c r="Q68" s="458">
        <v>9.4948000000000005E-2</v>
      </c>
      <c r="R68" s="457">
        <v>0</v>
      </c>
      <c r="S68" s="457">
        <v>0</v>
      </c>
      <c r="T68" s="457">
        <v>0</v>
      </c>
      <c r="U68" s="457">
        <v>0</v>
      </c>
      <c r="V68" s="458">
        <v>0</v>
      </c>
      <c r="W68" s="457">
        <v>0</v>
      </c>
      <c r="X68" s="457">
        <v>0</v>
      </c>
      <c r="Y68" s="457">
        <v>0</v>
      </c>
      <c r="Z68" s="457">
        <v>0</v>
      </c>
      <c r="AA68" s="458">
        <v>0</v>
      </c>
      <c r="AB68" s="457">
        <v>0</v>
      </c>
      <c r="AC68" s="457">
        <v>0</v>
      </c>
      <c r="AD68" s="457">
        <v>0</v>
      </c>
      <c r="AE68" s="457">
        <v>0</v>
      </c>
      <c r="AF68" s="458">
        <v>0</v>
      </c>
      <c r="AG68" s="457">
        <v>0</v>
      </c>
      <c r="AH68" s="457">
        <v>0</v>
      </c>
      <c r="AI68" s="457">
        <v>0</v>
      </c>
      <c r="AJ68" s="457">
        <v>0</v>
      </c>
      <c r="AK68" s="458">
        <v>0</v>
      </c>
      <c r="AL68" s="457">
        <v>0</v>
      </c>
      <c r="AM68" s="457">
        <v>0</v>
      </c>
      <c r="AN68" s="457">
        <v>0</v>
      </c>
      <c r="AO68" s="457">
        <v>0</v>
      </c>
      <c r="AP68" s="458">
        <v>0</v>
      </c>
      <c r="AQ68" s="457">
        <v>0</v>
      </c>
      <c r="AR68" s="457">
        <v>0</v>
      </c>
      <c r="AS68" s="457">
        <v>0</v>
      </c>
      <c r="AT68" s="457">
        <v>0</v>
      </c>
      <c r="AU68" s="458">
        <v>0</v>
      </c>
      <c r="AV68" s="457">
        <v>0</v>
      </c>
      <c r="AW68" s="457">
        <v>0</v>
      </c>
      <c r="AX68" s="457">
        <v>0</v>
      </c>
      <c r="AY68" s="457">
        <v>0</v>
      </c>
      <c r="AZ68" s="458">
        <v>0</v>
      </c>
      <c r="BA68" s="457">
        <v>0</v>
      </c>
      <c r="BB68" s="457">
        <v>0</v>
      </c>
      <c r="BC68" s="458" t="s">
        <v>475</v>
      </c>
      <c r="BE68" s="85">
        <v>0</v>
      </c>
      <c r="BF68" s="85">
        <v>0</v>
      </c>
      <c r="BG68" s="85">
        <v>0</v>
      </c>
      <c r="BH68" s="85">
        <v>0</v>
      </c>
      <c r="BI68" s="85">
        <v>0</v>
      </c>
      <c r="BJ68" s="85">
        <v>0</v>
      </c>
      <c r="BK68" s="85">
        <v>0</v>
      </c>
      <c r="BL68" s="85">
        <v>0</v>
      </c>
      <c r="BM68" s="85">
        <v>0</v>
      </c>
      <c r="BN68" s="85">
        <v>0</v>
      </c>
      <c r="BO68" s="85">
        <v>0</v>
      </c>
      <c r="BP68" s="85">
        <v>0</v>
      </c>
    </row>
    <row r="69" spans="1:104" ht="20.45" customHeight="1">
      <c r="B69" s="404" t="s">
        <v>375</v>
      </c>
      <c r="C69" s="456">
        <v>589185.06747024006</v>
      </c>
      <c r="D69" s="457">
        <v>124809.38876746001</v>
      </c>
      <c r="E69" s="457">
        <v>188781.95142100001</v>
      </c>
      <c r="F69" s="457">
        <v>51706.416118460002</v>
      </c>
      <c r="G69" s="458">
        <v>0</v>
      </c>
      <c r="H69" s="457">
        <v>29066.874894</v>
      </c>
      <c r="I69" s="457">
        <v>2439.8591430000001</v>
      </c>
      <c r="J69" s="457">
        <v>0</v>
      </c>
      <c r="K69" s="457">
        <v>10292.962408920001</v>
      </c>
      <c r="L69" s="458">
        <v>0</v>
      </c>
      <c r="M69" s="457">
        <v>0</v>
      </c>
      <c r="N69" s="457">
        <v>45713.999599000002</v>
      </c>
      <c r="O69" s="457">
        <v>27937.938268400001</v>
      </c>
      <c r="P69" s="457">
        <v>0</v>
      </c>
      <c r="Q69" s="458">
        <v>16823.873080000001</v>
      </c>
      <c r="R69" s="457">
        <v>5958.3558469999998</v>
      </c>
      <c r="S69" s="457">
        <v>0</v>
      </c>
      <c r="T69" s="457">
        <v>0</v>
      </c>
      <c r="U69" s="457">
        <v>0</v>
      </c>
      <c r="V69" s="458">
        <v>78170.179354000007</v>
      </c>
      <c r="W69" s="457">
        <v>0</v>
      </c>
      <c r="X69" s="457">
        <v>0</v>
      </c>
      <c r="Y69" s="457">
        <v>2242.8179519999999</v>
      </c>
      <c r="Z69" s="457">
        <v>0</v>
      </c>
      <c r="AA69" s="458">
        <v>5098.4507100000001</v>
      </c>
      <c r="AB69" s="457">
        <v>141.99990700000001</v>
      </c>
      <c r="AC69" s="457">
        <v>0</v>
      </c>
      <c r="AD69" s="457">
        <v>0</v>
      </c>
      <c r="AE69" s="457">
        <v>0</v>
      </c>
      <c r="AF69" s="458">
        <v>0</v>
      </c>
      <c r="AG69" s="457">
        <v>0</v>
      </c>
      <c r="AH69" s="457">
        <v>0</v>
      </c>
      <c r="AI69" s="457">
        <v>0</v>
      </c>
      <c r="AJ69" s="457">
        <v>0</v>
      </c>
      <c r="AK69" s="458">
        <v>0</v>
      </c>
      <c r="AL69" s="457">
        <v>0</v>
      </c>
      <c r="AM69" s="457">
        <v>0</v>
      </c>
      <c r="AN69" s="457">
        <v>0</v>
      </c>
      <c r="AO69" s="457">
        <v>0</v>
      </c>
      <c r="AP69" s="458">
        <v>0</v>
      </c>
      <c r="AQ69" s="457">
        <v>0</v>
      </c>
      <c r="AR69" s="457">
        <v>0</v>
      </c>
      <c r="AS69" s="457">
        <v>0</v>
      </c>
      <c r="AT69" s="457">
        <v>0</v>
      </c>
      <c r="AU69" s="458">
        <v>0</v>
      </c>
      <c r="AV69" s="457">
        <v>0</v>
      </c>
      <c r="AW69" s="457">
        <v>0</v>
      </c>
      <c r="AX69" s="457">
        <v>0</v>
      </c>
      <c r="AY69" s="457">
        <v>0</v>
      </c>
      <c r="AZ69" s="458">
        <v>0</v>
      </c>
      <c r="BA69" s="457">
        <v>0</v>
      </c>
      <c r="BB69" s="457">
        <v>0</v>
      </c>
      <c r="BC69" s="458" t="s">
        <v>475</v>
      </c>
      <c r="BE69" s="85">
        <v>0</v>
      </c>
      <c r="BF69" s="85">
        <v>0</v>
      </c>
      <c r="BG69" s="85">
        <v>0</v>
      </c>
      <c r="BH69" s="85">
        <v>0</v>
      </c>
      <c r="BI69" s="85">
        <v>0</v>
      </c>
      <c r="BJ69" s="85">
        <v>0</v>
      </c>
      <c r="BK69" s="85">
        <v>0</v>
      </c>
      <c r="BL69" s="85">
        <v>0</v>
      </c>
      <c r="BM69" s="85">
        <v>0</v>
      </c>
      <c r="BN69" s="85">
        <v>0</v>
      </c>
      <c r="BO69" s="85">
        <v>0</v>
      </c>
      <c r="BP69" s="85">
        <v>0</v>
      </c>
    </row>
    <row r="70" spans="1:104" ht="20.45" customHeight="1">
      <c r="B70" s="404" t="s">
        <v>335</v>
      </c>
      <c r="C70" s="456">
        <v>576157.94266643992</v>
      </c>
      <c r="D70" s="457">
        <v>239272.44816529998</v>
      </c>
      <c r="E70" s="457">
        <v>48177.06278</v>
      </c>
      <c r="F70" s="457">
        <v>7918.7862851199998</v>
      </c>
      <c r="G70" s="458">
        <v>2911.0293437399996</v>
      </c>
      <c r="H70" s="457">
        <v>25196.449977</v>
      </c>
      <c r="I70" s="457">
        <v>70703.215935</v>
      </c>
      <c r="J70" s="457">
        <v>17552.12761</v>
      </c>
      <c r="K70" s="457">
        <v>53496.92009236</v>
      </c>
      <c r="L70" s="458">
        <v>193.41557399999999</v>
      </c>
      <c r="M70" s="457">
        <v>1140.5564425999999</v>
      </c>
      <c r="N70" s="457">
        <v>249.45993799999999</v>
      </c>
      <c r="O70" s="457">
        <v>7520.0039166500001</v>
      </c>
      <c r="P70" s="457">
        <v>363.75244633999995</v>
      </c>
      <c r="Q70" s="458">
        <v>47621.062383999997</v>
      </c>
      <c r="R70" s="457">
        <v>1575.975027</v>
      </c>
      <c r="S70" s="457">
        <v>0.62862799999999996</v>
      </c>
      <c r="T70" s="457">
        <v>25.131760449999998</v>
      </c>
      <c r="U70" s="457">
        <v>8533.0623790000009</v>
      </c>
      <c r="V70" s="458">
        <v>30389.777719999998</v>
      </c>
      <c r="W70" s="457">
        <v>601.14380800000004</v>
      </c>
      <c r="X70" s="457">
        <v>521.68398000000002</v>
      </c>
      <c r="Y70" s="457">
        <v>6917.1653489999999</v>
      </c>
      <c r="Z70" s="457">
        <v>67.775964999999999</v>
      </c>
      <c r="AA70" s="458">
        <v>488.40965399999999</v>
      </c>
      <c r="AB70" s="457">
        <v>2.6800000000000001E-2</v>
      </c>
      <c r="AC70" s="457">
        <v>0</v>
      </c>
      <c r="AD70" s="457">
        <v>0</v>
      </c>
      <c r="AE70" s="457">
        <v>0</v>
      </c>
      <c r="AF70" s="458">
        <v>25.606442999999999</v>
      </c>
      <c r="AG70" s="457">
        <v>758.15613599999995</v>
      </c>
      <c r="AH70" s="457">
        <v>14.101077</v>
      </c>
      <c r="AI70" s="457">
        <v>0</v>
      </c>
      <c r="AJ70" s="457">
        <v>3916.899719</v>
      </c>
      <c r="AK70" s="458">
        <v>0</v>
      </c>
      <c r="AL70" s="457">
        <v>0.90048101999999997</v>
      </c>
      <c r="AM70" s="457">
        <v>2.4743230000000001</v>
      </c>
      <c r="AN70" s="457">
        <v>0</v>
      </c>
      <c r="AO70" s="457">
        <v>2.7325268599999997</v>
      </c>
      <c r="AP70" s="458">
        <v>0</v>
      </c>
      <c r="AQ70" s="457">
        <v>0</v>
      </c>
      <c r="AR70" s="457">
        <v>0</v>
      </c>
      <c r="AS70" s="457">
        <v>0</v>
      </c>
      <c r="AT70" s="457">
        <v>0</v>
      </c>
      <c r="AU70" s="458">
        <v>0</v>
      </c>
      <c r="AV70" s="457">
        <v>0</v>
      </c>
      <c r="AW70" s="457">
        <v>0</v>
      </c>
      <c r="AX70" s="457">
        <v>0</v>
      </c>
      <c r="AY70" s="457">
        <v>0</v>
      </c>
      <c r="AZ70" s="458">
        <v>0</v>
      </c>
      <c r="BA70" s="457">
        <v>0</v>
      </c>
      <c r="BB70" s="457">
        <v>0</v>
      </c>
      <c r="BC70" s="458" t="s">
        <v>475</v>
      </c>
      <c r="BE70" s="85">
        <v>0</v>
      </c>
      <c r="BF70" s="85">
        <v>0</v>
      </c>
      <c r="BG70" s="85">
        <v>0</v>
      </c>
      <c r="BH70" s="85">
        <v>0</v>
      </c>
      <c r="BI70" s="85">
        <v>0</v>
      </c>
      <c r="BJ70" s="85">
        <v>0</v>
      </c>
      <c r="BK70" s="85">
        <v>0</v>
      </c>
      <c r="BL70" s="85">
        <v>0</v>
      </c>
      <c r="BM70" s="85">
        <v>0</v>
      </c>
      <c r="BN70" s="85">
        <v>0</v>
      </c>
      <c r="BO70" s="85">
        <v>0</v>
      </c>
      <c r="BP70" s="85">
        <v>0</v>
      </c>
    </row>
    <row r="71" spans="1:104" ht="20.45" customHeight="1">
      <c r="B71" s="405" t="s">
        <v>336</v>
      </c>
      <c r="C71" s="456">
        <v>531848.51060967008</v>
      </c>
      <c r="D71" s="457">
        <v>231257.60968264</v>
      </c>
      <c r="E71" s="457">
        <v>42279.157890000002</v>
      </c>
      <c r="F71" s="457">
        <v>7879.2925522799997</v>
      </c>
      <c r="G71" s="458">
        <v>2910.1936566100003</v>
      </c>
      <c r="H71" s="457">
        <v>25194.584741999999</v>
      </c>
      <c r="I71" s="457">
        <v>54731.132962000003</v>
      </c>
      <c r="J71" s="457">
        <v>7466.0485259999996</v>
      </c>
      <c r="K71" s="457">
        <v>53182.152359019994</v>
      </c>
      <c r="L71" s="458">
        <v>193.41557399999999</v>
      </c>
      <c r="M71" s="457">
        <v>388.68983427000001</v>
      </c>
      <c r="N71" s="457">
        <v>16.022783</v>
      </c>
      <c r="O71" s="457">
        <v>7520.0039166500001</v>
      </c>
      <c r="P71" s="457">
        <v>334.20568617999999</v>
      </c>
      <c r="Q71" s="458">
        <v>47621.062383999997</v>
      </c>
      <c r="R71" s="457">
        <v>1575.975027</v>
      </c>
      <c r="S71" s="457">
        <v>0.62862799999999996</v>
      </c>
      <c r="T71" s="457">
        <v>0</v>
      </c>
      <c r="U71" s="457">
        <v>5793.7923019999998</v>
      </c>
      <c r="V71" s="458">
        <v>30389.777719999998</v>
      </c>
      <c r="W71" s="457">
        <v>601.14380800000004</v>
      </c>
      <c r="X71" s="457">
        <v>521.68398000000002</v>
      </c>
      <c r="Y71" s="457">
        <v>6917.1653489999999</v>
      </c>
      <c r="Z71" s="457">
        <v>16.14367</v>
      </c>
      <c r="AA71" s="458">
        <v>354.56367499999999</v>
      </c>
      <c r="AB71" s="457">
        <v>2.6800000000000001E-2</v>
      </c>
      <c r="AC71" s="457">
        <v>0</v>
      </c>
      <c r="AD71" s="457">
        <v>0</v>
      </c>
      <c r="AE71" s="457">
        <v>0</v>
      </c>
      <c r="AF71" s="458">
        <v>25.606442999999999</v>
      </c>
      <c r="AG71" s="457">
        <v>758.15613599999995</v>
      </c>
      <c r="AH71" s="457">
        <v>0</v>
      </c>
      <c r="AI71" s="457">
        <v>0</v>
      </c>
      <c r="AJ71" s="457">
        <v>3916.899719</v>
      </c>
      <c r="AK71" s="458">
        <v>0</v>
      </c>
      <c r="AL71" s="457">
        <v>0.90048101999999997</v>
      </c>
      <c r="AM71" s="457">
        <v>2.4743230000000001</v>
      </c>
      <c r="AN71" s="457">
        <v>0</v>
      </c>
      <c r="AO71" s="457">
        <v>0</v>
      </c>
      <c r="AP71" s="458">
        <v>0</v>
      </c>
      <c r="AQ71" s="457">
        <v>0</v>
      </c>
      <c r="AR71" s="457">
        <v>0</v>
      </c>
      <c r="AS71" s="457">
        <v>0</v>
      </c>
      <c r="AT71" s="457">
        <v>0</v>
      </c>
      <c r="AU71" s="458">
        <v>0</v>
      </c>
      <c r="AV71" s="457">
        <v>0</v>
      </c>
      <c r="AW71" s="457">
        <v>0</v>
      </c>
      <c r="AX71" s="457">
        <v>0</v>
      </c>
      <c r="AY71" s="457">
        <v>0</v>
      </c>
      <c r="AZ71" s="458">
        <v>0</v>
      </c>
      <c r="BA71" s="457">
        <v>0</v>
      </c>
      <c r="BB71" s="457">
        <v>0</v>
      </c>
      <c r="BC71" s="458" t="s">
        <v>475</v>
      </c>
      <c r="BE71" s="85">
        <v>0</v>
      </c>
      <c r="BF71" s="85">
        <v>0</v>
      </c>
      <c r="BG71" s="85">
        <v>0</v>
      </c>
      <c r="BH71" s="85">
        <v>0</v>
      </c>
      <c r="BI71" s="85">
        <v>0</v>
      </c>
      <c r="BJ71" s="85">
        <v>0</v>
      </c>
      <c r="BK71" s="85">
        <v>0</v>
      </c>
      <c r="BL71" s="85">
        <v>0</v>
      </c>
      <c r="BM71" s="85">
        <v>0</v>
      </c>
      <c r="BN71" s="85">
        <v>0</v>
      </c>
      <c r="BO71" s="85">
        <v>0</v>
      </c>
      <c r="BP71" s="85">
        <v>0</v>
      </c>
    </row>
    <row r="72" spans="1:104" ht="20.45" customHeight="1">
      <c r="B72" s="405" t="s">
        <v>376</v>
      </c>
      <c r="C72" s="456">
        <v>44309.432056769998</v>
      </c>
      <c r="D72" s="457">
        <v>8014.8384826599995</v>
      </c>
      <c r="E72" s="457">
        <v>5897.9048899999998</v>
      </c>
      <c r="F72" s="457">
        <v>39.493732840000007</v>
      </c>
      <c r="G72" s="458">
        <v>0.83568713000000006</v>
      </c>
      <c r="H72" s="457">
        <v>1.865235</v>
      </c>
      <c r="I72" s="457">
        <v>15972.082973</v>
      </c>
      <c r="J72" s="457">
        <v>10086.079084000001</v>
      </c>
      <c r="K72" s="457">
        <v>314.76773333999995</v>
      </c>
      <c r="L72" s="458">
        <v>0</v>
      </c>
      <c r="M72" s="457">
        <v>751.86660833000008</v>
      </c>
      <c r="N72" s="457">
        <v>233.43715499999999</v>
      </c>
      <c r="O72" s="457">
        <v>0</v>
      </c>
      <c r="P72" s="457">
        <v>29.546760160000002</v>
      </c>
      <c r="Q72" s="458">
        <v>0</v>
      </c>
      <c r="R72" s="457">
        <v>0</v>
      </c>
      <c r="S72" s="457">
        <v>0</v>
      </c>
      <c r="T72" s="457">
        <v>25.131760449999998</v>
      </c>
      <c r="U72" s="457">
        <v>2739.2700770000001</v>
      </c>
      <c r="V72" s="458">
        <v>0</v>
      </c>
      <c r="W72" s="457">
        <v>0</v>
      </c>
      <c r="X72" s="457">
        <v>0</v>
      </c>
      <c r="Y72" s="457">
        <v>0</v>
      </c>
      <c r="Z72" s="457">
        <v>51.632294999999999</v>
      </c>
      <c r="AA72" s="458">
        <v>133.845979</v>
      </c>
      <c r="AB72" s="457">
        <v>0</v>
      </c>
      <c r="AC72" s="457">
        <v>0</v>
      </c>
      <c r="AD72" s="457">
        <v>0</v>
      </c>
      <c r="AE72" s="457">
        <v>0</v>
      </c>
      <c r="AF72" s="458">
        <v>0</v>
      </c>
      <c r="AG72" s="457">
        <v>0</v>
      </c>
      <c r="AH72" s="457">
        <v>14.101077</v>
      </c>
      <c r="AI72" s="457">
        <v>0</v>
      </c>
      <c r="AJ72" s="457">
        <v>0</v>
      </c>
      <c r="AK72" s="458">
        <v>0</v>
      </c>
      <c r="AL72" s="457">
        <v>0</v>
      </c>
      <c r="AM72" s="457">
        <v>0</v>
      </c>
      <c r="AN72" s="457">
        <v>0</v>
      </c>
      <c r="AO72" s="457">
        <v>2.7325268599999997</v>
      </c>
      <c r="AP72" s="458">
        <v>0</v>
      </c>
      <c r="AQ72" s="457">
        <v>0</v>
      </c>
      <c r="AR72" s="457">
        <v>0</v>
      </c>
      <c r="AS72" s="457">
        <v>0</v>
      </c>
      <c r="AT72" s="457">
        <v>0</v>
      </c>
      <c r="AU72" s="458">
        <v>0</v>
      </c>
      <c r="AV72" s="457">
        <v>0</v>
      </c>
      <c r="AW72" s="457">
        <v>0</v>
      </c>
      <c r="AX72" s="457">
        <v>0</v>
      </c>
      <c r="AY72" s="457">
        <v>0</v>
      </c>
      <c r="AZ72" s="458">
        <v>0</v>
      </c>
      <c r="BA72" s="457">
        <v>0</v>
      </c>
      <c r="BB72" s="457">
        <v>0</v>
      </c>
      <c r="BC72" s="458" t="s">
        <v>475</v>
      </c>
      <c r="BE72" s="85">
        <v>0</v>
      </c>
      <c r="BF72" s="85">
        <v>0</v>
      </c>
      <c r="BG72" s="85">
        <v>0</v>
      </c>
      <c r="BH72" s="85">
        <v>0</v>
      </c>
      <c r="BI72" s="85">
        <v>0</v>
      </c>
      <c r="BJ72" s="85">
        <v>0</v>
      </c>
      <c r="BK72" s="85">
        <v>0</v>
      </c>
      <c r="BL72" s="85">
        <v>0</v>
      </c>
      <c r="BM72" s="85">
        <v>0</v>
      </c>
      <c r="BN72" s="85">
        <v>0</v>
      </c>
      <c r="BO72" s="85">
        <v>0</v>
      </c>
      <c r="BP72" s="85">
        <v>0</v>
      </c>
    </row>
    <row r="73" spans="1:104" ht="20.45" customHeight="1">
      <c r="B73" s="404" t="s">
        <v>377</v>
      </c>
      <c r="C73" s="456">
        <v>793.31118343000003</v>
      </c>
      <c r="D73" s="457">
        <v>775.50534172000005</v>
      </c>
      <c r="E73" s="457">
        <v>1.0685640000000001</v>
      </c>
      <c r="F73" s="457">
        <v>0</v>
      </c>
      <c r="G73" s="458">
        <v>0</v>
      </c>
      <c r="H73" s="457">
        <v>0</v>
      </c>
      <c r="I73" s="457">
        <v>0</v>
      </c>
      <c r="J73" s="457">
        <v>0</v>
      </c>
      <c r="K73" s="457">
        <v>0</v>
      </c>
      <c r="L73" s="458">
        <v>0</v>
      </c>
      <c r="M73" s="457">
        <v>0</v>
      </c>
      <c r="N73" s="457">
        <v>0</v>
      </c>
      <c r="O73" s="457">
        <v>2.7801097100000001</v>
      </c>
      <c r="P73" s="457">
        <v>0</v>
      </c>
      <c r="Q73" s="458">
        <v>0</v>
      </c>
      <c r="R73" s="457">
        <v>0</v>
      </c>
      <c r="S73" s="457">
        <v>0</v>
      </c>
      <c r="T73" s="457">
        <v>0</v>
      </c>
      <c r="U73" s="457">
        <v>0</v>
      </c>
      <c r="V73" s="458">
        <v>0</v>
      </c>
      <c r="W73" s="457">
        <v>0</v>
      </c>
      <c r="X73" s="457">
        <v>0</v>
      </c>
      <c r="Y73" s="457">
        <v>0</v>
      </c>
      <c r="Z73" s="457">
        <v>0</v>
      </c>
      <c r="AA73" s="458">
        <v>13.957167999999999</v>
      </c>
      <c r="AB73" s="457">
        <v>0</v>
      </c>
      <c r="AC73" s="457">
        <v>0</v>
      </c>
      <c r="AD73" s="457">
        <v>0</v>
      </c>
      <c r="AE73" s="457">
        <v>0</v>
      </c>
      <c r="AF73" s="458">
        <v>0</v>
      </c>
      <c r="AG73" s="457">
        <v>0</v>
      </c>
      <c r="AH73" s="457">
        <v>0</v>
      </c>
      <c r="AI73" s="457">
        <v>0</v>
      </c>
      <c r="AJ73" s="457">
        <v>0</v>
      </c>
      <c r="AK73" s="458">
        <v>0</v>
      </c>
      <c r="AL73" s="457">
        <v>0</v>
      </c>
      <c r="AM73" s="457">
        <v>0</v>
      </c>
      <c r="AN73" s="457">
        <v>0</v>
      </c>
      <c r="AO73" s="457">
        <v>0</v>
      </c>
      <c r="AP73" s="458">
        <v>0</v>
      </c>
      <c r="AQ73" s="457">
        <v>0</v>
      </c>
      <c r="AR73" s="457">
        <v>0</v>
      </c>
      <c r="AS73" s="457">
        <v>0</v>
      </c>
      <c r="AT73" s="457">
        <v>0</v>
      </c>
      <c r="AU73" s="458">
        <v>0</v>
      </c>
      <c r="AV73" s="457">
        <v>0</v>
      </c>
      <c r="AW73" s="457">
        <v>0</v>
      </c>
      <c r="AX73" s="457">
        <v>0</v>
      </c>
      <c r="AY73" s="457">
        <v>0</v>
      </c>
      <c r="AZ73" s="458">
        <v>0</v>
      </c>
      <c r="BA73" s="457">
        <v>0</v>
      </c>
      <c r="BB73" s="457">
        <v>0</v>
      </c>
      <c r="BC73" s="458" t="s">
        <v>475</v>
      </c>
      <c r="BE73" s="85">
        <v>0</v>
      </c>
      <c r="BF73" s="85">
        <v>0</v>
      </c>
      <c r="BG73" s="85">
        <v>0</v>
      </c>
      <c r="BH73" s="85">
        <v>0</v>
      </c>
      <c r="BI73" s="85">
        <v>0</v>
      </c>
      <c r="BJ73" s="85">
        <v>0</v>
      </c>
      <c r="BK73" s="85">
        <v>0</v>
      </c>
      <c r="BL73" s="85">
        <v>0</v>
      </c>
      <c r="BM73" s="85">
        <v>0</v>
      </c>
      <c r="BN73" s="85">
        <v>0</v>
      </c>
      <c r="BO73" s="85">
        <v>0</v>
      </c>
      <c r="BP73" s="85">
        <v>0</v>
      </c>
    </row>
    <row r="74" spans="1:104" ht="20.45" customHeight="1">
      <c r="B74" s="404" t="s">
        <v>378</v>
      </c>
      <c r="C74" s="456">
        <v>0</v>
      </c>
      <c r="D74" s="457">
        <v>0</v>
      </c>
      <c r="E74" s="457">
        <v>0</v>
      </c>
      <c r="F74" s="457">
        <v>0</v>
      </c>
      <c r="G74" s="458">
        <v>0</v>
      </c>
      <c r="H74" s="457">
        <v>0</v>
      </c>
      <c r="I74" s="457">
        <v>0</v>
      </c>
      <c r="J74" s="457">
        <v>0</v>
      </c>
      <c r="K74" s="457">
        <v>0</v>
      </c>
      <c r="L74" s="458">
        <v>0</v>
      </c>
      <c r="M74" s="457">
        <v>0</v>
      </c>
      <c r="N74" s="457">
        <v>0</v>
      </c>
      <c r="O74" s="457">
        <v>0</v>
      </c>
      <c r="P74" s="457">
        <v>0</v>
      </c>
      <c r="Q74" s="458">
        <v>0</v>
      </c>
      <c r="R74" s="457">
        <v>0</v>
      </c>
      <c r="S74" s="457">
        <v>0</v>
      </c>
      <c r="T74" s="457">
        <v>0</v>
      </c>
      <c r="U74" s="457">
        <v>0</v>
      </c>
      <c r="V74" s="458">
        <v>0</v>
      </c>
      <c r="W74" s="457">
        <v>0</v>
      </c>
      <c r="X74" s="457">
        <v>0</v>
      </c>
      <c r="Y74" s="457">
        <v>0</v>
      </c>
      <c r="Z74" s="457">
        <v>0</v>
      </c>
      <c r="AA74" s="458">
        <v>0</v>
      </c>
      <c r="AB74" s="457">
        <v>0</v>
      </c>
      <c r="AC74" s="457">
        <v>0</v>
      </c>
      <c r="AD74" s="457">
        <v>0</v>
      </c>
      <c r="AE74" s="457">
        <v>0</v>
      </c>
      <c r="AF74" s="458">
        <v>0</v>
      </c>
      <c r="AG74" s="457">
        <v>0</v>
      </c>
      <c r="AH74" s="457">
        <v>0</v>
      </c>
      <c r="AI74" s="457">
        <v>0</v>
      </c>
      <c r="AJ74" s="457">
        <v>0</v>
      </c>
      <c r="AK74" s="458">
        <v>0</v>
      </c>
      <c r="AL74" s="457">
        <v>0</v>
      </c>
      <c r="AM74" s="457">
        <v>0</v>
      </c>
      <c r="AN74" s="457">
        <v>0</v>
      </c>
      <c r="AO74" s="457">
        <v>0</v>
      </c>
      <c r="AP74" s="458">
        <v>0</v>
      </c>
      <c r="AQ74" s="457">
        <v>0</v>
      </c>
      <c r="AR74" s="457">
        <v>0</v>
      </c>
      <c r="AS74" s="457">
        <v>0</v>
      </c>
      <c r="AT74" s="457">
        <v>0</v>
      </c>
      <c r="AU74" s="458">
        <v>0</v>
      </c>
      <c r="AV74" s="457">
        <v>0</v>
      </c>
      <c r="AW74" s="457">
        <v>0</v>
      </c>
      <c r="AX74" s="457">
        <v>0</v>
      </c>
      <c r="AY74" s="457">
        <v>0</v>
      </c>
      <c r="AZ74" s="458">
        <v>0</v>
      </c>
      <c r="BA74" s="457">
        <v>0</v>
      </c>
      <c r="BB74" s="457">
        <v>0</v>
      </c>
      <c r="BC74" s="458" t="s">
        <v>475</v>
      </c>
      <c r="BE74" s="85">
        <v>0</v>
      </c>
      <c r="BF74" s="85">
        <v>0</v>
      </c>
      <c r="BG74" s="85">
        <v>0</v>
      </c>
      <c r="BH74" s="85">
        <v>0</v>
      </c>
      <c r="BI74" s="85">
        <v>0</v>
      </c>
      <c r="BJ74" s="85">
        <v>0</v>
      </c>
      <c r="BK74" s="85">
        <v>0</v>
      </c>
      <c r="BL74" s="85">
        <v>0</v>
      </c>
      <c r="BM74" s="85">
        <v>0</v>
      </c>
      <c r="BN74" s="85">
        <v>0</v>
      </c>
      <c r="BO74" s="85">
        <v>0</v>
      </c>
      <c r="BP74" s="85">
        <v>0</v>
      </c>
    </row>
    <row r="75" spans="1:104" ht="20.45" customHeight="1">
      <c r="B75" s="404" t="s">
        <v>379</v>
      </c>
      <c r="C75" s="456">
        <v>48411.863426290001</v>
      </c>
      <c r="D75" s="457">
        <v>5544.5716772799997</v>
      </c>
      <c r="E75" s="457">
        <v>6835.3792210000001</v>
      </c>
      <c r="F75" s="457">
        <v>4442.7560422299994</v>
      </c>
      <c r="G75" s="458">
        <v>7845.2370324499998</v>
      </c>
      <c r="H75" s="457">
        <v>2881.0196500000002</v>
      </c>
      <c r="I75" s="457">
        <v>1410.8407119999999</v>
      </c>
      <c r="J75" s="457">
        <v>509.327044</v>
      </c>
      <c r="K75" s="457">
        <v>1004.1414353099999</v>
      </c>
      <c r="L75" s="458">
        <v>2640.24541894</v>
      </c>
      <c r="M75" s="457">
        <v>5091.1987401899996</v>
      </c>
      <c r="N75" s="457">
        <v>1522.0429939999999</v>
      </c>
      <c r="O75" s="457">
        <v>512.18333254000004</v>
      </c>
      <c r="P75" s="457">
        <v>2848.5715042600004</v>
      </c>
      <c r="Q75" s="458">
        <v>271.545525</v>
      </c>
      <c r="R75" s="457">
        <v>282.41060700000003</v>
      </c>
      <c r="S75" s="457">
        <v>471.97559799999999</v>
      </c>
      <c r="T75" s="457">
        <v>876.74592026999994</v>
      </c>
      <c r="U75" s="457">
        <v>240.414028</v>
      </c>
      <c r="V75" s="458">
        <v>13.784039</v>
      </c>
      <c r="W75" s="457">
        <v>173.52094600000001</v>
      </c>
      <c r="X75" s="457">
        <v>130.46610899999999</v>
      </c>
      <c r="Y75" s="457">
        <v>345.35135300000002</v>
      </c>
      <c r="Z75" s="457">
        <v>118.839952</v>
      </c>
      <c r="AA75" s="458">
        <v>224.30403899999999</v>
      </c>
      <c r="AB75" s="457">
        <v>6.8682080000000001</v>
      </c>
      <c r="AC75" s="457">
        <v>850.26994300000001</v>
      </c>
      <c r="AD75" s="457">
        <v>0</v>
      </c>
      <c r="AE75" s="457">
        <v>0</v>
      </c>
      <c r="AF75" s="458">
        <v>319.82800200000003</v>
      </c>
      <c r="AG75" s="457">
        <v>118.503456</v>
      </c>
      <c r="AH75" s="457">
        <v>59.386527999999998</v>
      </c>
      <c r="AI75" s="457">
        <v>451.361445</v>
      </c>
      <c r="AJ75" s="457">
        <v>26.392368999999999</v>
      </c>
      <c r="AK75" s="458">
        <v>101.24049897</v>
      </c>
      <c r="AL75" s="457">
        <v>3.0375393500000003</v>
      </c>
      <c r="AM75" s="457">
        <v>48.407997000000002</v>
      </c>
      <c r="AN75" s="457">
        <v>23.878263</v>
      </c>
      <c r="AO75" s="457">
        <v>10.69297877</v>
      </c>
      <c r="AP75" s="458">
        <v>0</v>
      </c>
      <c r="AQ75" s="457">
        <v>10.897444999999999</v>
      </c>
      <c r="AR75" s="457">
        <v>16.85960373</v>
      </c>
      <c r="AS75" s="457">
        <v>97.849851000000001</v>
      </c>
      <c r="AT75" s="457">
        <v>2.2940710000000002</v>
      </c>
      <c r="AU75" s="458">
        <v>15.531387</v>
      </c>
      <c r="AV75" s="457">
        <v>0</v>
      </c>
      <c r="AW75" s="457">
        <v>0</v>
      </c>
      <c r="AX75" s="457">
        <v>0</v>
      </c>
      <c r="AY75" s="457">
        <v>0</v>
      </c>
      <c r="AZ75" s="458">
        <v>11.69092</v>
      </c>
      <c r="BA75" s="457">
        <v>0</v>
      </c>
      <c r="BB75" s="457">
        <v>0</v>
      </c>
      <c r="BC75" s="458" t="s">
        <v>475</v>
      </c>
      <c r="BE75" s="85">
        <v>0</v>
      </c>
      <c r="BF75" s="85">
        <v>0</v>
      </c>
      <c r="BG75" s="85">
        <v>0</v>
      </c>
      <c r="BH75" s="85">
        <v>0</v>
      </c>
      <c r="BI75" s="85">
        <v>0</v>
      </c>
      <c r="BJ75" s="85">
        <v>0</v>
      </c>
      <c r="BK75" s="85">
        <v>0</v>
      </c>
      <c r="BL75" s="85">
        <v>0</v>
      </c>
      <c r="BM75" s="85">
        <v>0</v>
      </c>
      <c r="BN75" s="85">
        <v>0</v>
      </c>
      <c r="BO75" s="85">
        <v>0</v>
      </c>
      <c r="BP75" s="85">
        <v>0</v>
      </c>
    </row>
    <row r="76" spans="1:104" ht="20.45" customHeight="1">
      <c r="B76" s="404" t="s">
        <v>380</v>
      </c>
      <c r="C76" s="456">
        <v>853942.75295633997</v>
      </c>
      <c r="D76" s="457">
        <v>201353.56837335997</v>
      </c>
      <c r="E76" s="457">
        <v>167495.57601799999</v>
      </c>
      <c r="F76" s="457">
        <v>66415.609438369996</v>
      </c>
      <c r="G76" s="458">
        <v>43256.08315839</v>
      </c>
      <c r="H76" s="457">
        <v>50510.800790000001</v>
      </c>
      <c r="I76" s="457">
        <v>34600.472910999997</v>
      </c>
      <c r="J76" s="457">
        <v>6299.9615819999999</v>
      </c>
      <c r="K76" s="457">
        <v>25190.752227740002</v>
      </c>
      <c r="L76" s="458">
        <v>4856.5893506499997</v>
      </c>
      <c r="M76" s="457">
        <v>14056.52512058</v>
      </c>
      <c r="N76" s="457">
        <v>3153.637346</v>
      </c>
      <c r="O76" s="457">
        <v>46873.402139320002</v>
      </c>
      <c r="P76" s="457">
        <v>6450.2030599399995</v>
      </c>
      <c r="Q76" s="458">
        <v>53725.679365000004</v>
      </c>
      <c r="R76" s="457">
        <v>7245.3745559999998</v>
      </c>
      <c r="S76" s="457">
        <v>2382.6442649999999</v>
      </c>
      <c r="T76" s="457">
        <v>3438.8950648800001</v>
      </c>
      <c r="U76" s="457">
        <v>3799.225801</v>
      </c>
      <c r="V76" s="458">
        <v>38096.131100999999</v>
      </c>
      <c r="W76" s="457">
        <v>5702.4169849999998</v>
      </c>
      <c r="X76" s="457">
        <v>473.31692199999998</v>
      </c>
      <c r="Y76" s="457">
        <v>32383.425394999998</v>
      </c>
      <c r="Z76" s="457">
        <v>4813.5618189999996</v>
      </c>
      <c r="AA76" s="458">
        <v>8257.7076560000005</v>
      </c>
      <c r="AB76" s="457">
        <v>1351.5150599999999</v>
      </c>
      <c r="AC76" s="457">
        <v>3928.9494279999999</v>
      </c>
      <c r="AD76" s="457">
        <v>33.590023000000002</v>
      </c>
      <c r="AE76" s="457">
        <v>253.14015803000001</v>
      </c>
      <c r="AF76" s="458">
        <v>580.69117700000004</v>
      </c>
      <c r="AG76" s="457">
        <v>873.02916900000002</v>
      </c>
      <c r="AH76" s="457">
        <v>8429.8790580000004</v>
      </c>
      <c r="AI76" s="457">
        <v>498.68224800000002</v>
      </c>
      <c r="AJ76" s="457">
        <v>4076.6144680000002</v>
      </c>
      <c r="AK76" s="458">
        <v>194.47808798</v>
      </c>
      <c r="AL76" s="457">
        <v>33.054135729999999</v>
      </c>
      <c r="AM76" s="457">
        <v>258.44757600000003</v>
      </c>
      <c r="AN76" s="457">
        <v>411.07931300000001</v>
      </c>
      <c r="AO76" s="457">
        <v>130.39919426</v>
      </c>
      <c r="AP76" s="458">
        <v>410.37436600000001</v>
      </c>
      <c r="AQ76" s="457">
        <v>980.38907400000005</v>
      </c>
      <c r="AR76" s="457">
        <v>14.305922320000001</v>
      </c>
      <c r="AS76" s="457">
        <v>15.304546</v>
      </c>
      <c r="AT76" s="457">
        <v>217.29991000000001</v>
      </c>
      <c r="AU76" s="458">
        <v>44.471347000000002</v>
      </c>
      <c r="AV76" s="457">
        <v>21.93723048</v>
      </c>
      <c r="AW76" s="457">
        <v>251.31538900000001</v>
      </c>
      <c r="AX76" s="457">
        <v>29.528169999999999</v>
      </c>
      <c r="AY76" s="457">
        <v>4.2432943099999996</v>
      </c>
      <c r="AZ76" s="458">
        <v>32.655531000000003</v>
      </c>
      <c r="BA76" s="457">
        <v>35.818635</v>
      </c>
      <c r="BB76" s="457">
        <v>0</v>
      </c>
      <c r="BC76" s="458" t="s">
        <v>475</v>
      </c>
      <c r="BE76" s="85">
        <v>0</v>
      </c>
      <c r="BF76" s="85">
        <v>0</v>
      </c>
      <c r="BG76" s="85">
        <v>0</v>
      </c>
      <c r="BH76" s="85">
        <v>0</v>
      </c>
      <c r="BI76" s="85">
        <v>0</v>
      </c>
      <c r="BJ76" s="85">
        <v>0</v>
      </c>
      <c r="BK76" s="85">
        <v>0</v>
      </c>
      <c r="BL76" s="85">
        <v>0</v>
      </c>
      <c r="BM76" s="85">
        <v>0</v>
      </c>
      <c r="BN76" s="85">
        <v>0</v>
      </c>
      <c r="BO76" s="85">
        <v>0</v>
      </c>
      <c r="BP76" s="85">
        <v>0</v>
      </c>
    </row>
    <row r="77" spans="1:104" ht="20.45" customHeight="1">
      <c r="B77" s="404" t="s">
        <v>381</v>
      </c>
      <c r="C77" s="456">
        <v>0</v>
      </c>
      <c r="D77" s="457">
        <v>0</v>
      </c>
      <c r="E77" s="457">
        <v>0</v>
      </c>
      <c r="F77" s="457">
        <v>0</v>
      </c>
      <c r="G77" s="458">
        <v>0</v>
      </c>
      <c r="H77" s="457">
        <v>0</v>
      </c>
      <c r="I77" s="457">
        <v>0</v>
      </c>
      <c r="J77" s="457">
        <v>0</v>
      </c>
      <c r="K77" s="457">
        <v>0</v>
      </c>
      <c r="L77" s="458">
        <v>0</v>
      </c>
      <c r="M77" s="457">
        <v>0</v>
      </c>
      <c r="N77" s="457">
        <v>0</v>
      </c>
      <c r="O77" s="457">
        <v>0</v>
      </c>
      <c r="P77" s="457">
        <v>0</v>
      </c>
      <c r="Q77" s="458">
        <v>0</v>
      </c>
      <c r="R77" s="457">
        <v>0</v>
      </c>
      <c r="S77" s="457">
        <v>0</v>
      </c>
      <c r="T77" s="457">
        <v>0</v>
      </c>
      <c r="U77" s="457">
        <v>0</v>
      </c>
      <c r="V77" s="458">
        <v>0</v>
      </c>
      <c r="W77" s="457">
        <v>0</v>
      </c>
      <c r="X77" s="457">
        <v>0</v>
      </c>
      <c r="Y77" s="457">
        <v>0</v>
      </c>
      <c r="Z77" s="457">
        <v>0</v>
      </c>
      <c r="AA77" s="458">
        <v>0</v>
      </c>
      <c r="AB77" s="457">
        <v>0</v>
      </c>
      <c r="AC77" s="457">
        <v>0</v>
      </c>
      <c r="AD77" s="457">
        <v>0</v>
      </c>
      <c r="AE77" s="457">
        <v>0</v>
      </c>
      <c r="AF77" s="458">
        <v>0</v>
      </c>
      <c r="AG77" s="457">
        <v>0</v>
      </c>
      <c r="AH77" s="457">
        <v>0</v>
      </c>
      <c r="AI77" s="457">
        <v>0</v>
      </c>
      <c r="AJ77" s="457">
        <v>0</v>
      </c>
      <c r="AK77" s="458">
        <v>0</v>
      </c>
      <c r="AL77" s="457">
        <v>0</v>
      </c>
      <c r="AM77" s="457">
        <v>0</v>
      </c>
      <c r="AN77" s="457">
        <v>0</v>
      </c>
      <c r="AO77" s="457">
        <v>0</v>
      </c>
      <c r="AP77" s="458">
        <v>0</v>
      </c>
      <c r="AQ77" s="457">
        <v>0</v>
      </c>
      <c r="AR77" s="457">
        <v>0</v>
      </c>
      <c r="AS77" s="457">
        <v>0</v>
      </c>
      <c r="AT77" s="457">
        <v>0</v>
      </c>
      <c r="AU77" s="458">
        <v>0</v>
      </c>
      <c r="AV77" s="457">
        <v>0</v>
      </c>
      <c r="AW77" s="457">
        <v>0</v>
      </c>
      <c r="AX77" s="457">
        <v>0</v>
      </c>
      <c r="AY77" s="457">
        <v>0</v>
      </c>
      <c r="AZ77" s="458">
        <v>0</v>
      </c>
      <c r="BA77" s="457">
        <v>0</v>
      </c>
      <c r="BB77" s="457">
        <v>0</v>
      </c>
      <c r="BC77" s="458" t="s">
        <v>475</v>
      </c>
      <c r="BE77" s="85">
        <v>0</v>
      </c>
      <c r="BF77" s="85">
        <v>0</v>
      </c>
      <c r="BG77" s="85">
        <v>0</v>
      </c>
      <c r="BH77" s="85">
        <v>0</v>
      </c>
      <c r="BI77" s="85">
        <v>0</v>
      </c>
      <c r="BJ77" s="85">
        <v>0</v>
      </c>
      <c r="BK77" s="85">
        <v>0</v>
      </c>
      <c r="BL77" s="85">
        <v>0</v>
      </c>
      <c r="BM77" s="85">
        <v>0</v>
      </c>
      <c r="BN77" s="85">
        <v>0</v>
      </c>
      <c r="BO77" s="85">
        <v>0</v>
      </c>
      <c r="BP77" s="85">
        <v>0</v>
      </c>
    </row>
    <row r="78" spans="1:104" ht="20.45" customHeight="1">
      <c r="B78" s="404" t="s">
        <v>382</v>
      </c>
      <c r="C78" s="456">
        <v>309264.59597167006</v>
      </c>
      <c r="D78" s="457">
        <v>86049.144794940003</v>
      </c>
      <c r="E78" s="457">
        <v>75492.22034</v>
      </c>
      <c r="F78" s="457">
        <v>76268.88586219</v>
      </c>
      <c r="G78" s="458">
        <v>16000</v>
      </c>
      <c r="H78" s="457">
        <v>36487.981552999998</v>
      </c>
      <c r="I78" s="457">
        <v>8908</v>
      </c>
      <c r="J78" s="457">
        <v>0</v>
      </c>
      <c r="K78" s="457">
        <v>0</v>
      </c>
      <c r="L78" s="458">
        <v>0</v>
      </c>
      <c r="M78" s="457">
        <v>0</v>
      </c>
      <c r="N78" s="457">
        <v>3850.0610040000001</v>
      </c>
      <c r="O78" s="457">
        <v>0</v>
      </c>
      <c r="P78" s="457">
        <v>0</v>
      </c>
      <c r="Q78" s="458">
        <v>0</v>
      </c>
      <c r="R78" s="457">
        <v>0</v>
      </c>
      <c r="S78" s="457">
        <v>1649.7151710000001</v>
      </c>
      <c r="T78" s="457">
        <v>0</v>
      </c>
      <c r="U78" s="457">
        <v>0</v>
      </c>
      <c r="V78" s="458">
        <v>0</v>
      </c>
      <c r="W78" s="457">
        <v>0</v>
      </c>
      <c r="X78" s="457">
        <v>0</v>
      </c>
      <c r="Y78" s="457">
        <v>0</v>
      </c>
      <c r="Z78" s="457">
        <v>0</v>
      </c>
      <c r="AA78" s="458">
        <v>0</v>
      </c>
      <c r="AB78" s="457">
        <v>0</v>
      </c>
      <c r="AC78" s="457">
        <v>0</v>
      </c>
      <c r="AD78" s="457">
        <v>521.79754000000003</v>
      </c>
      <c r="AE78" s="457">
        <v>1476.68816414</v>
      </c>
      <c r="AF78" s="458">
        <v>0</v>
      </c>
      <c r="AG78" s="457">
        <v>0</v>
      </c>
      <c r="AH78" s="457">
        <v>1507.3466800000001</v>
      </c>
      <c r="AI78" s="457">
        <v>0</v>
      </c>
      <c r="AJ78" s="457">
        <v>0</v>
      </c>
      <c r="AK78" s="458">
        <v>503.18273639999995</v>
      </c>
      <c r="AL78" s="457">
        <v>0</v>
      </c>
      <c r="AM78" s="457">
        <v>549.57212600000003</v>
      </c>
      <c r="AN78" s="457">
        <v>0</v>
      </c>
      <c r="AO78" s="457">
        <v>0</v>
      </c>
      <c r="AP78" s="458">
        <v>0</v>
      </c>
      <c r="AQ78" s="457">
        <v>0</v>
      </c>
      <c r="AR78" s="457">
        <v>0</v>
      </c>
      <c r="AS78" s="457">
        <v>0</v>
      </c>
      <c r="AT78" s="457">
        <v>0</v>
      </c>
      <c r="AU78" s="458">
        <v>0</v>
      </c>
      <c r="AV78" s="457">
        <v>0</v>
      </c>
      <c r="AW78" s="457">
        <v>0</v>
      </c>
      <c r="AX78" s="457">
        <v>0</v>
      </c>
      <c r="AY78" s="457">
        <v>0</v>
      </c>
      <c r="AZ78" s="458">
        <v>0</v>
      </c>
      <c r="BA78" s="457">
        <v>0</v>
      </c>
      <c r="BB78" s="457">
        <v>0</v>
      </c>
      <c r="BC78" s="458" t="s">
        <v>475</v>
      </c>
      <c r="BE78" s="85">
        <v>0</v>
      </c>
      <c r="BF78" s="85">
        <v>0</v>
      </c>
      <c r="BG78" s="85">
        <v>0</v>
      </c>
      <c r="BH78" s="85">
        <v>0</v>
      </c>
      <c r="BI78" s="85">
        <v>0</v>
      </c>
      <c r="BJ78" s="85">
        <v>0</v>
      </c>
      <c r="BK78" s="85">
        <v>0</v>
      </c>
      <c r="BL78" s="85">
        <v>0</v>
      </c>
      <c r="BM78" s="85">
        <v>0</v>
      </c>
      <c r="BN78" s="85">
        <v>0</v>
      </c>
      <c r="BO78" s="85">
        <v>0</v>
      </c>
      <c r="BP78" s="85">
        <v>0</v>
      </c>
    </row>
    <row r="79" spans="1:104" ht="20.45" customHeight="1">
      <c r="B79" s="405" t="s">
        <v>383</v>
      </c>
      <c r="C79" s="456">
        <v>309264.59597167006</v>
      </c>
      <c r="D79" s="457">
        <v>86049.144794940003</v>
      </c>
      <c r="E79" s="457">
        <v>75492.22034</v>
      </c>
      <c r="F79" s="457">
        <v>76268.88586219</v>
      </c>
      <c r="G79" s="458">
        <v>16000</v>
      </c>
      <c r="H79" s="457">
        <v>36487.981552999998</v>
      </c>
      <c r="I79" s="457">
        <v>8908</v>
      </c>
      <c r="J79" s="457">
        <v>0</v>
      </c>
      <c r="K79" s="457">
        <v>0</v>
      </c>
      <c r="L79" s="458">
        <v>0</v>
      </c>
      <c r="M79" s="457">
        <v>0</v>
      </c>
      <c r="N79" s="457">
        <v>3850.0610040000001</v>
      </c>
      <c r="O79" s="457">
        <v>0</v>
      </c>
      <c r="P79" s="457">
        <v>0</v>
      </c>
      <c r="Q79" s="458">
        <v>0</v>
      </c>
      <c r="R79" s="457">
        <v>0</v>
      </c>
      <c r="S79" s="457">
        <v>1649.7151710000001</v>
      </c>
      <c r="T79" s="457">
        <v>0</v>
      </c>
      <c r="U79" s="457">
        <v>0</v>
      </c>
      <c r="V79" s="458">
        <v>0</v>
      </c>
      <c r="W79" s="457">
        <v>0</v>
      </c>
      <c r="X79" s="457">
        <v>0</v>
      </c>
      <c r="Y79" s="457">
        <v>0</v>
      </c>
      <c r="Z79" s="457">
        <v>0</v>
      </c>
      <c r="AA79" s="458">
        <v>0</v>
      </c>
      <c r="AB79" s="457">
        <v>0</v>
      </c>
      <c r="AC79" s="457">
        <v>0</v>
      </c>
      <c r="AD79" s="457">
        <v>521.79754000000003</v>
      </c>
      <c r="AE79" s="457">
        <v>1476.68816414</v>
      </c>
      <c r="AF79" s="458">
        <v>0</v>
      </c>
      <c r="AG79" s="457">
        <v>0</v>
      </c>
      <c r="AH79" s="457">
        <v>1507.3466800000001</v>
      </c>
      <c r="AI79" s="457">
        <v>0</v>
      </c>
      <c r="AJ79" s="457">
        <v>0</v>
      </c>
      <c r="AK79" s="458">
        <v>503.18273639999995</v>
      </c>
      <c r="AL79" s="457">
        <v>0</v>
      </c>
      <c r="AM79" s="457">
        <v>549.57212600000003</v>
      </c>
      <c r="AN79" s="457">
        <v>0</v>
      </c>
      <c r="AO79" s="457">
        <v>0</v>
      </c>
      <c r="AP79" s="458">
        <v>0</v>
      </c>
      <c r="AQ79" s="457">
        <v>0</v>
      </c>
      <c r="AR79" s="457">
        <v>0</v>
      </c>
      <c r="AS79" s="457">
        <v>0</v>
      </c>
      <c r="AT79" s="457">
        <v>0</v>
      </c>
      <c r="AU79" s="458">
        <v>0</v>
      </c>
      <c r="AV79" s="457">
        <v>0</v>
      </c>
      <c r="AW79" s="457">
        <v>0</v>
      </c>
      <c r="AX79" s="457">
        <v>0</v>
      </c>
      <c r="AY79" s="457">
        <v>0</v>
      </c>
      <c r="AZ79" s="458">
        <v>0</v>
      </c>
      <c r="BA79" s="457">
        <v>0</v>
      </c>
      <c r="BB79" s="457">
        <v>0</v>
      </c>
      <c r="BC79" s="458" t="s">
        <v>475</v>
      </c>
      <c r="BE79" s="85">
        <v>0</v>
      </c>
      <c r="BF79" s="85">
        <v>0</v>
      </c>
      <c r="BG79" s="85">
        <v>0</v>
      </c>
      <c r="BH79" s="85">
        <v>0</v>
      </c>
      <c r="BI79" s="85">
        <v>0</v>
      </c>
      <c r="BJ79" s="85">
        <v>0</v>
      </c>
      <c r="BK79" s="85">
        <v>0</v>
      </c>
      <c r="BL79" s="85">
        <v>0</v>
      </c>
      <c r="BM79" s="85">
        <v>0</v>
      </c>
      <c r="BN79" s="85">
        <v>0</v>
      </c>
      <c r="BO79" s="85">
        <v>0</v>
      </c>
      <c r="BP79" s="85">
        <v>0</v>
      </c>
    </row>
    <row r="80" spans="1:104" s="413" customFormat="1" ht="45" customHeight="1">
      <c r="A80" s="411"/>
      <c r="B80" s="412" t="s">
        <v>384</v>
      </c>
      <c r="C80" s="456">
        <v>0</v>
      </c>
      <c r="D80" s="457">
        <v>0</v>
      </c>
      <c r="E80" s="457">
        <v>0</v>
      </c>
      <c r="F80" s="457">
        <v>0</v>
      </c>
      <c r="G80" s="458">
        <v>0</v>
      </c>
      <c r="H80" s="457">
        <v>0</v>
      </c>
      <c r="I80" s="457">
        <v>0</v>
      </c>
      <c r="J80" s="457">
        <v>0</v>
      </c>
      <c r="K80" s="457">
        <v>0</v>
      </c>
      <c r="L80" s="458">
        <v>0</v>
      </c>
      <c r="M80" s="457">
        <v>0</v>
      </c>
      <c r="N80" s="457">
        <v>0</v>
      </c>
      <c r="O80" s="457">
        <v>0</v>
      </c>
      <c r="P80" s="457">
        <v>0</v>
      </c>
      <c r="Q80" s="458">
        <v>0</v>
      </c>
      <c r="R80" s="457">
        <v>0</v>
      </c>
      <c r="S80" s="457">
        <v>0</v>
      </c>
      <c r="T80" s="457">
        <v>0</v>
      </c>
      <c r="U80" s="457">
        <v>0</v>
      </c>
      <c r="V80" s="458">
        <v>0</v>
      </c>
      <c r="W80" s="457">
        <v>0</v>
      </c>
      <c r="X80" s="457">
        <v>0</v>
      </c>
      <c r="Y80" s="457">
        <v>0</v>
      </c>
      <c r="Z80" s="457">
        <v>0</v>
      </c>
      <c r="AA80" s="458">
        <v>0</v>
      </c>
      <c r="AB80" s="457">
        <v>0</v>
      </c>
      <c r="AC80" s="457">
        <v>0</v>
      </c>
      <c r="AD80" s="457">
        <v>0</v>
      </c>
      <c r="AE80" s="457">
        <v>0</v>
      </c>
      <c r="AF80" s="458">
        <v>0</v>
      </c>
      <c r="AG80" s="457">
        <v>0</v>
      </c>
      <c r="AH80" s="457">
        <v>0</v>
      </c>
      <c r="AI80" s="457">
        <v>0</v>
      </c>
      <c r="AJ80" s="457">
        <v>0</v>
      </c>
      <c r="AK80" s="458">
        <v>0</v>
      </c>
      <c r="AL80" s="457">
        <v>0</v>
      </c>
      <c r="AM80" s="457">
        <v>0</v>
      </c>
      <c r="AN80" s="457">
        <v>0</v>
      </c>
      <c r="AO80" s="457">
        <v>0</v>
      </c>
      <c r="AP80" s="458">
        <v>0</v>
      </c>
      <c r="AQ80" s="457">
        <v>0</v>
      </c>
      <c r="AR80" s="457">
        <v>0</v>
      </c>
      <c r="AS80" s="457">
        <v>0</v>
      </c>
      <c r="AT80" s="457">
        <v>0</v>
      </c>
      <c r="AU80" s="458">
        <v>0</v>
      </c>
      <c r="AV80" s="457">
        <v>0</v>
      </c>
      <c r="AW80" s="457">
        <v>0</v>
      </c>
      <c r="AX80" s="457">
        <v>0</v>
      </c>
      <c r="AY80" s="457">
        <v>0</v>
      </c>
      <c r="AZ80" s="458">
        <v>0</v>
      </c>
      <c r="BA80" s="457">
        <v>0</v>
      </c>
      <c r="BB80" s="457">
        <v>0</v>
      </c>
      <c r="BC80" s="458" t="s">
        <v>475</v>
      </c>
      <c r="BD80" s="411"/>
      <c r="BE80" s="411">
        <v>0</v>
      </c>
      <c r="BF80" s="411">
        <v>0</v>
      </c>
      <c r="BG80" s="411">
        <v>0</v>
      </c>
      <c r="BH80" s="411">
        <v>0</v>
      </c>
      <c r="BI80" s="411">
        <v>0</v>
      </c>
      <c r="BJ80" s="411">
        <v>0</v>
      </c>
      <c r="BK80" s="411">
        <v>0</v>
      </c>
      <c r="BL80" s="411">
        <v>0</v>
      </c>
      <c r="BM80" s="411">
        <v>0</v>
      </c>
      <c r="BN80" s="411">
        <v>0</v>
      </c>
      <c r="BO80" s="411">
        <v>0</v>
      </c>
      <c r="BP80" s="411">
        <v>0</v>
      </c>
      <c r="BQ80" s="411"/>
      <c r="BR80" s="411"/>
      <c r="BS80" s="411"/>
      <c r="BT80" s="411"/>
      <c r="BU80" s="411"/>
      <c r="BV80" s="411"/>
      <c r="BW80" s="411"/>
      <c r="BX80" s="411"/>
      <c r="BY80" s="411"/>
      <c r="BZ80" s="411"/>
      <c r="CA80" s="411"/>
      <c r="CB80" s="411"/>
      <c r="CC80" s="411"/>
      <c r="CD80" s="411"/>
      <c r="CE80" s="411"/>
      <c r="CF80" s="411"/>
      <c r="CG80" s="411"/>
      <c r="CH80" s="411"/>
      <c r="CI80" s="411"/>
      <c r="CJ80" s="411"/>
      <c r="CK80" s="411"/>
      <c r="CL80" s="411"/>
      <c r="CM80" s="411"/>
      <c r="CN80" s="411"/>
      <c r="CO80" s="411"/>
      <c r="CP80" s="411"/>
      <c r="CQ80" s="411"/>
      <c r="CR80" s="411"/>
      <c r="CS80" s="411"/>
      <c r="CT80" s="411"/>
      <c r="CU80" s="411"/>
      <c r="CV80" s="411"/>
      <c r="CW80" s="411"/>
      <c r="CX80" s="411"/>
      <c r="CY80" s="411"/>
      <c r="CZ80" s="411"/>
    </row>
    <row r="81" spans="1:104" ht="20.45" customHeight="1">
      <c r="B81" s="405" t="s">
        <v>385</v>
      </c>
      <c r="C81" s="456">
        <v>0</v>
      </c>
      <c r="D81" s="457">
        <v>0</v>
      </c>
      <c r="E81" s="457">
        <v>0</v>
      </c>
      <c r="F81" s="457">
        <v>0</v>
      </c>
      <c r="G81" s="458">
        <v>0</v>
      </c>
      <c r="H81" s="457">
        <v>0</v>
      </c>
      <c r="I81" s="457">
        <v>0</v>
      </c>
      <c r="J81" s="457">
        <v>0</v>
      </c>
      <c r="K81" s="457">
        <v>0</v>
      </c>
      <c r="L81" s="458">
        <v>0</v>
      </c>
      <c r="M81" s="457">
        <v>0</v>
      </c>
      <c r="N81" s="457">
        <v>0</v>
      </c>
      <c r="O81" s="457">
        <v>0</v>
      </c>
      <c r="P81" s="457">
        <v>0</v>
      </c>
      <c r="Q81" s="458">
        <v>0</v>
      </c>
      <c r="R81" s="457">
        <v>0</v>
      </c>
      <c r="S81" s="457">
        <v>0</v>
      </c>
      <c r="T81" s="457">
        <v>0</v>
      </c>
      <c r="U81" s="457">
        <v>0</v>
      </c>
      <c r="V81" s="458">
        <v>0</v>
      </c>
      <c r="W81" s="457">
        <v>0</v>
      </c>
      <c r="X81" s="457">
        <v>0</v>
      </c>
      <c r="Y81" s="457">
        <v>0</v>
      </c>
      <c r="Z81" s="457">
        <v>0</v>
      </c>
      <c r="AA81" s="458">
        <v>0</v>
      </c>
      <c r="AB81" s="457">
        <v>0</v>
      </c>
      <c r="AC81" s="457">
        <v>0</v>
      </c>
      <c r="AD81" s="457">
        <v>0</v>
      </c>
      <c r="AE81" s="457">
        <v>0</v>
      </c>
      <c r="AF81" s="458">
        <v>0</v>
      </c>
      <c r="AG81" s="457">
        <v>0</v>
      </c>
      <c r="AH81" s="457">
        <v>0</v>
      </c>
      <c r="AI81" s="457">
        <v>0</v>
      </c>
      <c r="AJ81" s="457">
        <v>0</v>
      </c>
      <c r="AK81" s="458">
        <v>0</v>
      </c>
      <c r="AL81" s="457">
        <v>0</v>
      </c>
      <c r="AM81" s="457">
        <v>0</v>
      </c>
      <c r="AN81" s="457">
        <v>0</v>
      </c>
      <c r="AO81" s="457">
        <v>0</v>
      </c>
      <c r="AP81" s="458">
        <v>0</v>
      </c>
      <c r="AQ81" s="457">
        <v>0</v>
      </c>
      <c r="AR81" s="457">
        <v>0</v>
      </c>
      <c r="AS81" s="457">
        <v>0</v>
      </c>
      <c r="AT81" s="457">
        <v>0</v>
      </c>
      <c r="AU81" s="458">
        <v>0</v>
      </c>
      <c r="AV81" s="457">
        <v>0</v>
      </c>
      <c r="AW81" s="457">
        <v>0</v>
      </c>
      <c r="AX81" s="457">
        <v>0</v>
      </c>
      <c r="AY81" s="457">
        <v>0</v>
      </c>
      <c r="AZ81" s="458">
        <v>0</v>
      </c>
      <c r="BA81" s="457">
        <v>0</v>
      </c>
      <c r="BB81" s="457">
        <v>0</v>
      </c>
      <c r="BC81" s="458" t="s">
        <v>475</v>
      </c>
      <c r="BE81" s="85">
        <v>0</v>
      </c>
      <c r="BF81" s="85">
        <v>0</v>
      </c>
      <c r="BG81" s="85">
        <v>0</v>
      </c>
      <c r="BH81" s="85">
        <v>0</v>
      </c>
      <c r="BI81" s="85">
        <v>0</v>
      </c>
      <c r="BJ81" s="85">
        <v>0</v>
      </c>
      <c r="BK81" s="85">
        <v>0</v>
      </c>
      <c r="BL81" s="85">
        <v>0</v>
      </c>
      <c r="BM81" s="85">
        <v>0</v>
      </c>
      <c r="BN81" s="85">
        <v>0</v>
      </c>
      <c r="BO81" s="85">
        <v>0</v>
      </c>
      <c r="BP81" s="85">
        <v>0</v>
      </c>
    </row>
    <row r="82" spans="1:104" ht="39" customHeight="1">
      <c r="B82" s="409" t="s">
        <v>386</v>
      </c>
      <c r="C82" s="456">
        <v>0</v>
      </c>
      <c r="D82" s="457">
        <v>0</v>
      </c>
      <c r="E82" s="457">
        <v>0</v>
      </c>
      <c r="F82" s="457">
        <v>0</v>
      </c>
      <c r="G82" s="458">
        <v>0</v>
      </c>
      <c r="H82" s="457">
        <v>0</v>
      </c>
      <c r="I82" s="457">
        <v>0</v>
      </c>
      <c r="J82" s="457">
        <v>0</v>
      </c>
      <c r="K82" s="457">
        <v>0</v>
      </c>
      <c r="L82" s="458">
        <v>0</v>
      </c>
      <c r="M82" s="457">
        <v>0</v>
      </c>
      <c r="N82" s="457">
        <v>0</v>
      </c>
      <c r="O82" s="457">
        <v>0</v>
      </c>
      <c r="P82" s="457">
        <v>0</v>
      </c>
      <c r="Q82" s="458">
        <v>0</v>
      </c>
      <c r="R82" s="457">
        <v>0</v>
      </c>
      <c r="S82" s="457">
        <v>0</v>
      </c>
      <c r="T82" s="457">
        <v>0</v>
      </c>
      <c r="U82" s="457">
        <v>0</v>
      </c>
      <c r="V82" s="458">
        <v>0</v>
      </c>
      <c r="W82" s="457">
        <v>0</v>
      </c>
      <c r="X82" s="457">
        <v>0</v>
      </c>
      <c r="Y82" s="457">
        <v>0</v>
      </c>
      <c r="Z82" s="457">
        <v>0</v>
      </c>
      <c r="AA82" s="458">
        <v>0</v>
      </c>
      <c r="AB82" s="457">
        <v>0</v>
      </c>
      <c r="AC82" s="457">
        <v>0</v>
      </c>
      <c r="AD82" s="457">
        <v>0</v>
      </c>
      <c r="AE82" s="457">
        <v>0</v>
      </c>
      <c r="AF82" s="458">
        <v>0</v>
      </c>
      <c r="AG82" s="457">
        <v>0</v>
      </c>
      <c r="AH82" s="457">
        <v>0</v>
      </c>
      <c r="AI82" s="457">
        <v>0</v>
      </c>
      <c r="AJ82" s="457">
        <v>0</v>
      </c>
      <c r="AK82" s="458">
        <v>0</v>
      </c>
      <c r="AL82" s="457">
        <v>0</v>
      </c>
      <c r="AM82" s="457">
        <v>0</v>
      </c>
      <c r="AN82" s="457">
        <v>0</v>
      </c>
      <c r="AO82" s="457">
        <v>0</v>
      </c>
      <c r="AP82" s="458">
        <v>0</v>
      </c>
      <c r="AQ82" s="457">
        <v>0</v>
      </c>
      <c r="AR82" s="457">
        <v>0</v>
      </c>
      <c r="AS82" s="457">
        <v>0</v>
      </c>
      <c r="AT82" s="457">
        <v>0</v>
      </c>
      <c r="AU82" s="458">
        <v>0</v>
      </c>
      <c r="AV82" s="457">
        <v>0</v>
      </c>
      <c r="AW82" s="457">
        <v>0</v>
      </c>
      <c r="AX82" s="457">
        <v>0</v>
      </c>
      <c r="AY82" s="457">
        <v>0</v>
      </c>
      <c r="AZ82" s="458">
        <v>0</v>
      </c>
      <c r="BA82" s="457">
        <v>0</v>
      </c>
      <c r="BB82" s="457">
        <v>0</v>
      </c>
      <c r="BC82" s="458" t="s">
        <v>475</v>
      </c>
      <c r="BE82" s="85">
        <v>0</v>
      </c>
      <c r="BF82" s="85">
        <v>0</v>
      </c>
      <c r="BG82" s="85">
        <v>0</v>
      </c>
      <c r="BH82" s="85">
        <v>0</v>
      </c>
      <c r="BI82" s="85">
        <v>0</v>
      </c>
      <c r="BJ82" s="85">
        <v>0</v>
      </c>
      <c r="BK82" s="85">
        <v>0</v>
      </c>
      <c r="BL82" s="85">
        <v>0</v>
      </c>
      <c r="BM82" s="85">
        <v>0</v>
      </c>
      <c r="BN82" s="85">
        <v>0</v>
      </c>
      <c r="BO82" s="85">
        <v>0</v>
      </c>
      <c r="BP82" s="85">
        <v>0</v>
      </c>
    </row>
    <row r="83" spans="1:104" ht="20.45" customHeight="1">
      <c r="B83" s="404" t="s">
        <v>387</v>
      </c>
      <c r="C83" s="456">
        <v>28392.654999240003</v>
      </c>
      <c r="D83" s="457">
        <v>9410.7696639500009</v>
      </c>
      <c r="E83" s="457">
        <v>0</v>
      </c>
      <c r="F83" s="457">
        <v>3115.4128966399999</v>
      </c>
      <c r="G83" s="458">
        <v>1442.90873253</v>
      </c>
      <c r="H83" s="457">
        <v>1085.920175</v>
      </c>
      <c r="I83" s="457">
        <v>1424.6932790000001</v>
      </c>
      <c r="J83" s="457">
        <v>6177.825186</v>
      </c>
      <c r="K83" s="457">
        <v>66.369770950000003</v>
      </c>
      <c r="L83" s="458">
        <v>315.31801643</v>
      </c>
      <c r="M83" s="457">
        <v>0</v>
      </c>
      <c r="N83" s="457">
        <v>186.17495</v>
      </c>
      <c r="O83" s="457">
        <v>310.23014258999996</v>
      </c>
      <c r="P83" s="457">
        <v>112.53919706999999</v>
      </c>
      <c r="Q83" s="458">
        <v>822.86054100000001</v>
      </c>
      <c r="R83" s="457">
        <v>504.92453599999999</v>
      </c>
      <c r="S83" s="457">
        <v>234.37296599999999</v>
      </c>
      <c r="T83" s="457">
        <v>198.1163019</v>
      </c>
      <c r="U83" s="457">
        <v>184.904687</v>
      </c>
      <c r="V83" s="458">
        <v>0</v>
      </c>
      <c r="W83" s="457">
        <v>0</v>
      </c>
      <c r="X83" s="457">
        <v>0</v>
      </c>
      <c r="Y83" s="457">
        <v>374.48817500000001</v>
      </c>
      <c r="Z83" s="457">
        <v>263.71065499999997</v>
      </c>
      <c r="AA83" s="458">
        <v>0</v>
      </c>
      <c r="AB83" s="457">
        <v>537.43072099999995</v>
      </c>
      <c r="AC83" s="457">
        <v>369.56547599999999</v>
      </c>
      <c r="AD83" s="457">
        <v>0</v>
      </c>
      <c r="AE83" s="457">
        <v>283.59653414999997</v>
      </c>
      <c r="AF83" s="458">
        <v>0</v>
      </c>
      <c r="AG83" s="457">
        <v>198.67745400000001</v>
      </c>
      <c r="AH83" s="457">
        <v>433.88009099999999</v>
      </c>
      <c r="AI83" s="457">
        <v>42.5</v>
      </c>
      <c r="AJ83" s="457">
        <v>102.994101</v>
      </c>
      <c r="AK83" s="458">
        <v>0</v>
      </c>
      <c r="AL83" s="457">
        <v>99.070633000000001</v>
      </c>
      <c r="AM83" s="457">
        <v>0</v>
      </c>
      <c r="AN83" s="457">
        <v>0</v>
      </c>
      <c r="AO83" s="457">
        <v>0</v>
      </c>
      <c r="AP83" s="458">
        <v>80.735259999999997</v>
      </c>
      <c r="AQ83" s="457">
        <v>12.373051999999999</v>
      </c>
      <c r="AR83" s="457">
        <v>0</v>
      </c>
      <c r="AS83" s="457">
        <v>0</v>
      </c>
      <c r="AT83" s="457">
        <v>0</v>
      </c>
      <c r="AU83" s="458">
        <v>0</v>
      </c>
      <c r="AV83" s="457">
        <v>0</v>
      </c>
      <c r="AW83" s="457">
        <v>0</v>
      </c>
      <c r="AX83" s="457">
        <v>0</v>
      </c>
      <c r="AY83" s="457">
        <v>0.29180503000000002</v>
      </c>
      <c r="AZ83" s="458">
        <v>0</v>
      </c>
      <c r="BA83" s="457">
        <v>0</v>
      </c>
      <c r="BB83" s="457">
        <v>0</v>
      </c>
      <c r="BC83" s="458" t="s">
        <v>475</v>
      </c>
      <c r="BE83" s="85">
        <v>0</v>
      </c>
      <c r="BF83" s="85">
        <v>0</v>
      </c>
      <c r="BG83" s="85">
        <v>0</v>
      </c>
      <c r="BH83" s="85">
        <v>0</v>
      </c>
      <c r="BI83" s="85">
        <v>0</v>
      </c>
      <c r="BJ83" s="85">
        <v>0</v>
      </c>
      <c r="BK83" s="85">
        <v>0</v>
      </c>
      <c r="BL83" s="85">
        <v>0</v>
      </c>
      <c r="BM83" s="85">
        <v>0</v>
      </c>
      <c r="BN83" s="85">
        <v>0</v>
      </c>
      <c r="BO83" s="85">
        <v>0</v>
      </c>
      <c r="BP83" s="85">
        <v>0</v>
      </c>
    </row>
    <row r="84" spans="1:104" ht="20.45" customHeight="1">
      <c r="B84" s="404" t="s">
        <v>388</v>
      </c>
      <c r="C84" s="456">
        <v>86833.673570759987</v>
      </c>
      <c r="D84" s="457">
        <v>17699.93505629</v>
      </c>
      <c r="E84" s="457">
        <v>12473.026136</v>
      </c>
      <c r="F84" s="457">
        <v>11789.083882200001</v>
      </c>
      <c r="G84" s="458">
        <v>12879.040157649999</v>
      </c>
      <c r="H84" s="457">
        <v>6050.4549489999999</v>
      </c>
      <c r="I84" s="457">
        <v>6962.6030000000001</v>
      </c>
      <c r="J84" s="457">
        <v>2529.6114929999999</v>
      </c>
      <c r="K84" s="457">
        <v>1595.2845474800001</v>
      </c>
      <c r="L84" s="458">
        <v>3699.8695885100001</v>
      </c>
      <c r="M84" s="457">
        <v>800.51438161999999</v>
      </c>
      <c r="N84" s="457">
        <v>101.511606</v>
      </c>
      <c r="O84" s="457">
        <v>1783.0918530599999</v>
      </c>
      <c r="P84" s="457">
        <v>657.88638501000003</v>
      </c>
      <c r="Q84" s="458">
        <v>914.57755499999996</v>
      </c>
      <c r="R84" s="457">
        <v>365.60958199999999</v>
      </c>
      <c r="S84" s="457">
        <v>441.45544999999998</v>
      </c>
      <c r="T84" s="457">
        <v>802.91272891999995</v>
      </c>
      <c r="U84" s="457">
        <v>270.81525900000003</v>
      </c>
      <c r="V84" s="458">
        <v>232.227249</v>
      </c>
      <c r="W84" s="457">
        <v>738.28629799999999</v>
      </c>
      <c r="X84" s="457">
        <v>377.52750600000002</v>
      </c>
      <c r="Y84" s="457">
        <v>380.98043200000001</v>
      </c>
      <c r="Z84" s="457">
        <v>299.21041000000002</v>
      </c>
      <c r="AA84" s="458">
        <v>133.81908200000001</v>
      </c>
      <c r="AB84" s="457">
        <v>45.365419000000003</v>
      </c>
      <c r="AC84" s="457">
        <v>1472.8403470000001</v>
      </c>
      <c r="AD84" s="457">
        <v>0.92935999999999996</v>
      </c>
      <c r="AE84" s="457">
        <v>13.164797539999999</v>
      </c>
      <c r="AF84" s="458">
        <v>347.40690000000001</v>
      </c>
      <c r="AG84" s="457">
        <v>184.07015999999999</v>
      </c>
      <c r="AH84" s="457">
        <v>66.399799000000002</v>
      </c>
      <c r="AI84" s="457">
        <v>170.458337</v>
      </c>
      <c r="AJ84" s="457">
        <v>55.134802000000001</v>
      </c>
      <c r="AK84" s="458">
        <v>43.582827460000004</v>
      </c>
      <c r="AL84" s="457">
        <v>92.556442099999998</v>
      </c>
      <c r="AM84" s="457">
        <v>47.464334000000001</v>
      </c>
      <c r="AN84" s="457">
        <v>97.205388999999997</v>
      </c>
      <c r="AO84" s="457">
        <v>1.9853257399999999</v>
      </c>
      <c r="AP84" s="458">
        <v>5.5299149999999999</v>
      </c>
      <c r="AQ84" s="457">
        <v>45.228450000000002</v>
      </c>
      <c r="AR84" s="457">
        <v>26.307640679999999</v>
      </c>
      <c r="AS84" s="457">
        <v>14.033360999999999</v>
      </c>
      <c r="AT84" s="457">
        <v>23.511060000000001</v>
      </c>
      <c r="AU84" s="458">
        <v>4.5379019999999999</v>
      </c>
      <c r="AV84" s="457">
        <v>30.631659070000001</v>
      </c>
      <c r="AW84" s="457">
        <v>28.812767999999998</v>
      </c>
      <c r="AX84" s="457">
        <v>26.815674000000001</v>
      </c>
      <c r="AY84" s="457">
        <v>1.2463204299999999</v>
      </c>
      <c r="AZ84" s="458">
        <v>7.4158590000000002</v>
      </c>
      <c r="BA84" s="457">
        <v>1.704134</v>
      </c>
      <c r="BB84" s="457">
        <v>0</v>
      </c>
      <c r="BC84" s="458" t="s">
        <v>475</v>
      </c>
      <c r="BE84" s="85">
        <v>0</v>
      </c>
      <c r="BF84" s="85">
        <v>0</v>
      </c>
      <c r="BG84" s="85">
        <v>0</v>
      </c>
      <c r="BH84" s="85">
        <v>0</v>
      </c>
      <c r="BI84" s="85">
        <v>0</v>
      </c>
      <c r="BJ84" s="85">
        <v>0</v>
      </c>
      <c r="BK84" s="85">
        <v>0</v>
      </c>
      <c r="BL84" s="85">
        <v>0</v>
      </c>
      <c r="BM84" s="85">
        <v>0</v>
      </c>
      <c r="BN84" s="85">
        <v>0</v>
      </c>
      <c r="BO84" s="85">
        <v>0</v>
      </c>
      <c r="BP84" s="85">
        <v>0</v>
      </c>
    </row>
    <row r="85" spans="1:104" ht="20.45" customHeight="1">
      <c r="B85" s="404" t="s">
        <v>389</v>
      </c>
      <c r="C85" s="456">
        <v>22678.261444679996</v>
      </c>
      <c r="D85" s="457">
        <v>6799.5318454399994</v>
      </c>
      <c r="E85" s="457">
        <v>54.799892999999997</v>
      </c>
      <c r="F85" s="457">
        <v>1013.81928121</v>
      </c>
      <c r="G85" s="458">
        <v>4549.3357348100008</v>
      </c>
      <c r="H85" s="457">
        <v>1869.1473840000001</v>
      </c>
      <c r="I85" s="457">
        <v>1463.9343490000001</v>
      </c>
      <c r="J85" s="457">
        <v>1301.238873</v>
      </c>
      <c r="K85" s="457">
        <v>514.26640797000005</v>
      </c>
      <c r="L85" s="458">
        <v>111.32446889000001</v>
      </c>
      <c r="M85" s="457">
        <v>161.39442502</v>
      </c>
      <c r="N85" s="457">
        <v>121.488795</v>
      </c>
      <c r="O85" s="457">
        <v>1558.77118144</v>
      </c>
      <c r="P85" s="457">
        <v>403.6367444</v>
      </c>
      <c r="Q85" s="458">
        <v>5.6738749999999998</v>
      </c>
      <c r="R85" s="457">
        <v>13.078386</v>
      </c>
      <c r="S85" s="457">
        <v>162.69486699999999</v>
      </c>
      <c r="T85" s="457">
        <v>1204.8765909000001</v>
      </c>
      <c r="U85" s="457">
        <v>0.23003799999999999</v>
      </c>
      <c r="V85" s="458">
        <v>0</v>
      </c>
      <c r="W85" s="457">
        <v>0</v>
      </c>
      <c r="X85" s="457">
        <v>70.566708000000006</v>
      </c>
      <c r="Y85" s="457">
        <v>28.876619999999999</v>
      </c>
      <c r="Z85" s="457">
        <v>17.206481</v>
      </c>
      <c r="AA85" s="458">
        <v>276.47023899999999</v>
      </c>
      <c r="AB85" s="457">
        <v>385.67616600000002</v>
      </c>
      <c r="AC85" s="457">
        <v>0</v>
      </c>
      <c r="AD85" s="457">
        <v>0</v>
      </c>
      <c r="AE85" s="457">
        <v>108.58548168</v>
      </c>
      <c r="AF85" s="458">
        <v>70.068535999999995</v>
      </c>
      <c r="AG85" s="457">
        <v>8.4962789999999995</v>
      </c>
      <c r="AH85" s="457">
        <v>23.709432</v>
      </c>
      <c r="AI85" s="457">
        <v>12.084745</v>
      </c>
      <c r="AJ85" s="457">
        <v>0</v>
      </c>
      <c r="AK85" s="458">
        <v>9.7220655899999997</v>
      </c>
      <c r="AL85" s="457">
        <v>5.1976212300000002</v>
      </c>
      <c r="AM85" s="457">
        <v>0</v>
      </c>
      <c r="AN85" s="457">
        <v>52.046750000000003</v>
      </c>
      <c r="AO85" s="457">
        <v>183.84231412</v>
      </c>
      <c r="AP85" s="458">
        <v>107.289342</v>
      </c>
      <c r="AQ85" s="457">
        <v>6.4978889999999998</v>
      </c>
      <c r="AR85" s="457">
        <v>0</v>
      </c>
      <c r="AS85" s="457">
        <v>0.32592900000000002</v>
      </c>
      <c r="AT85" s="457">
        <v>0.37535000000000002</v>
      </c>
      <c r="AU85" s="458">
        <v>1.9372670000000001</v>
      </c>
      <c r="AV85" s="457">
        <v>1.101398E-2</v>
      </c>
      <c r="AW85" s="457">
        <v>3.2074999999999999E-2</v>
      </c>
      <c r="AX85" s="457">
        <v>0</v>
      </c>
      <c r="AY85" s="457">
        <v>0</v>
      </c>
      <c r="AZ85" s="458">
        <v>0</v>
      </c>
      <c r="BA85" s="457">
        <v>0</v>
      </c>
      <c r="BB85" s="457">
        <v>0</v>
      </c>
      <c r="BC85" s="458" t="s">
        <v>475</v>
      </c>
      <c r="BE85" s="85">
        <v>0</v>
      </c>
      <c r="BF85" s="85">
        <v>0</v>
      </c>
      <c r="BG85" s="85">
        <v>0</v>
      </c>
      <c r="BH85" s="85">
        <v>0</v>
      </c>
      <c r="BI85" s="85">
        <v>0</v>
      </c>
      <c r="BJ85" s="85">
        <v>0</v>
      </c>
      <c r="BK85" s="85">
        <v>0</v>
      </c>
      <c r="BL85" s="85">
        <v>0</v>
      </c>
      <c r="BM85" s="85">
        <v>0</v>
      </c>
      <c r="BN85" s="85">
        <v>0</v>
      </c>
      <c r="BO85" s="85">
        <v>0</v>
      </c>
      <c r="BP85" s="85">
        <v>0</v>
      </c>
    </row>
    <row r="86" spans="1:104" ht="20.45" customHeight="1">
      <c r="B86" s="404"/>
      <c r="C86" s="456"/>
      <c r="D86" s="457"/>
      <c r="E86" s="457"/>
      <c r="F86" s="457"/>
      <c r="G86" s="458"/>
      <c r="H86" s="457"/>
      <c r="I86" s="457"/>
      <c r="J86" s="457"/>
      <c r="K86" s="457"/>
      <c r="L86" s="458"/>
      <c r="M86" s="457"/>
      <c r="N86" s="457"/>
      <c r="O86" s="457"/>
      <c r="P86" s="457"/>
      <c r="Q86" s="458"/>
      <c r="R86" s="457"/>
      <c r="S86" s="457"/>
      <c r="T86" s="457"/>
      <c r="U86" s="457"/>
      <c r="V86" s="458"/>
      <c r="W86" s="457"/>
      <c r="X86" s="457"/>
      <c r="Y86" s="457"/>
      <c r="Z86" s="457"/>
      <c r="AA86" s="458"/>
      <c r="AB86" s="457"/>
      <c r="AC86" s="457"/>
      <c r="AD86" s="457"/>
      <c r="AE86" s="457"/>
      <c r="AF86" s="458"/>
      <c r="AG86" s="457"/>
      <c r="AH86" s="457"/>
      <c r="AI86" s="457"/>
      <c r="AJ86" s="457"/>
      <c r="AK86" s="458"/>
      <c r="AL86" s="457"/>
      <c r="AM86" s="457"/>
      <c r="AN86" s="457"/>
      <c r="AO86" s="457"/>
      <c r="AP86" s="458"/>
      <c r="AQ86" s="457"/>
      <c r="AR86" s="457"/>
      <c r="AS86" s="457"/>
      <c r="AT86" s="457"/>
      <c r="AU86" s="458"/>
      <c r="AV86" s="457"/>
      <c r="AW86" s="457"/>
      <c r="AX86" s="457"/>
      <c r="AY86" s="457"/>
      <c r="AZ86" s="458"/>
      <c r="BA86" s="457"/>
      <c r="BB86" s="457"/>
      <c r="BC86" s="458" t="s">
        <v>475</v>
      </c>
    </row>
    <row r="87" spans="1:104" s="95" customFormat="1" ht="20.45" customHeight="1">
      <c r="A87" s="93"/>
      <c r="B87" s="402" t="s">
        <v>390</v>
      </c>
      <c r="C87" s="453">
        <v>1799422.4685518502</v>
      </c>
      <c r="D87" s="454">
        <v>394994.21580709005</v>
      </c>
      <c r="E87" s="454">
        <v>167381.661529</v>
      </c>
      <c r="F87" s="454">
        <v>174062.42765815</v>
      </c>
      <c r="G87" s="455">
        <v>180328.72359544001</v>
      </c>
      <c r="H87" s="454">
        <v>88567.922804999995</v>
      </c>
      <c r="I87" s="454">
        <v>93061.955130999995</v>
      </c>
      <c r="J87" s="454">
        <v>202541.75468300001</v>
      </c>
      <c r="K87" s="454">
        <v>77440.191175939995</v>
      </c>
      <c r="L87" s="455">
        <v>47108.401107230005</v>
      </c>
      <c r="M87" s="454">
        <v>47426.020016169998</v>
      </c>
      <c r="N87" s="454">
        <v>9276.1040859999994</v>
      </c>
      <c r="O87" s="454">
        <v>16694.474000480001</v>
      </c>
      <c r="P87" s="454">
        <v>33905.245824409998</v>
      </c>
      <c r="Q87" s="455">
        <v>37594.940197999997</v>
      </c>
      <c r="R87" s="454">
        <v>10972.741198</v>
      </c>
      <c r="S87" s="454">
        <v>10502.168409</v>
      </c>
      <c r="T87" s="454">
        <v>22856.588223169998</v>
      </c>
      <c r="U87" s="454">
        <v>16021.600834000001</v>
      </c>
      <c r="V87" s="455">
        <v>9267.7684750000008</v>
      </c>
      <c r="W87" s="454">
        <v>7043.1048890000002</v>
      </c>
      <c r="X87" s="454">
        <v>17809.232758999999</v>
      </c>
      <c r="Y87" s="454">
        <v>23231.558935000001</v>
      </c>
      <c r="Z87" s="454">
        <v>10426.975483</v>
      </c>
      <c r="AA87" s="455">
        <v>6991.895082</v>
      </c>
      <c r="AB87" s="454">
        <v>8051.1150429999998</v>
      </c>
      <c r="AC87" s="454">
        <v>19080.195086</v>
      </c>
      <c r="AD87" s="454">
        <v>1196.330336</v>
      </c>
      <c r="AE87" s="454">
        <v>4947.8823620900002</v>
      </c>
      <c r="AF87" s="455">
        <v>3661.5651640000001</v>
      </c>
      <c r="AG87" s="454">
        <v>9739.0555789999999</v>
      </c>
      <c r="AH87" s="454">
        <v>5085.6791810000004</v>
      </c>
      <c r="AI87" s="454">
        <v>2178.5182020000002</v>
      </c>
      <c r="AJ87" s="454">
        <v>5632.344529</v>
      </c>
      <c r="AK87" s="455">
        <v>1888.23169153</v>
      </c>
      <c r="AL87" s="454">
        <v>4611.9232163100005</v>
      </c>
      <c r="AM87" s="454">
        <v>1421.1000939999999</v>
      </c>
      <c r="AN87" s="454">
        <v>3584.0900230000002</v>
      </c>
      <c r="AO87" s="454">
        <v>1315.4553471199999</v>
      </c>
      <c r="AP87" s="455">
        <v>3743.006954</v>
      </c>
      <c r="AQ87" s="454">
        <v>2603.682988</v>
      </c>
      <c r="AR87" s="454">
        <v>2326.7480638299999</v>
      </c>
      <c r="AS87" s="454">
        <v>1917.876683</v>
      </c>
      <c r="AT87" s="454">
        <v>966.112707</v>
      </c>
      <c r="AU87" s="455">
        <v>1760.514259</v>
      </c>
      <c r="AV87" s="454">
        <v>3066.5497740800001</v>
      </c>
      <c r="AW87" s="454">
        <v>499.76805899999999</v>
      </c>
      <c r="AX87" s="454">
        <v>2124.3113309999999</v>
      </c>
      <c r="AY87" s="454">
        <v>1571.25174281</v>
      </c>
      <c r="AZ87" s="455">
        <v>634.21886700000005</v>
      </c>
      <c r="BA87" s="454">
        <v>307.26936499999999</v>
      </c>
      <c r="BB87" s="454">
        <v>0</v>
      </c>
      <c r="BC87" s="455" t="s">
        <v>475</v>
      </c>
      <c r="BD87" s="93"/>
      <c r="BE87" s="93">
        <v>0</v>
      </c>
      <c r="BF87" s="93">
        <v>0</v>
      </c>
      <c r="BG87" s="93">
        <v>0</v>
      </c>
      <c r="BH87" s="93">
        <v>0</v>
      </c>
      <c r="BI87" s="93">
        <v>0</v>
      </c>
      <c r="BJ87" s="93">
        <v>0</v>
      </c>
      <c r="BK87" s="93">
        <v>0</v>
      </c>
      <c r="BL87" s="93">
        <v>0</v>
      </c>
      <c r="BM87" s="93">
        <v>0</v>
      </c>
      <c r="BN87" s="93">
        <v>0</v>
      </c>
      <c r="BO87" s="93">
        <v>0</v>
      </c>
      <c r="BP87" s="93">
        <v>0</v>
      </c>
      <c r="BQ87" s="93"/>
      <c r="BR87" s="93"/>
      <c r="BS87" s="93"/>
      <c r="BT87" s="93"/>
      <c r="BU87" s="93"/>
      <c r="BV87" s="93"/>
      <c r="BW87" s="93"/>
      <c r="BX87" s="93"/>
      <c r="BY87" s="93"/>
      <c r="BZ87" s="93"/>
      <c r="CA87" s="93"/>
      <c r="CB87" s="93"/>
      <c r="CC87" s="93"/>
      <c r="CD87" s="93"/>
      <c r="CE87" s="93"/>
      <c r="CF87" s="93"/>
      <c r="CG87" s="93"/>
      <c r="CH87" s="93"/>
      <c r="CI87" s="93"/>
      <c r="CJ87" s="93"/>
      <c r="CK87" s="93"/>
      <c r="CL87" s="93"/>
      <c r="CM87" s="93"/>
      <c r="CN87" s="93"/>
      <c r="CO87" s="93"/>
      <c r="CP87" s="93"/>
      <c r="CQ87" s="93"/>
      <c r="CR87" s="93"/>
      <c r="CS87" s="93"/>
      <c r="CT87" s="93"/>
      <c r="CU87" s="93"/>
      <c r="CV87" s="93"/>
      <c r="CW87" s="93"/>
      <c r="CX87" s="93"/>
      <c r="CY87" s="93"/>
      <c r="CZ87" s="93"/>
    </row>
    <row r="88" spans="1:104" ht="20.45" customHeight="1">
      <c r="B88" s="404"/>
      <c r="C88" s="456"/>
      <c r="D88" s="457"/>
      <c r="E88" s="457"/>
      <c r="F88" s="457"/>
      <c r="G88" s="458"/>
      <c r="H88" s="457"/>
      <c r="I88" s="457"/>
      <c r="J88" s="457"/>
      <c r="K88" s="457"/>
      <c r="L88" s="458"/>
      <c r="M88" s="457"/>
      <c r="N88" s="457"/>
      <c r="O88" s="457"/>
      <c r="P88" s="457"/>
      <c r="Q88" s="458"/>
      <c r="R88" s="457"/>
      <c r="S88" s="457"/>
      <c r="T88" s="457"/>
      <c r="U88" s="457"/>
      <c r="V88" s="458"/>
      <c r="W88" s="457"/>
      <c r="X88" s="457"/>
      <c r="Y88" s="457"/>
      <c r="Z88" s="457"/>
      <c r="AA88" s="458"/>
      <c r="AB88" s="457"/>
      <c r="AC88" s="457"/>
      <c r="AD88" s="457"/>
      <c r="AE88" s="457"/>
      <c r="AF88" s="458"/>
      <c r="AG88" s="457"/>
      <c r="AH88" s="457"/>
      <c r="AI88" s="457"/>
      <c r="AJ88" s="457"/>
      <c r="AK88" s="458"/>
      <c r="AL88" s="457"/>
      <c r="AM88" s="457"/>
      <c r="AN88" s="457"/>
      <c r="AO88" s="457"/>
      <c r="AP88" s="458"/>
      <c r="AQ88" s="457"/>
      <c r="AR88" s="457"/>
      <c r="AS88" s="457"/>
      <c r="AT88" s="457"/>
      <c r="AU88" s="458"/>
      <c r="AV88" s="457"/>
      <c r="AW88" s="457"/>
      <c r="AX88" s="457"/>
      <c r="AY88" s="457"/>
      <c r="AZ88" s="458"/>
      <c r="BA88" s="457"/>
      <c r="BB88" s="457"/>
      <c r="BC88" s="458" t="s">
        <v>475</v>
      </c>
    </row>
    <row r="89" spans="1:104" ht="20.45" customHeight="1">
      <c r="B89" s="404" t="s">
        <v>391</v>
      </c>
      <c r="C89" s="456">
        <v>405181.78902260994</v>
      </c>
      <c r="D89" s="457">
        <v>40002.839900980005</v>
      </c>
      <c r="E89" s="457">
        <v>34702.315285999997</v>
      </c>
      <c r="F89" s="457">
        <v>25388.10026023</v>
      </c>
      <c r="G89" s="458">
        <v>29894.200014900001</v>
      </c>
      <c r="H89" s="457">
        <v>38318.523168</v>
      </c>
      <c r="I89" s="457">
        <v>13468.335561</v>
      </c>
      <c r="J89" s="457">
        <v>35264.289098000001</v>
      </c>
      <c r="K89" s="457">
        <v>12670.985737360001</v>
      </c>
      <c r="L89" s="458">
        <v>13808.3241729</v>
      </c>
      <c r="M89" s="457">
        <v>22836.327433330003</v>
      </c>
      <c r="N89" s="457">
        <v>4298.6491120000001</v>
      </c>
      <c r="O89" s="457">
        <v>3240.473</v>
      </c>
      <c r="P89" s="457">
        <v>5990.2223406400008</v>
      </c>
      <c r="Q89" s="458">
        <v>15695.180526</v>
      </c>
      <c r="R89" s="457">
        <v>1697.713573</v>
      </c>
      <c r="S89" s="457">
        <v>3833.3409999999999</v>
      </c>
      <c r="T89" s="457">
        <v>2565.5193507499998</v>
      </c>
      <c r="U89" s="457">
        <v>2875.6425819999999</v>
      </c>
      <c r="V89" s="458">
        <v>3842.5636549999999</v>
      </c>
      <c r="W89" s="457">
        <v>831.81755399999997</v>
      </c>
      <c r="X89" s="457">
        <v>16456.840616000001</v>
      </c>
      <c r="Y89" s="457">
        <v>7046.465346</v>
      </c>
      <c r="Z89" s="457">
        <v>3909.2184900000002</v>
      </c>
      <c r="AA89" s="458">
        <v>3154.8935080000001</v>
      </c>
      <c r="AB89" s="457">
        <v>4477.6559999999999</v>
      </c>
      <c r="AC89" s="457">
        <v>947.89183100000002</v>
      </c>
      <c r="AD89" s="457">
        <v>895.95183199999997</v>
      </c>
      <c r="AE89" s="457">
        <v>2140</v>
      </c>
      <c r="AF89" s="458">
        <v>3169.3453199999999</v>
      </c>
      <c r="AG89" s="457">
        <v>3434</v>
      </c>
      <c r="AH89" s="457">
        <v>1616.380576</v>
      </c>
      <c r="AI89" s="457">
        <v>2724.3420759999999</v>
      </c>
      <c r="AJ89" s="457">
        <v>4500</v>
      </c>
      <c r="AK89" s="458">
        <v>1712.4331293499999</v>
      </c>
      <c r="AL89" s="457">
        <v>2600</v>
      </c>
      <c r="AM89" s="457">
        <v>1597.355</v>
      </c>
      <c r="AN89" s="457">
        <v>5008.42022</v>
      </c>
      <c r="AO89" s="457">
        <v>2407.52839571</v>
      </c>
      <c r="AP89" s="458">
        <v>1081.1389999999999</v>
      </c>
      <c r="AQ89" s="457">
        <v>1650</v>
      </c>
      <c r="AR89" s="457">
        <v>2147.018</v>
      </c>
      <c r="AS89" s="457">
        <v>1583</v>
      </c>
      <c r="AT89" s="457">
        <v>5428.575272</v>
      </c>
      <c r="AU89" s="458">
        <v>1666.828</v>
      </c>
      <c r="AV89" s="457">
        <v>4711.3149457500003</v>
      </c>
      <c r="AW89" s="457">
        <v>910</v>
      </c>
      <c r="AX89" s="457">
        <v>3747.1586950000001</v>
      </c>
      <c r="AY89" s="457">
        <v>1470.00149371</v>
      </c>
      <c r="AZ89" s="458">
        <v>1024.3679500000001</v>
      </c>
      <c r="BA89" s="457">
        <v>738.3</v>
      </c>
      <c r="BB89" s="457">
        <v>0</v>
      </c>
      <c r="BC89" s="458" t="s">
        <v>475</v>
      </c>
      <c r="BE89" s="85">
        <v>0</v>
      </c>
      <c r="BF89" s="85">
        <v>0</v>
      </c>
      <c r="BG89" s="85">
        <v>0</v>
      </c>
      <c r="BH89" s="85">
        <v>0</v>
      </c>
      <c r="BI89" s="85">
        <v>0</v>
      </c>
      <c r="BJ89" s="85">
        <v>0</v>
      </c>
      <c r="BK89" s="85">
        <v>0</v>
      </c>
      <c r="BL89" s="85">
        <v>0</v>
      </c>
      <c r="BM89" s="85">
        <v>0</v>
      </c>
      <c r="BN89" s="85">
        <v>0</v>
      </c>
      <c r="BO89" s="85">
        <v>0</v>
      </c>
      <c r="BP89" s="85">
        <v>0</v>
      </c>
    </row>
    <row r="90" spans="1:104" ht="20.45" customHeight="1">
      <c r="B90" s="405" t="s">
        <v>392</v>
      </c>
      <c r="C90" s="456">
        <v>317725.96051004005</v>
      </c>
      <c r="D90" s="457">
        <v>24895.242926900002</v>
      </c>
      <c r="E90" s="457">
        <v>36624.437489999997</v>
      </c>
      <c r="F90" s="457">
        <v>18794.63148145</v>
      </c>
      <c r="G90" s="458">
        <v>28066.141800680001</v>
      </c>
      <c r="H90" s="457">
        <v>6132.2388609999998</v>
      </c>
      <c r="I90" s="457">
        <v>10670.965802000001</v>
      </c>
      <c r="J90" s="457">
        <v>33235.251418</v>
      </c>
      <c r="K90" s="457">
        <v>10896.691720300001</v>
      </c>
      <c r="L90" s="458">
        <v>2989.00570393</v>
      </c>
      <c r="M90" s="457">
        <v>13881.237433329999</v>
      </c>
      <c r="N90" s="457">
        <v>3655.188134</v>
      </c>
      <c r="O90" s="457">
        <v>3240.473</v>
      </c>
      <c r="P90" s="457">
        <v>7502.6820482200001</v>
      </c>
      <c r="Q90" s="458">
        <v>15695.180526</v>
      </c>
      <c r="R90" s="457">
        <v>1697.713573</v>
      </c>
      <c r="S90" s="457">
        <v>3733.3409999999999</v>
      </c>
      <c r="T90" s="457">
        <v>2565.5193507499998</v>
      </c>
      <c r="U90" s="457">
        <v>2700.6425819999999</v>
      </c>
      <c r="V90" s="458">
        <v>3111.1546509999998</v>
      </c>
      <c r="W90" s="457">
        <v>831.81755399999997</v>
      </c>
      <c r="X90" s="457">
        <v>16456.840616000001</v>
      </c>
      <c r="Y90" s="457">
        <v>7046.465346</v>
      </c>
      <c r="Z90" s="457">
        <v>2562.5996219999997</v>
      </c>
      <c r="AA90" s="458">
        <v>2554.8935080000001</v>
      </c>
      <c r="AB90" s="457">
        <v>4477.6559999999999</v>
      </c>
      <c r="AC90" s="457">
        <v>947.89183100000002</v>
      </c>
      <c r="AD90" s="457">
        <v>895.95183199999997</v>
      </c>
      <c r="AE90" s="457">
        <v>1548.620905</v>
      </c>
      <c r="AF90" s="458">
        <v>3027.8453199999999</v>
      </c>
      <c r="AG90" s="457">
        <v>3434</v>
      </c>
      <c r="AH90" s="457">
        <v>1486.380576</v>
      </c>
      <c r="AI90" s="457">
        <v>3706.6603410000002</v>
      </c>
      <c r="AJ90" s="457">
        <v>4500</v>
      </c>
      <c r="AK90" s="458">
        <v>1712.4331293499999</v>
      </c>
      <c r="AL90" s="457">
        <v>2600</v>
      </c>
      <c r="AM90" s="457">
        <v>1597.355</v>
      </c>
      <c r="AN90" s="457">
        <v>3808.42022</v>
      </c>
      <c r="AO90" s="457">
        <v>1945.25229571</v>
      </c>
      <c r="AP90" s="458">
        <v>1081.1389999999999</v>
      </c>
      <c r="AQ90" s="457">
        <v>1650</v>
      </c>
      <c r="AR90" s="457">
        <v>2109.518</v>
      </c>
      <c r="AS90" s="457">
        <v>1583</v>
      </c>
      <c r="AT90" s="457">
        <v>3033.0253269999998</v>
      </c>
      <c r="AU90" s="458">
        <v>1666.828</v>
      </c>
      <c r="AV90" s="457">
        <v>4178.5184457100004</v>
      </c>
      <c r="AW90" s="457">
        <v>460</v>
      </c>
      <c r="AX90" s="457">
        <v>3747.1586950000001</v>
      </c>
      <c r="AY90" s="457">
        <v>1400.00149371</v>
      </c>
      <c r="AZ90" s="458">
        <v>897.64795000000004</v>
      </c>
      <c r="BA90" s="457">
        <v>690.3</v>
      </c>
      <c r="BB90" s="457">
        <v>0</v>
      </c>
      <c r="BC90" s="458" t="s">
        <v>475</v>
      </c>
      <c r="BE90" s="85">
        <v>0</v>
      </c>
      <c r="BF90" s="85">
        <v>0</v>
      </c>
      <c r="BG90" s="85">
        <v>0</v>
      </c>
      <c r="BH90" s="85">
        <v>0</v>
      </c>
      <c r="BI90" s="85">
        <v>0</v>
      </c>
      <c r="BJ90" s="85">
        <v>0</v>
      </c>
      <c r="BK90" s="85">
        <v>0</v>
      </c>
      <c r="BL90" s="85">
        <v>0</v>
      </c>
      <c r="BM90" s="85">
        <v>0</v>
      </c>
      <c r="BN90" s="85">
        <v>0</v>
      </c>
      <c r="BO90" s="85">
        <v>0</v>
      </c>
      <c r="BP90" s="85">
        <v>0</v>
      </c>
    </row>
    <row r="91" spans="1:104" ht="20.45" customHeight="1">
      <c r="B91" s="405" t="s">
        <v>393</v>
      </c>
      <c r="C91" s="456">
        <v>-19806.274653399996</v>
      </c>
      <c r="D91" s="457">
        <v>-752.19195660000003</v>
      </c>
      <c r="E91" s="457">
        <v>-6825.4474810000002</v>
      </c>
      <c r="F91" s="457">
        <v>0</v>
      </c>
      <c r="G91" s="458">
        <v>0</v>
      </c>
      <c r="H91" s="457">
        <v>0</v>
      </c>
      <c r="I91" s="457">
        <v>0</v>
      </c>
      <c r="J91" s="457">
        <v>-9000</v>
      </c>
      <c r="K91" s="457">
        <v>0</v>
      </c>
      <c r="L91" s="458">
        <v>0</v>
      </c>
      <c r="M91" s="457">
        <v>0</v>
      </c>
      <c r="N91" s="457">
        <v>0</v>
      </c>
      <c r="O91" s="457">
        <v>0</v>
      </c>
      <c r="P91" s="457">
        <v>-1517.6106998</v>
      </c>
      <c r="Q91" s="458">
        <v>0</v>
      </c>
      <c r="R91" s="457">
        <v>0</v>
      </c>
      <c r="S91" s="457">
        <v>0</v>
      </c>
      <c r="T91" s="457">
        <v>0</v>
      </c>
      <c r="U91" s="457">
        <v>0</v>
      </c>
      <c r="V91" s="458">
        <v>0</v>
      </c>
      <c r="W91" s="457">
        <v>0</v>
      </c>
      <c r="X91" s="457">
        <v>0</v>
      </c>
      <c r="Y91" s="457">
        <v>0</v>
      </c>
      <c r="Z91" s="457">
        <v>0</v>
      </c>
      <c r="AA91" s="458">
        <v>0</v>
      </c>
      <c r="AB91" s="457">
        <v>0</v>
      </c>
      <c r="AC91" s="457">
        <v>0</v>
      </c>
      <c r="AD91" s="457">
        <v>0</v>
      </c>
      <c r="AE91" s="457">
        <v>0</v>
      </c>
      <c r="AF91" s="458">
        <v>0</v>
      </c>
      <c r="AG91" s="457">
        <v>0</v>
      </c>
      <c r="AH91" s="457">
        <v>0</v>
      </c>
      <c r="AI91" s="457">
        <v>-1711.0245159999999</v>
      </c>
      <c r="AJ91" s="457">
        <v>0</v>
      </c>
      <c r="AK91" s="458">
        <v>0</v>
      </c>
      <c r="AL91" s="457">
        <v>0</v>
      </c>
      <c r="AM91" s="457">
        <v>0</v>
      </c>
      <c r="AN91" s="457">
        <v>0</v>
      </c>
      <c r="AO91" s="457">
        <v>0</v>
      </c>
      <c r="AP91" s="458">
        <v>0</v>
      </c>
      <c r="AQ91" s="457">
        <v>0</v>
      </c>
      <c r="AR91" s="457">
        <v>0</v>
      </c>
      <c r="AS91" s="457">
        <v>0</v>
      </c>
      <c r="AT91" s="457">
        <v>0</v>
      </c>
      <c r="AU91" s="458">
        <v>0</v>
      </c>
      <c r="AV91" s="457">
        <v>0</v>
      </c>
      <c r="AW91" s="457">
        <v>0</v>
      </c>
      <c r="AX91" s="457">
        <v>0</v>
      </c>
      <c r="AY91" s="457">
        <v>0</v>
      </c>
      <c r="AZ91" s="458">
        <v>0</v>
      </c>
      <c r="BA91" s="457">
        <v>0</v>
      </c>
      <c r="BB91" s="457">
        <v>0</v>
      </c>
      <c r="BC91" s="458" t="s">
        <v>475</v>
      </c>
      <c r="BE91" s="85">
        <v>0</v>
      </c>
      <c r="BF91" s="85">
        <v>0</v>
      </c>
      <c r="BG91" s="85">
        <v>0</v>
      </c>
      <c r="BH91" s="85">
        <v>0</v>
      </c>
      <c r="BI91" s="85">
        <v>0</v>
      </c>
      <c r="BJ91" s="85">
        <v>0</v>
      </c>
      <c r="BK91" s="85">
        <v>0</v>
      </c>
      <c r="BL91" s="85">
        <v>0</v>
      </c>
      <c r="BM91" s="85">
        <v>0</v>
      </c>
      <c r="BN91" s="85">
        <v>0</v>
      </c>
      <c r="BO91" s="85">
        <v>0</v>
      </c>
      <c r="BP91" s="85">
        <v>0</v>
      </c>
    </row>
    <row r="92" spans="1:104" ht="45.6" customHeight="1">
      <c r="B92" s="412" t="s">
        <v>394</v>
      </c>
      <c r="C92" s="456">
        <v>16490.004295999999</v>
      </c>
      <c r="D92" s="457">
        <v>0</v>
      </c>
      <c r="E92" s="457">
        <v>0</v>
      </c>
      <c r="F92" s="457">
        <v>0</v>
      </c>
      <c r="G92" s="458">
        <v>0</v>
      </c>
      <c r="H92" s="457">
        <v>0</v>
      </c>
      <c r="I92" s="457">
        <v>0</v>
      </c>
      <c r="J92" s="457">
        <v>0</v>
      </c>
      <c r="K92" s="457">
        <v>1035.828</v>
      </c>
      <c r="L92" s="458">
        <v>0</v>
      </c>
      <c r="M92" s="457">
        <v>8300</v>
      </c>
      <c r="N92" s="457">
        <v>380.024</v>
      </c>
      <c r="O92" s="457">
        <v>0</v>
      </c>
      <c r="P92" s="457">
        <v>0</v>
      </c>
      <c r="Q92" s="458">
        <v>0</v>
      </c>
      <c r="R92" s="457">
        <v>0</v>
      </c>
      <c r="S92" s="457">
        <v>100</v>
      </c>
      <c r="T92" s="457">
        <v>0</v>
      </c>
      <c r="U92" s="457">
        <v>175</v>
      </c>
      <c r="V92" s="458">
        <v>0</v>
      </c>
      <c r="W92" s="457">
        <v>0</v>
      </c>
      <c r="X92" s="457">
        <v>0</v>
      </c>
      <c r="Y92" s="457">
        <v>0</v>
      </c>
      <c r="Z92" s="457">
        <v>0</v>
      </c>
      <c r="AA92" s="458">
        <v>600</v>
      </c>
      <c r="AB92" s="457">
        <v>0</v>
      </c>
      <c r="AC92" s="457">
        <v>0</v>
      </c>
      <c r="AD92" s="457">
        <v>0</v>
      </c>
      <c r="AE92" s="457">
        <v>0</v>
      </c>
      <c r="AF92" s="458">
        <v>141.5</v>
      </c>
      <c r="AG92" s="457">
        <v>0</v>
      </c>
      <c r="AH92" s="457">
        <v>130</v>
      </c>
      <c r="AI92" s="457">
        <v>309.60625099999999</v>
      </c>
      <c r="AJ92" s="457">
        <v>0</v>
      </c>
      <c r="AK92" s="458">
        <v>0</v>
      </c>
      <c r="AL92" s="457">
        <v>0</v>
      </c>
      <c r="AM92" s="457">
        <v>0</v>
      </c>
      <c r="AN92" s="457">
        <v>1200</v>
      </c>
      <c r="AO92" s="457">
        <v>462.27609999999999</v>
      </c>
      <c r="AP92" s="458">
        <v>0</v>
      </c>
      <c r="AQ92" s="457">
        <v>0</v>
      </c>
      <c r="AR92" s="457">
        <v>37.5</v>
      </c>
      <c r="AS92" s="457">
        <v>0</v>
      </c>
      <c r="AT92" s="457">
        <v>2395.5499450000002</v>
      </c>
      <c r="AU92" s="458">
        <v>0</v>
      </c>
      <c r="AV92" s="457">
        <v>528</v>
      </c>
      <c r="AW92" s="457">
        <v>450</v>
      </c>
      <c r="AX92" s="457">
        <v>0</v>
      </c>
      <c r="AY92" s="457">
        <v>70</v>
      </c>
      <c r="AZ92" s="458">
        <v>126.72</v>
      </c>
      <c r="BA92" s="457">
        <v>48</v>
      </c>
      <c r="BB92" s="457">
        <v>0</v>
      </c>
      <c r="BC92" s="458" t="s">
        <v>475</v>
      </c>
      <c r="BE92" s="85">
        <v>0</v>
      </c>
      <c r="BF92" s="85">
        <v>0</v>
      </c>
      <c r="BG92" s="85">
        <v>0</v>
      </c>
      <c r="BH92" s="85">
        <v>0</v>
      </c>
      <c r="BI92" s="85">
        <v>0</v>
      </c>
      <c r="BJ92" s="85">
        <v>0</v>
      </c>
      <c r="BK92" s="85">
        <v>0</v>
      </c>
      <c r="BL92" s="85">
        <v>0</v>
      </c>
      <c r="BM92" s="85">
        <v>0</v>
      </c>
      <c r="BN92" s="85">
        <v>0</v>
      </c>
      <c r="BO92" s="85">
        <v>0</v>
      </c>
      <c r="BP92" s="85">
        <v>0</v>
      </c>
    </row>
    <row r="93" spans="1:104" ht="20.45" customHeight="1">
      <c r="B93" s="405" t="s">
        <v>395</v>
      </c>
      <c r="C93" s="456">
        <v>90772.098869969996</v>
      </c>
      <c r="D93" s="457">
        <v>15859.788930680001</v>
      </c>
      <c r="E93" s="457">
        <v>4903.3252769999999</v>
      </c>
      <c r="F93" s="457">
        <v>6593.4687787800012</v>
      </c>
      <c r="G93" s="458">
        <v>1828.0582142200001</v>
      </c>
      <c r="H93" s="457">
        <v>32186.284306999998</v>
      </c>
      <c r="I93" s="457">
        <v>2797.3697589999997</v>
      </c>
      <c r="J93" s="457">
        <v>11029.037679999999</v>
      </c>
      <c r="K93" s="457">
        <v>738.46601706000001</v>
      </c>
      <c r="L93" s="458">
        <v>10819.318468970001</v>
      </c>
      <c r="M93" s="457">
        <v>655.09</v>
      </c>
      <c r="N93" s="457">
        <v>263.43697800000001</v>
      </c>
      <c r="O93" s="457">
        <v>0</v>
      </c>
      <c r="P93" s="457">
        <v>5.15099222</v>
      </c>
      <c r="Q93" s="458">
        <v>0</v>
      </c>
      <c r="R93" s="457">
        <v>0</v>
      </c>
      <c r="S93" s="457">
        <v>0</v>
      </c>
      <c r="T93" s="457">
        <v>0</v>
      </c>
      <c r="U93" s="457">
        <v>0</v>
      </c>
      <c r="V93" s="458">
        <v>731.40900399999998</v>
      </c>
      <c r="W93" s="457">
        <v>0</v>
      </c>
      <c r="X93" s="457">
        <v>0</v>
      </c>
      <c r="Y93" s="457">
        <v>0</v>
      </c>
      <c r="Z93" s="457">
        <v>1346.618868</v>
      </c>
      <c r="AA93" s="458">
        <v>0</v>
      </c>
      <c r="AB93" s="457">
        <v>0</v>
      </c>
      <c r="AC93" s="457">
        <v>0</v>
      </c>
      <c r="AD93" s="457">
        <v>0</v>
      </c>
      <c r="AE93" s="457">
        <v>591.37909500000001</v>
      </c>
      <c r="AF93" s="458">
        <v>0</v>
      </c>
      <c r="AG93" s="457">
        <v>0</v>
      </c>
      <c r="AH93" s="457">
        <v>0</v>
      </c>
      <c r="AI93" s="457">
        <v>419.1</v>
      </c>
      <c r="AJ93" s="457">
        <v>0</v>
      </c>
      <c r="AK93" s="458">
        <v>0</v>
      </c>
      <c r="AL93" s="457">
        <v>0</v>
      </c>
      <c r="AM93" s="457">
        <v>0</v>
      </c>
      <c r="AN93" s="457">
        <v>0</v>
      </c>
      <c r="AO93" s="457">
        <v>0</v>
      </c>
      <c r="AP93" s="458">
        <v>0</v>
      </c>
      <c r="AQ93" s="457">
        <v>0</v>
      </c>
      <c r="AR93" s="457">
        <v>0</v>
      </c>
      <c r="AS93" s="457">
        <v>0</v>
      </c>
      <c r="AT93" s="457">
        <v>0</v>
      </c>
      <c r="AU93" s="458">
        <v>0</v>
      </c>
      <c r="AV93" s="457">
        <v>4.7965000399999997</v>
      </c>
      <c r="AW93" s="457">
        <v>0</v>
      </c>
      <c r="AX93" s="457">
        <v>0</v>
      </c>
      <c r="AY93" s="457">
        <v>0</v>
      </c>
      <c r="AZ93" s="458">
        <v>0</v>
      </c>
      <c r="BA93" s="457">
        <v>0</v>
      </c>
      <c r="BB93" s="457">
        <v>0</v>
      </c>
      <c r="BC93" s="458" t="s">
        <v>475</v>
      </c>
      <c r="BE93" s="85">
        <v>0</v>
      </c>
      <c r="BF93" s="85">
        <v>0</v>
      </c>
      <c r="BG93" s="85">
        <v>0</v>
      </c>
      <c r="BH93" s="85">
        <v>0</v>
      </c>
      <c r="BI93" s="85">
        <v>0</v>
      </c>
      <c r="BJ93" s="85">
        <v>0</v>
      </c>
      <c r="BK93" s="85">
        <v>0</v>
      </c>
      <c r="BL93" s="85">
        <v>0</v>
      </c>
      <c r="BM93" s="85">
        <v>0</v>
      </c>
      <c r="BN93" s="85">
        <v>0</v>
      </c>
      <c r="BO93" s="85">
        <v>0</v>
      </c>
      <c r="BP93" s="85">
        <v>0</v>
      </c>
    </row>
    <row r="94" spans="1:104" ht="20.45" customHeight="1">
      <c r="B94" s="405" t="s">
        <v>396</v>
      </c>
      <c r="C94" s="456">
        <v>0</v>
      </c>
      <c r="D94" s="457">
        <v>0</v>
      </c>
      <c r="E94" s="457">
        <v>0</v>
      </c>
      <c r="F94" s="457">
        <v>0</v>
      </c>
      <c r="G94" s="458">
        <v>0</v>
      </c>
      <c r="H94" s="457">
        <v>0</v>
      </c>
      <c r="I94" s="457">
        <v>0</v>
      </c>
      <c r="J94" s="457">
        <v>0</v>
      </c>
      <c r="K94" s="457">
        <v>0</v>
      </c>
      <c r="L94" s="458">
        <v>0</v>
      </c>
      <c r="M94" s="457">
        <v>0</v>
      </c>
      <c r="N94" s="457">
        <v>0</v>
      </c>
      <c r="O94" s="457">
        <v>0</v>
      </c>
      <c r="P94" s="457">
        <v>0</v>
      </c>
      <c r="Q94" s="458">
        <v>0</v>
      </c>
      <c r="R94" s="457">
        <v>0</v>
      </c>
      <c r="S94" s="457">
        <v>0</v>
      </c>
      <c r="T94" s="457">
        <v>0</v>
      </c>
      <c r="U94" s="457">
        <v>0</v>
      </c>
      <c r="V94" s="458">
        <v>0</v>
      </c>
      <c r="W94" s="457">
        <v>0</v>
      </c>
      <c r="X94" s="457">
        <v>0</v>
      </c>
      <c r="Y94" s="457">
        <v>0</v>
      </c>
      <c r="Z94" s="457">
        <v>0</v>
      </c>
      <c r="AA94" s="458">
        <v>0</v>
      </c>
      <c r="AB94" s="457">
        <v>0</v>
      </c>
      <c r="AC94" s="457">
        <v>0</v>
      </c>
      <c r="AD94" s="457">
        <v>0</v>
      </c>
      <c r="AE94" s="457">
        <v>0</v>
      </c>
      <c r="AF94" s="458">
        <v>0</v>
      </c>
      <c r="AG94" s="457">
        <v>0</v>
      </c>
      <c r="AH94" s="457">
        <v>0</v>
      </c>
      <c r="AI94" s="457">
        <v>0</v>
      </c>
      <c r="AJ94" s="457">
        <v>0</v>
      </c>
      <c r="AK94" s="458">
        <v>0</v>
      </c>
      <c r="AL94" s="457">
        <v>0</v>
      </c>
      <c r="AM94" s="457">
        <v>0</v>
      </c>
      <c r="AN94" s="457">
        <v>0</v>
      </c>
      <c r="AO94" s="457">
        <v>0</v>
      </c>
      <c r="AP94" s="458">
        <v>0</v>
      </c>
      <c r="AQ94" s="457">
        <v>0</v>
      </c>
      <c r="AR94" s="457">
        <v>0</v>
      </c>
      <c r="AS94" s="457">
        <v>0</v>
      </c>
      <c r="AT94" s="457">
        <v>0</v>
      </c>
      <c r="AU94" s="458">
        <v>0</v>
      </c>
      <c r="AV94" s="457">
        <v>0</v>
      </c>
      <c r="AW94" s="457">
        <v>0</v>
      </c>
      <c r="AX94" s="457">
        <v>0</v>
      </c>
      <c r="AY94" s="457">
        <v>0</v>
      </c>
      <c r="AZ94" s="458">
        <v>0</v>
      </c>
      <c r="BA94" s="457">
        <v>0</v>
      </c>
      <c r="BB94" s="457">
        <v>0</v>
      </c>
      <c r="BC94" s="458" t="s">
        <v>475</v>
      </c>
      <c r="BE94" s="85">
        <v>0</v>
      </c>
      <c r="BF94" s="85">
        <v>0</v>
      </c>
      <c r="BG94" s="85">
        <v>0</v>
      </c>
      <c r="BH94" s="85">
        <v>0</v>
      </c>
      <c r="BI94" s="85">
        <v>0</v>
      </c>
      <c r="BJ94" s="85">
        <v>0</v>
      </c>
      <c r="BK94" s="85">
        <v>0</v>
      </c>
      <c r="BL94" s="85">
        <v>0</v>
      </c>
      <c r="BM94" s="85">
        <v>0</v>
      </c>
      <c r="BN94" s="85">
        <v>0</v>
      </c>
      <c r="BO94" s="85">
        <v>0</v>
      </c>
      <c r="BP94" s="85">
        <v>0</v>
      </c>
    </row>
    <row r="95" spans="1:104" ht="20.45" customHeight="1">
      <c r="B95" s="404" t="s">
        <v>397</v>
      </c>
      <c r="C95" s="456">
        <v>1391261.0250617</v>
      </c>
      <c r="D95" s="457">
        <v>354991.37590610998</v>
      </c>
      <c r="E95" s="457">
        <v>132679.34624300001</v>
      </c>
      <c r="F95" s="457">
        <v>148674.32739792002</v>
      </c>
      <c r="G95" s="458">
        <v>150434.50230057002</v>
      </c>
      <c r="H95" s="457">
        <v>50249.399637000002</v>
      </c>
      <c r="I95" s="457">
        <v>79593.619569999995</v>
      </c>
      <c r="J95" s="457">
        <v>164298.004334</v>
      </c>
      <c r="K95" s="457">
        <v>64769.20543858</v>
      </c>
      <c r="L95" s="458">
        <v>33300.067862420001</v>
      </c>
      <c r="M95" s="457">
        <v>24589.692582840002</v>
      </c>
      <c r="N95" s="457">
        <v>4977.3386549999996</v>
      </c>
      <c r="O95" s="457">
        <v>13454.001000479999</v>
      </c>
      <c r="P95" s="457">
        <v>27915.022715769999</v>
      </c>
      <c r="Q95" s="458">
        <v>21899.759672</v>
      </c>
      <c r="R95" s="457">
        <v>9275.0276250000006</v>
      </c>
      <c r="S95" s="457">
        <v>6668.8274090000004</v>
      </c>
      <c r="T95" s="457">
        <v>20291.068872419997</v>
      </c>
      <c r="U95" s="457">
        <v>13145.958252</v>
      </c>
      <c r="V95" s="458">
        <v>5425.2048199999999</v>
      </c>
      <c r="W95" s="457">
        <v>6211.2871919999998</v>
      </c>
      <c r="X95" s="457">
        <v>1352.392143</v>
      </c>
      <c r="Y95" s="457">
        <v>16185.093589</v>
      </c>
      <c r="Z95" s="457">
        <v>6517.7565930000001</v>
      </c>
      <c r="AA95" s="458">
        <v>3837.0015739999999</v>
      </c>
      <c r="AB95" s="457">
        <v>3573.4590429999998</v>
      </c>
      <c r="AC95" s="457">
        <v>18132.303254999999</v>
      </c>
      <c r="AD95" s="457">
        <v>300.37850400000002</v>
      </c>
      <c r="AE95" s="457">
        <v>2807.8371274299998</v>
      </c>
      <c r="AF95" s="458">
        <v>492.21984400000002</v>
      </c>
      <c r="AG95" s="457">
        <v>6305.0555789999999</v>
      </c>
      <c r="AH95" s="457">
        <v>3469.298605</v>
      </c>
      <c r="AI95" s="457">
        <v>-545.82387400000005</v>
      </c>
      <c r="AJ95" s="457">
        <v>1132.344529</v>
      </c>
      <c r="AK95" s="458">
        <v>175.79856218</v>
      </c>
      <c r="AL95" s="457">
        <v>2011.92321631</v>
      </c>
      <c r="AM95" s="457">
        <v>-176.25490600000001</v>
      </c>
      <c r="AN95" s="457">
        <v>-1424.330197</v>
      </c>
      <c r="AO95" s="457">
        <v>-1092.0730485899999</v>
      </c>
      <c r="AP95" s="458">
        <v>2661.8679539999998</v>
      </c>
      <c r="AQ95" s="457">
        <v>953.68298800000002</v>
      </c>
      <c r="AR95" s="457">
        <v>179.73006383000001</v>
      </c>
      <c r="AS95" s="457">
        <v>334.87668300000001</v>
      </c>
      <c r="AT95" s="457">
        <v>-4462.4625649999998</v>
      </c>
      <c r="AU95" s="458">
        <v>93.686259000000007</v>
      </c>
      <c r="AV95" s="457">
        <v>-1644.76517167</v>
      </c>
      <c r="AW95" s="457">
        <v>-410.23194100000001</v>
      </c>
      <c r="AX95" s="457">
        <v>-1622.847364</v>
      </c>
      <c r="AY95" s="457">
        <v>101.25024909999999</v>
      </c>
      <c r="AZ95" s="458">
        <v>-390.14908300000002</v>
      </c>
      <c r="BA95" s="457">
        <v>-431.03063500000002</v>
      </c>
      <c r="BB95" s="457">
        <v>0</v>
      </c>
      <c r="BC95" s="458" t="s">
        <v>475</v>
      </c>
      <c r="BE95" s="85">
        <v>0</v>
      </c>
      <c r="BF95" s="85">
        <v>0</v>
      </c>
      <c r="BG95" s="85">
        <v>0</v>
      </c>
      <c r="BH95" s="85">
        <v>0</v>
      </c>
      <c r="BI95" s="85">
        <v>0</v>
      </c>
      <c r="BJ95" s="85">
        <v>0</v>
      </c>
      <c r="BK95" s="85">
        <v>0</v>
      </c>
      <c r="BL95" s="85">
        <v>0</v>
      </c>
      <c r="BM95" s="85">
        <v>0</v>
      </c>
      <c r="BN95" s="85">
        <v>0</v>
      </c>
      <c r="BO95" s="85">
        <v>0</v>
      </c>
      <c r="BP95" s="85">
        <v>0</v>
      </c>
    </row>
    <row r="96" spans="1:104" ht="20.45" customHeight="1">
      <c r="B96" s="405" t="s">
        <v>398</v>
      </c>
      <c r="C96" s="456">
        <v>188568.11235297998</v>
      </c>
      <c r="D96" s="457">
        <v>6900.5593515</v>
      </c>
      <c r="E96" s="457">
        <v>35796.540397999997</v>
      </c>
      <c r="F96" s="457">
        <v>18959.170777500003</v>
      </c>
      <c r="G96" s="458">
        <v>17079.040228999998</v>
      </c>
      <c r="H96" s="457">
        <v>15990.310968</v>
      </c>
      <c r="I96" s="457">
        <v>10670.965802000001</v>
      </c>
      <c r="J96" s="457">
        <v>22858.264337000001</v>
      </c>
      <c r="K96" s="457">
        <v>6996.13012291</v>
      </c>
      <c r="L96" s="458">
        <v>6798.0995749000003</v>
      </c>
      <c r="M96" s="457">
        <v>4049.81037745</v>
      </c>
      <c r="N96" s="457">
        <v>604.76846899999998</v>
      </c>
      <c r="O96" s="457">
        <v>1961.25533122</v>
      </c>
      <c r="P96" s="457">
        <v>22938.665451379999</v>
      </c>
      <c r="Q96" s="458">
        <v>2927.4536900000003</v>
      </c>
      <c r="R96" s="457">
        <v>1250.0000199999999</v>
      </c>
      <c r="S96" s="457">
        <v>609.23700599999995</v>
      </c>
      <c r="T96" s="457">
        <v>2196.4757317499998</v>
      </c>
      <c r="U96" s="457">
        <v>1091.2603179999999</v>
      </c>
      <c r="V96" s="458">
        <v>846.28136900000004</v>
      </c>
      <c r="W96" s="457">
        <v>740.40666899999997</v>
      </c>
      <c r="X96" s="457">
        <v>88.215148999999997</v>
      </c>
      <c r="Y96" s="457">
        <v>1256.7090290000001</v>
      </c>
      <c r="Z96" s="457">
        <v>617.78351599999996</v>
      </c>
      <c r="AA96" s="458">
        <v>355.46248800000001</v>
      </c>
      <c r="AB96" s="457">
        <v>555.27216899999996</v>
      </c>
      <c r="AC96" s="457">
        <v>895.36317499999996</v>
      </c>
      <c r="AD96" s="457">
        <v>20.787535999999999</v>
      </c>
      <c r="AE96" s="457">
        <v>228.69528228999999</v>
      </c>
      <c r="AF96" s="458">
        <v>146.97698399999999</v>
      </c>
      <c r="AG96" s="457">
        <v>608.11372499999993</v>
      </c>
      <c r="AH96" s="457">
        <v>353.23118899999997</v>
      </c>
      <c r="AI96" s="457">
        <v>56.310287000000002</v>
      </c>
      <c r="AJ96" s="457">
        <v>746.64929099999995</v>
      </c>
      <c r="AK96" s="458">
        <v>75.255199040000008</v>
      </c>
      <c r="AL96" s="457">
        <v>167.38769377</v>
      </c>
      <c r="AM96" s="457">
        <v>57.071193999999998</v>
      </c>
      <c r="AN96" s="457">
        <v>0</v>
      </c>
      <c r="AO96" s="457">
        <v>1.6623730000000001</v>
      </c>
      <c r="AP96" s="458">
        <v>756.16347699999994</v>
      </c>
      <c r="AQ96" s="457">
        <v>121.078964</v>
      </c>
      <c r="AR96" s="457">
        <v>35.500163329999999</v>
      </c>
      <c r="AS96" s="457">
        <v>35.990681000000002</v>
      </c>
      <c r="AT96" s="457">
        <v>26.322641999999998</v>
      </c>
      <c r="AU96" s="458">
        <v>5.9199099999999998</v>
      </c>
      <c r="AV96" s="457">
        <v>9.9915577500000001</v>
      </c>
      <c r="AW96" s="457">
        <v>2.1406809999999998</v>
      </c>
      <c r="AX96" s="457">
        <v>52.04701</v>
      </c>
      <c r="AY96" s="457">
        <v>18.722674190000003</v>
      </c>
      <c r="AZ96" s="458">
        <v>6.3951599999999997</v>
      </c>
      <c r="BA96" s="457">
        <v>2.1971590000000001</v>
      </c>
      <c r="BB96" s="457">
        <v>0</v>
      </c>
      <c r="BC96" s="458" t="s">
        <v>475</v>
      </c>
      <c r="BE96" s="85">
        <v>0</v>
      </c>
      <c r="BF96" s="85">
        <v>0</v>
      </c>
      <c r="BG96" s="85">
        <v>0</v>
      </c>
      <c r="BH96" s="85">
        <v>0</v>
      </c>
      <c r="BI96" s="85">
        <v>0</v>
      </c>
      <c r="BJ96" s="85">
        <v>0</v>
      </c>
      <c r="BK96" s="85">
        <v>0</v>
      </c>
      <c r="BL96" s="85">
        <v>0</v>
      </c>
      <c r="BM96" s="85">
        <v>0</v>
      </c>
      <c r="BN96" s="85">
        <v>0</v>
      </c>
      <c r="BO96" s="85">
        <v>0</v>
      </c>
      <c r="BP96" s="85">
        <v>0</v>
      </c>
    </row>
    <row r="97" spans="1:104" ht="20.45" customHeight="1">
      <c r="B97" s="405" t="s">
        <v>399</v>
      </c>
      <c r="C97" s="456">
        <v>1229539.79838116</v>
      </c>
      <c r="D97" s="457">
        <v>357508.81522359996</v>
      </c>
      <c r="E97" s="457">
        <v>98484.983491000006</v>
      </c>
      <c r="F97" s="457">
        <v>130608.98474895</v>
      </c>
      <c r="G97" s="458">
        <v>145283.30346985001</v>
      </c>
      <c r="H97" s="457">
        <v>36820.721842999999</v>
      </c>
      <c r="I97" s="457">
        <v>69559.845876000007</v>
      </c>
      <c r="J97" s="457">
        <v>143796.37297299999</v>
      </c>
      <c r="K97" s="457">
        <v>55817.516465419998</v>
      </c>
      <c r="L97" s="458">
        <v>26396.458536990001</v>
      </c>
      <c r="M97" s="457">
        <v>20565.83993939</v>
      </c>
      <c r="N97" s="457">
        <v>4509.0429519999998</v>
      </c>
      <c r="O97" s="457">
        <v>11616.709561379999</v>
      </c>
      <c r="P97" s="457">
        <v>4735.0507963700002</v>
      </c>
      <c r="Q97" s="458">
        <v>18972.305982000002</v>
      </c>
      <c r="R97" s="457">
        <v>7987.1639299999997</v>
      </c>
      <c r="S97" s="457">
        <v>6057.2205329999997</v>
      </c>
      <c r="T97" s="457">
        <v>17602.591401090001</v>
      </c>
      <c r="U97" s="457">
        <v>12129.209197</v>
      </c>
      <c r="V97" s="458">
        <v>4578.9234509999997</v>
      </c>
      <c r="W97" s="457">
        <v>5552.8534970000001</v>
      </c>
      <c r="X97" s="457">
        <v>1207.818211</v>
      </c>
      <c r="Y97" s="457">
        <v>14869.217295</v>
      </c>
      <c r="Z97" s="457">
        <v>5879.7682169999998</v>
      </c>
      <c r="AA97" s="458">
        <v>3596.7377729999998</v>
      </c>
      <c r="AB97" s="457">
        <v>2956.5434679999998</v>
      </c>
      <c r="AC97" s="457">
        <v>17305.575543999999</v>
      </c>
      <c r="AD97" s="457">
        <v>278.69953099999998</v>
      </c>
      <c r="AE97" s="457">
        <v>2579.14184514</v>
      </c>
      <c r="AF97" s="458">
        <v>345.50635699999998</v>
      </c>
      <c r="AG97" s="457">
        <v>5689.1440910000001</v>
      </c>
      <c r="AH97" s="457">
        <v>3130.657005</v>
      </c>
      <c r="AI97" s="457">
        <v>-602.13416099999995</v>
      </c>
      <c r="AJ97" s="457">
        <v>240.67269300000001</v>
      </c>
      <c r="AK97" s="458">
        <v>100.20782434</v>
      </c>
      <c r="AL97" s="457">
        <v>1844.5355225399999</v>
      </c>
      <c r="AM97" s="457">
        <v>-233.344122</v>
      </c>
      <c r="AN97" s="457">
        <v>-1438.6188729999999</v>
      </c>
      <c r="AO97" s="457">
        <v>-1059.2484069099999</v>
      </c>
      <c r="AP97" s="458">
        <v>1897.6170930000001</v>
      </c>
      <c r="AQ97" s="457">
        <v>836.91811900000005</v>
      </c>
      <c r="AR97" s="457">
        <v>144.22990050000001</v>
      </c>
      <c r="AS97" s="457">
        <v>298.2799</v>
      </c>
      <c r="AT97" s="457">
        <v>-4505.8017090000003</v>
      </c>
      <c r="AU97" s="458">
        <v>87.766349000000005</v>
      </c>
      <c r="AV97" s="457">
        <v>-1654.7767514000002</v>
      </c>
      <c r="AW97" s="457">
        <v>-413.01426900000001</v>
      </c>
      <c r="AX97" s="457">
        <v>-1680.6441339999999</v>
      </c>
      <c r="AY97" s="457">
        <v>82.527574909999998</v>
      </c>
      <c r="AZ97" s="458">
        <v>-395.17663900000002</v>
      </c>
      <c r="BA97" s="457">
        <v>-432.92073499999998</v>
      </c>
      <c r="BB97" s="457">
        <v>0</v>
      </c>
      <c r="BC97" s="458" t="s">
        <v>475</v>
      </c>
      <c r="BE97" s="85">
        <v>0</v>
      </c>
      <c r="BF97" s="85">
        <v>0</v>
      </c>
      <c r="BG97" s="85">
        <v>0</v>
      </c>
      <c r="BH97" s="85">
        <v>0</v>
      </c>
      <c r="BI97" s="85">
        <v>0</v>
      </c>
      <c r="BJ97" s="85">
        <v>0</v>
      </c>
      <c r="BK97" s="85">
        <v>0</v>
      </c>
      <c r="BL97" s="85">
        <v>0</v>
      </c>
      <c r="BM97" s="85">
        <v>0</v>
      </c>
      <c r="BN97" s="85">
        <v>0</v>
      </c>
      <c r="BO97" s="85">
        <v>0</v>
      </c>
      <c r="BP97" s="85">
        <v>0</v>
      </c>
    </row>
    <row r="98" spans="1:104" ht="20.45" customHeight="1">
      <c r="B98" s="405" t="s">
        <v>400</v>
      </c>
      <c r="C98" s="456">
        <v>-26857.603535440001</v>
      </c>
      <c r="D98" s="457">
        <v>-9417.9986689899997</v>
      </c>
      <c r="E98" s="457">
        <v>-1602.1776460000001</v>
      </c>
      <c r="F98" s="457">
        <v>-893.82812852999996</v>
      </c>
      <c r="G98" s="458">
        <v>-11927.841398280001</v>
      </c>
      <c r="H98" s="457">
        <v>-2561.6331740000001</v>
      </c>
      <c r="I98" s="457">
        <v>-647.37326900000005</v>
      </c>
      <c r="J98" s="457">
        <v>-2356.6329759999999</v>
      </c>
      <c r="K98" s="457">
        <v>1955.55885025</v>
      </c>
      <c r="L98" s="458">
        <v>105.50975053000001</v>
      </c>
      <c r="M98" s="457">
        <v>-25.957733999999999</v>
      </c>
      <c r="N98" s="457">
        <v>-136.47276600000001</v>
      </c>
      <c r="O98" s="457">
        <v>-123.96389212000001</v>
      </c>
      <c r="P98" s="457">
        <v>241.30646802000001</v>
      </c>
      <c r="Q98" s="458">
        <v>0</v>
      </c>
      <c r="R98" s="457">
        <v>37.326973000000002</v>
      </c>
      <c r="S98" s="457">
        <v>2.3698700000000001</v>
      </c>
      <c r="T98" s="457">
        <v>492.00173957999999</v>
      </c>
      <c r="U98" s="457">
        <v>-74.511263</v>
      </c>
      <c r="V98" s="458">
        <v>0</v>
      </c>
      <c r="W98" s="457">
        <v>-81.972973999999994</v>
      </c>
      <c r="X98" s="457">
        <v>56.358783000000003</v>
      </c>
      <c r="Y98" s="457">
        <v>59.167265</v>
      </c>
      <c r="Z98" s="457">
        <v>20.20486</v>
      </c>
      <c r="AA98" s="458">
        <v>-115.19868700000001</v>
      </c>
      <c r="AB98" s="457">
        <v>61.643405999999999</v>
      </c>
      <c r="AC98" s="457">
        <v>-68.635463999999999</v>
      </c>
      <c r="AD98" s="457">
        <v>0.89143700000000003</v>
      </c>
      <c r="AE98" s="457">
        <v>0</v>
      </c>
      <c r="AF98" s="458">
        <v>-0.26349699999999998</v>
      </c>
      <c r="AG98" s="457">
        <v>7.7977629999999998</v>
      </c>
      <c r="AH98" s="457">
        <v>-14.589589</v>
      </c>
      <c r="AI98" s="457">
        <v>0</v>
      </c>
      <c r="AJ98" s="457">
        <v>145.02254500000001</v>
      </c>
      <c r="AK98" s="458">
        <v>0.33553879999999997</v>
      </c>
      <c r="AL98" s="457">
        <v>0</v>
      </c>
      <c r="AM98" s="457">
        <v>1.8022E-2</v>
      </c>
      <c r="AN98" s="457">
        <v>14.288676000000001</v>
      </c>
      <c r="AO98" s="457">
        <v>-34.487014680000001</v>
      </c>
      <c r="AP98" s="458">
        <v>8.0873840000000001</v>
      </c>
      <c r="AQ98" s="457">
        <v>-4.314095</v>
      </c>
      <c r="AR98" s="457">
        <v>0</v>
      </c>
      <c r="AS98" s="457">
        <v>0.60610200000000003</v>
      </c>
      <c r="AT98" s="457">
        <v>17.016501999999999</v>
      </c>
      <c r="AU98" s="458">
        <v>0</v>
      </c>
      <c r="AV98" s="457">
        <v>2.0021979999999998E-2</v>
      </c>
      <c r="AW98" s="457">
        <v>0.64164699999999997</v>
      </c>
      <c r="AX98" s="457">
        <v>5.7497600000000002</v>
      </c>
      <c r="AY98" s="457">
        <v>0</v>
      </c>
      <c r="AZ98" s="458">
        <v>-1.367604</v>
      </c>
      <c r="BA98" s="457">
        <v>-0.30705900000000003</v>
      </c>
      <c r="BB98" s="457">
        <v>0</v>
      </c>
      <c r="BC98" s="458" t="s">
        <v>475</v>
      </c>
      <c r="BE98" s="85">
        <v>0</v>
      </c>
      <c r="BF98" s="85">
        <v>0</v>
      </c>
      <c r="BG98" s="85">
        <v>0</v>
      </c>
      <c r="BH98" s="85">
        <v>0</v>
      </c>
      <c r="BI98" s="85">
        <v>0</v>
      </c>
      <c r="BJ98" s="85">
        <v>0</v>
      </c>
      <c r="BK98" s="85">
        <v>0</v>
      </c>
      <c r="BL98" s="85">
        <v>0</v>
      </c>
      <c r="BM98" s="85">
        <v>0</v>
      </c>
      <c r="BN98" s="85">
        <v>0</v>
      </c>
      <c r="BO98" s="85">
        <v>0</v>
      </c>
      <c r="BP98" s="85">
        <v>0</v>
      </c>
    </row>
    <row r="99" spans="1:104" ht="20.45" customHeight="1">
      <c r="B99" s="414" t="s">
        <v>401</v>
      </c>
      <c r="C99" s="456">
        <v>14751.150621689996</v>
      </c>
      <c r="D99" s="457">
        <v>3745.7984652099999</v>
      </c>
      <c r="E99" s="457">
        <v>319.26057800000001</v>
      </c>
      <c r="F99" s="457">
        <v>422.04864235999997</v>
      </c>
      <c r="G99" s="458">
        <v>4561.6841780300001</v>
      </c>
      <c r="H99" s="457">
        <v>917.735095</v>
      </c>
      <c r="I99" s="457">
        <v>673.97721100000001</v>
      </c>
      <c r="J99" s="457">
        <v>0</v>
      </c>
      <c r="K99" s="457">
        <v>2845.3132046799997</v>
      </c>
      <c r="L99" s="458">
        <v>0</v>
      </c>
      <c r="M99" s="457">
        <v>0</v>
      </c>
      <c r="N99" s="457">
        <v>0</v>
      </c>
      <c r="O99" s="457">
        <v>5.6932158099999999</v>
      </c>
      <c r="P99" s="457">
        <v>337.64073052999998</v>
      </c>
      <c r="Q99" s="458">
        <v>0</v>
      </c>
      <c r="R99" s="457">
        <v>0</v>
      </c>
      <c r="S99" s="457">
        <v>0</v>
      </c>
      <c r="T99" s="457">
        <v>490.44387326999998</v>
      </c>
      <c r="U99" s="457">
        <v>15.058206</v>
      </c>
      <c r="V99" s="458">
        <v>0</v>
      </c>
      <c r="W99" s="457">
        <v>0</v>
      </c>
      <c r="X99" s="457">
        <v>34.200816000000003</v>
      </c>
      <c r="Y99" s="457">
        <v>24.477430999999999</v>
      </c>
      <c r="Z99" s="457">
        <v>57.557727</v>
      </c>
      <c r="AA99" s="458">
        <v>32.280380000000001</v>
      </c>
      <c r="AB99" s="457">
        <v>78.876478000000006</v>
      </c>
      <c r="AC99" s="457">
        <v>0</v>
      </c>
      <c r="AD99" s="457">
        <v>0</v>
      </c>
      <c r="AE99" s="457">
        <v>0</v>
      </c>
      <c r="AF99" s="458">
        <v>0</v>
      </c>
      <c r="AG99" s="457">
        <v>6.4631939999999997</v>
      </c>
      <c r="AH99" s="457">
        <v>3.1516500000000001</v>
      </c>
      <c r="AI99" s="457">
        <v>0</v>
      </c>
      <c r="AJ99" s="457">
        <v>145.21605</v>
      </c>
      <c r="AK99" s="458">
        <v>0.33553879999999997</v>
      </c>
      <c r="AL99" s="457">
        <v>0</v>
      </c>
      <c r="AM99" s="457">
        <v>1.8022E-2</v>
      </c>
      <c r="AN99" s="457">
        <v>16.866021</v>
      </c>
      <c r="AO99" s="457">
        <v>0</v>
      </c>
      <c r="AP99" s="458">
        <v>0</v>
      </c>
      <c r="AQ99" s="457">
        <v>0</v>
      </c>
      <c r="AR99" s="457">
        <v>0</v>
      </c>
      <c r="AS99" s="457">
        <v>0.180922</v>
      </c>
      <c r="AT99" s="457">
        <v>16.872992</v>
      </c>
      <c r="AU99" s="458">
        <v>0</v>
      </c>
      <c r="AV99" s="457">
        <v>0</v>
      </c>
      <c r="AW99" s="457">
        <v>0</v>
      </c>
      <c r="AX99" s="457">
        <v>0</v>
      </c>
      <c r="AY99" s="457">
        <v>0</v>
      </c>
      <c r="AZ99" s="458">
        <v>0</v>
      </c>
      <c r="BA99" s="457">
        <v>0</v>
      </c>
      <c r="BB99" s="457">
        <v>0</v>
      </c>
      <c r="BC99" s="458" t="s">
        <v>475</v>
      </c>
      <c r="BE99" s="85">
        <v>0</v>
      </c>
      <c r="BF99" s="85">
        <v>0</v>
      </c>
      <c r="BG99" s="85">
        <v>0</v>
      </c>
      <c r="BH99" s="85">
        <v>0</v>
      </c>
      <c r="BI99" s="85">
        <v>0</v>
      </c>
      <c r="BJ99" s="85">
        <v>0</v>
      </c>
      <c r="BK99" s="85">
        <v>0</v>
      </c>
      <c r="BL99" s="85">
        <v>0</v>
      </c>
      <c r="BM99" s="85">
        <v>0</v>
      </c>
      <c r="BN99" s="85">
        <v>0</v>
      </c>
      <c r="BO99" s="85">
        <v>0</v>
      </c>
      <c r="BP99" s="85">
        <v>0</v>
      </c>
    </row>
    <row r="100" spans="1:104" ht="39" customHeight="1">
      <c r="B100" s="414" t="s">
        <v>402</v>
      </c>
      <c r="C100" s="456">
        <v>-3417.5468665700014</v>
      </c>
      <c r="D100" s="457">
        <v>-5.0999999999999999E-7</v>
      </c>
      <c r="E100" s="457">
        <v>1033.7236760000001</v>
      </c>
      <c r="F100" s="457">
        <v>1429.40060849</v>
      </c>
      <c r="G100" s="458">
        <v>-8.67687703</v>
      </c>
      <c r="H100" s="457">
        <v>-65.411732999999998</v>
      </c>
      <c r="I100" s="457">
        <v>-1080.983559</v>
      </c>
      <c r="J100" s="457">
        <v>-4071.6524909999998</v>
      </c>
      <c r="K100" s="457">
        <v>-317.00652958999996</v>
      </c>
      <c r="L100" s="458">
        <v>17.848006530000003</v>
      </c>
      <c r="M100" s="457">
        <v>0</v>
      </c>
      <c r="N100" s="457">
        <v>-135.23080300000001</v>
      </c>
      <c r="O100" s="457">
        <v>0</v>
      </c>
      <c r="P100" s="457">
        <v>-24.082570090000001</v>
      </c>
      <c r="Q100" s="458">
        <v>0</v>
      </c>
      <c r="R100" s="457">
        <v>2.252462</v>
      </c>
      <c r="S100" s="457">
        <v>2.3698700000000001</v>
      </c>
      <c r="T100" s="457">
        <v>0.20638130999999998</v>
      </c>
      <c r="U100" s="457">
        <v>-29.353300999999998</v>
      </c>
      <c r="V100" s="458">
        <v>0</v>
      </c>
      <c r="W100" s="457">
        <v>0</v>
      </c>
      <c r="X100" s="457">
        <v>0</v>
      </c>
      <c r="Y100" s="457">
        <v>0</v>
      </c>
      <c r="Z100" s="457">
        <v>-36.153427999999998</v>
      </c>
      <c r="AA100" s="458">
        <v>-84.322967000000006</v>
      </c>
      <c r="AB100" s="457">
        <v>0</v>
      </c>
      <c r="AC100" s="457">
        <v>0</v>
      </c>
      <c r="AD100" s="457">
        <v>0</v>
      </c>
      <c r="AE100" s="457">
        <v>0</v>
      </c>
      <c r="AF100" s="458">
        <v>0</v>
      </c>
      <c r="AG100" s="457">
        <v>0</v>
      </c>
      <c r="AH100" s="457">
        <v>-15.741625000000001</v>
      </c>
      <c r="AI100" s="457">
        <v>0</v>
      </c>
      <c r="AJ100" s="457">
        <v>0</v>
      </c>
      <c r="AK100" s="458">
        <v>0</v>
      </c>
      <c r="AL100" s="457">
        <v>0</v>
      </c>
      <c r="AM100" s="457">
        <v>0</v>
      </c>
      <c r="AN100" s="457">
        <v>0</v>
      </c>
      <c r="AO100" s="457">
        <v>-34.731986679999999</v>
      </c>
      <c r="AP100" s="458">
        <v>0</v>
      </c>
      <c r="AQ100" s="457">
        <v>0</v>
      </c>
      <c r="AR100" s="457">
        <v>0</v>
      </c>
      <c r="AS100" s="457">
        <v>0</v>
      </c>
      <c r="AT100" s="457">
        <v>0</v>
      </c>
      <c r="AU100" s="458">
        <v>0</v>
      </c>
      <c r="AV100" s="457">
        <v>0</v>
      </c>
      <c r="AW100" s="457">
        <v>0</v>
      </c>
      <c r="AX100" s="457">
        <v>0</v>
      </c>
      <c r="AY100" s="457">
        <v>0</v>
      </c>
      <c r="AZ100" s="458">
        <v>0</v>
      </c>
      <c r="BA100" s="457">
        <v>0</v>
      </c>
      <c r="BB100" s="457">
        <v>0</v>
      </c>
      <c r="BC100" s="458" t="s">
        <v>475</v>
      </c>
      <c r="BE100" s="85">
        <v>0</v>
      </c>
      <c r="BF100" s="85">
        <v>0</v>
      </c>
      <c r="BG100" s="85">
        <v>0</v>
      </c>
      <c r="BH100" s="85">
        <v>0</v>
      </c>
      <c r="BI100" s="85">
        <v>0</v>
      </c>
      <c r="BJ100" s="85">
        <v>0</v>
      </c>
      <c r="BK100" s="85">
        <v>0</v>
      </c>
      <c r="BL100" s="85">
        <v>0</v>
      </c>
      <c r="BM100" s="85">
        <v>0</v>
      </c>
      <c r="BN100" s="85">
        <v>0</v>
      </c>
      <c r="BO100" s="85">
        <v>0</v>
      </c>
      <c r="BP100" s="85">
        <v>0</v>
      </c>
    </row>
    <row r="101" spans="1:104" ht="41.25" customHeight="1">
      <c r="B101" s="414" t="s">
        <v>403</v>
      </c>
      <c r="C101" s="456">
        <v>0</v>
      </c>
      <c r="D101" s="457">
        <v>0</v>
      </c>
      <c r="E101" s="457">
        <v>0</v>
      </c>
      <c r="F101" s="457">
        <v>0</v>
      </c>
      <c r="G101" s="458">
        <v>0</v>
      </c>
      <c r="H101" s="457">
        <v>0</v>
      </c>
      <c r="I101" s="457">
        <v>0</v>
      </c>
      <c r="J101" s="457">
        <v>0</v>
      </c>
      <c r="K101" s="457">
        <v>0</v>
      </c>
      <c r="L101" s="458">
        <v>0</v>
      </c>
      <c r="M101" s="457">
        <v>0</v>
      </c>
      <c r="N101" s="457">
        <v>0</v>
      </c>
      <c r="O101" s="457">
        <v>0</v>
      </c>
      <c r="P101" s="457">
        <v>0</v>
      </c>
      <c r="Q101" s="458">
        <v>0</v>
      </c>
      <c r="R101" s="457">
        <v>0</v>
      </c>
      <c r="S101" s="457">
        <v>0</v>
      </c>
      <c r="T101" s="457">
        <v>0</v>
      </c>
      <c r="U101" s="457">
        <v>0</v>
      </c>
      <c r="V101" s="458">
        <v>0</v>
      </c>
      <c r="W101" s="457">
        <v>0</v>
      </c>
      <c r="X101" s="457">
        <v>0</v>
      </c>
      <c r="Y101" s="457">
        <v>0</v>
      </c>
      <c r="Z101" s="457">
        <v>0</v>
      </c>
      <c r="AA101" s="458">
        <v>0</v>
      </c>
      <c r="AB101" s="457">
        <v>0</v>
      </c>
      <c r="AC101" s="457">
        <v>0</v>
      </c>
      <c r="AD101" s="457">
        <v>0</v>
      </c>
      <c r="AE101" s="457">
        <v>0</v>
      </c>
      <c r="AF101" s="458">
        <v>0</v>
      </c>
      <c r="AG101" s="457">
        <v>0</v>
      </c>
      <c r="AH101" s="457">
        <v>0</v>
      </c>
      <c r="AI101" s="457">
        <v>0</v>
      </c>
      <c r="AJ101" s="457">
        <v>0</v>
      </c>
      <c r="AK101" s="458">
        <v>0</v>
      </c>
      <c r="AL101" s="457">
        <v>0</v>
      </c>
      <c r="AM101" s="457">
        <v>0</v>
      </c>
      <c r="AN101" s="457">
        <v>0</v>
      </c>
      <c r="AO101" s="457">
        <v>0</v>
      </c>
      <c r="AP101" s="458">
        <v>0</v>
      </c>
      <c r="AQ101" s="457">
        <v>0</v>
      </c>
      <c r="AR101" s="457">
        <v>0</v>
      </c>
      <c r="AS101" s="457">
        <v>0</v>
      </c>
      <c r="AT101" s="457">
        <v>0</v>
      </c>
      <c r="AU101" s="458">
        <v>0</v>
      </c>
      <c r="AV101" s="457">
        <v>0</v>
      </c>
      <c r="AW101" s="457">
        <v>0</v>
      </c>
      <c r="AX101" s="457">
        <v>0</v>
      </c>
      <c r="AY101" s="457">
        <v>0</v>
      </c>
      <c r="AZ101" s="458">
        <v>0</v>
      </c>
      <c r="BA101" s="457">
        <v>0</v>
      </c>
      <c r="BB101" s="457">
        <v>0</v>
      </c>
      <c r="BC101" s="458" t="s">
        <v>475</v>
      </c>
      <c r="BE101" s="85">
        <v>0</v>
      </c>
      <c r="BF101" s="85">
        <v>0</v>
      </c>
      <c r="BG101" s="85">
        <v>0</v>
      </c>
      <c r="BH101" s="85">
        <v>0</v>
      </c>
      <c r="BI101" s="85">
        <v>0</v>
      </c>
      <c r="BJ101" s="85">
        <v>0</v>
      </c>
      <c r="BK101" s="85">
        <v>0</v>
      </c>
      <c r="BL101" s="85">
        <v>0</v>
      </c>
      <c r="BM101" s="85">
        <v>0</v>
      </c>
      <c r="BN101" s="85">
        <v>0</v>
      </c>
      <c r="BO101" s="85">
        <v>0</v>
      </c>
      <c r="BP101" s="85">
        <v>0</v>
      </c>
    </row>
    <row r="102" spans="1:104" ht="20.45" customHeight="1">
      <c r="B102" s="414" t="s">
        <v>404</v>
      </c>
      <c r="C102" s="456">
        <v>-40038.204109800005</v>
      </c>
      <c r="D102" s="457">
        <v>-13163.797133690001</v>
      </c>
      <c r="E102" s="457">
        <v>-2964.511927</v>
      </c>
      <c r="F102" s="457">
        <v>-2745.7333476199997</v>
      </c>
      <c r="G102" s="458">
        <v>-16480.848699279999</v>
      </c>
      <c r="H102" s="457">
        <v>-3413.9565360000001</v>
      </c>
      <c r="I102" s="457">
        <v>-240.36692099999999</v>
      </c>
      <c r="J102" s="457">
        <v>-122.17130899999999</v>
      </c>
      <c r="K102" s="457">
        <v>-572.74782484000002</v>
      </c>
      <c r="L102" s="458">
        <v>87.661743999999999</v>
      </c>
      <c r="M102" s="457">
        <v>-25.957733999999999</v>
      </c>
      <c r="N102" s="457">
        <v>-1.2419629999999999</v>
      </c>
      <c r="O102" s="457">
        <v>-129.65710793</v>
      </c>
      <c r="P102" s="457">
        <v>-72.251692419999998</v>
      </c>
      <c r="Q102" s="458">
        <v>0</v>
      </c>
      <c r="R102" s="457">
        <v>35.074511000000001</v>
      </c>
      <c r="S102" s="457">
        <v>0</v>
      </c>
      <c r="T102" s="457">
        <v>1.351485</v>
      </c>
      <c r="U102" s="457">
        <v>-60.216168000000003</v>
      </c>
      <c r="V102" s="458">
        <v>0</v>
      </c>
      <c r="W102" s="457">
        <v>-81.972973999999994</v>
      </c>
      <c r="X102" s="457">
        <v>22.157966999999999</v>
      </c>
      <c r="Y102" s="457">
        <v>34.689833999999998</v>
      </c>
      <c r="Z102" s="457">
        <v>-1.1994389999999999</v>
      </c>
      <c r="AA102" s="458">
        <v>-63.156100000000002</v>
      </c>
      <c r="AB102" s="457">
        <v>-17.233072</v>
      </c>
      <c r="AC102" s="457">
        <v>-68.635463999999999</v>
      </c>
      <c r="AD102" s="457">
        <v>0.89143700000000003</v>
      </c>
      <c r="AE102" s="457">
        <v>0</v>
      </c>
      <c r="AF102" s="458">
        <v>-0.26349699999999998</v>
      </c>
      <c r="AG102" s="457">
        <v>1.3345689999999999</v>
      </c>
      <c r="AH102" s="457">
        <v>-1.999614</v>
      </c>
      <c r="AI102" s="457">
        <v>0</v>
      </c>
      <c r="AJ102" s="457">
        <v>-0.19350500000000001</v>
      </c>
      <c r="AK102" s="458">
        <v>0</v>
      </c>
      <c r="AL102" s="457">
        <v>0</v>
      </c>
      <c r="AM102" s="457">
        <v>0</v>
      </c>
      <c r="AN102" s="457">
        <v>-2.5773450000000002</v>
      </c>
      <c r="AO102" s="457">
        <v>0.244972</v>
      </c>
      <c r="AP102" s="458">
        <v>8.0873840000000001</v>
      </c>
      <c r="AQ102" s="457">
        <v>-4.314095</v>
      </c>
      <c r="AR102" s="457">
        <v>0</v>
      </c>
      <c r="AS102" s="457">
        <v>0.42518</v>
      </c>
      <c r="AT102" s="457">
        <v>0.14351</v>
      </c>
      <c r="AU102" s="458">
        <v>0</v>
      </c>
      <c r="AV102" s="457">
        <v>2.0021979999999998E-2</v>
      </c>
      <c r="AW102" s="457">
        <v>0.64164699999999997</v>
      </c>
      <c r="AX102" s="457">
        <v>5.7497600000000002</v>
      </c>
      <c r="AY102" s="457">
        <v>0</v>
      </c>
      <c r="AZ102" s="458">
        <v>-1.367604</v>
      </c>
      <c r="BA102" s="457">
        <v>-0.30705900000000003</v>
      </c>
      <c r="BB102" s="457">
        <v>0</v>
      </c>
      <c r="BC102" s="458" t="s">
        <v>475</v>
      </c>
      <c r="BE102" s="85">
        <v>0</v>
      </c>
      <c r="BF102" s="85">
        <v>0</v>
      </c>
      <c r="BG102" s="85">
        <v>0</v>
      </c>
      <c r="BH102" s="85">
        <v>0</v>
      </c>
      <c r="BI102" s="85">
        <v>0</v>
      </c>
      <c r="BJ102" s="85">
        <v>0</v>
      </c>
      <c r="BK102" s="85">
        <v>0</v>
      </c>
      <c r="BL102" s="85">
        <v>0</v>
      </c>
      <c r="BM102" s="85">
        <v>0</v>
      </c>
      <c r="BN102" s="85">
        <v>0</v>
      </c>
      <c r="BO102" s="85">
        <v>0</v>
      </c>
      <c r="BP102" s="85">
        <v>0</v>
      </c>
    </row>
    <row r="103" spans="1:104" ht="20.45" customHeight="1">
      <c r="B103" s="414" t="s">
        <v>405</v>
      </c>
      <c r="C103" s="456">
        <v>157.42932623999999</v>
      </c>
      <c r="D103" s="457">
        <v>0</v>
      </c>
      <c r="E103" s="457">
        <v>9.3500270000000008</v>
      </c>
      <c r="F103" s="457">
        <v>0.45596824000000002</v>
      </c>
      <c r="G103" s="458">
        <v>0</v>
      </c>
      <c r="H103" s="457">
        <v>0</v>
      </c>
      <c r="I103" s="457">
        <v>0</v>
      </c>
      <c r="J103" s="457">
        <v>147.62333100000001</v>
      </c>
      <c r="K103" s="457">
        <v>0</v>
      </c>
      <c r="L103" s="458">
        <v>0</v>
      </c>
      <c r="M103" s="457">
        <v>0</v>
      </c>
      <c r="N103" s="457">
        <v>0</v>
      </c>
      <c r="O103" s="457">
        <v>0</v>
      </c>
      <c r="P103" s="457">
        <v>0</v>
      </c>
      <c r="Q103" s="458">
        <v>0</v>
      </c>
      <c r="R103" s="457">
        <v>0</v>
      </c>
      <c r="S103" s="457">
        <v>0</v>
      </c>
      <c r="T103" s="457">
        <v>0</v>
      </c>
      <c r="U103" s="457">
        <v>0</v>
      </c>
      <c r="V103" s="458">
        <v>0</v>
      </c>
      <c r="W103" s="457">
        <v>0</v>
      </c>
      <c r="X103" s="457">
        <v>0</v>
      </c>
      <c r="Y103" s="457">
        <v>0</v>
      </c>
      <c r="Z103" s="457">
        <v>0</v>
      </c>
      <c r="AA103" s="458">
        <v>0</v>
      </c>
      <c r="AB103" s="457">
        <v>0</v>
      </c>
      <c r="AC103" s="457">
        <v>0</v>
      </c>
      <c r="AD103" s="457">
        <v>0</v>
      </c>
      <c r="AE103" s="457">
        <v>0</v>
      </c>
      <c r="AF103" s="458">
        <v>0</v>
      </c>
      <c r="AG103" s="457">
        <v>0</v>
      </c>
      <c r="AH103" s="457">
        <v>0</v>
      </c>
      <c r="AI103" s="457">
        <v>0</v>
      </c>
      <c r="AJ103" s="457">
        <v>0</v>
      </c>
      <c r="AK103" s="458">
        <v>0</v>
      </c>
      <c r="AL103" s="457">
        <v>0</v>
      </c>
      <c r="AM103" s="457">
        <v>0</v>
      </c>
      <c r="AN103" s="457">
        <v>0</v>
      </c>
      <c r="AO103" s="457">
        <v>0</v>
      </c>
      <c r="AP103" s="458">
        <v>0</v>
      </c>
      <c r="AQ103" s="457">
        <v>0</v>
      </c>
      <c r="AR103" s="457">
        <v>0</v>
      </c>
      <c r="AS103" s="457">
        <v>0</v>
      </c>
      <c r="AT103" s="457">
        <v>0</v>
      </c>
      <c r="AU103" s="458">
        <v>0</v>
      </c>
      <c r="AV103" s="457">
        <v>0</v>
      </c>
      <c r="AW103" s="457">
        <v>0</v>
      </c>
      <c r="AX103" s="457">
        <v>0</v>
      </c>
      <c r="AY103" s="457">
        <v>0</v>
      </c>
      <c r="AZ103" s="458">
        <v>0</v>
      </c>
      <c r="BA103" s="457">
        <v>0</v>
      </c>
      <c r="BB103" s="457">
        <v>0</v>
      </c>
      <c r="BC103" s="458" t="s">
        <v>475</v>
      </c>
      <c r="BE103" s="85">
        <v>0</v>
      </c>
      <c r="BF103" s="85">
        <v>0</v>
      </c>
      <c r="BG103" s="85">
        <v>0</v>
      </c>
      <c r="BH103" s="85">
        <v>0</v>
      </c>
      <c r="BI103" s="85">
        <v>0</v>
      </c>
      <c r="BJ103" s="85">
        <v>0</v>
      </c>
      <c r="BK103" s="85">
        <v>0</v>
      </c>
      <c r="BL103" s="85">
        <v>0</v>
      </c>
      <c r="BM103" s="85">
        <v>0</v>
      </c>
      <c r="BN103" s="85">
        <v>0</v>
      </c>
      <c r="BO103" s="85">
        <v>0</v>
      </c>
      <c r="BP103" s="85">
        <v>0</v>
      </c>
    </row>
    <row r="104" spans="1:104" ht="20.45" customHeight="1">
      <c r="B104" s="408" t="s">
        <v>406</v>
      </c>
      <c r="C104" s="456">
        <v>1689.567493</v>
      </c>
      <c r="D104" s="457">
        <v>0</v>
      </c>
      <c r="E104" s="457">
        <v>0</v>
      </c>
      <c r="F104" s="457">
        <v>0</v>
      </c>
      <c r="G104" s="458">
        <v>0</v>
      </c>
      <c r="H104" s="457">
        <v>0</v>
      </c>
      <c r="I104" s="457">
        <v>0</v>
      </c>
      <c r="J104" s="457">
        <v>1689.567493</v>
      </c>
      <c r="K104" s="457">
        <v>0</v>
      </c>
      <c r="L104" s="458">
        <v>0</v>
      </c>
      <c r="M104" s="457">
        <v>0</v>
      </c>
      <c r="N104" s="457">
        <v>0</v>
      </c>
      <c r="O104" s="457">
        <v>0</v>
      </c>
      <c r="P104" s="457">
        <v>0</v>
      </c>
      <c r="Q104" s="458">
        <v>0</v>
      </c>
      <c r="R104" s="457">
        <v>0</v>
      </c>
      <c r="S104" s="457">
        <v>0</v>
      </c>
      <c r="T104" s="457">
        <v>0</v>
      </c>
      <c r="U104" s="457">
        <v>0</v>
      </c>
      <c r="V104" s="458">
        <v>0</v>
      </c>
      <c r="W104" s="457">
        <v>0</v>
      </c>
      <c r="X104" s="457">
        <v>0</v>
      </c>
      <c r="Y104" s="457">
        <v>0</v>
      </c>
      <c r="Z104" s="457">
        <v>0</v>
      </c>
      <c r="AA104" s="458">
        <v>0</v>
      </c>
      <c r="AB104" s="457">
        <v>0</v>
      </c>
      <c r="AC104" s="457">
        <v>0</v>
      </c>
      <c r="AD104" s="457">
        <v>0</v>
      </c>
      <c r="AE104" s="457">
        <v>0</v>
      </c>
      <c r="AF104" s="458">
        <v>0</v>
      </c>
      <c r="AG104" s="457">
        <v>0</v>
      </c>
      <c r="AH104" s="457">
        <v>0</v>
      </c>
      <c r="AI104" s="457">
        <v>0</v>
      </c>
      <c r="AJ104" s="457">
        <v>0</v>
      </c>
      <c r="AK104" s="458">
        <v>0</v>
      </c>
      <c r="AL104" s="457">
        <v>0</v>
      </c>
      <c r="AM104" s="457">
        <v>0</v>
      </c>
      <c r="AN104" s="457">
        <v>0</v>
      </c>
      <c r="AO104" s="457">
        <v>0</v>
      </c>
      <c r="AP104" s="458">
        <v>0</v>
      </c>
      <c r="AQ104" s="457">
        <v>0</v>
      </c>
      <c r="AR104" s="457">
        <v>0</v>
      </c>
      <c r="AS104" s="457">
        <v>0</v>
      </c>
      <c r="AT104" s="457">
        <v>0</v>
      </c>
      <c r="AU104" s="458">
        <v>0</v>
      </c>
      <c r="AV104" s="457">
        <v>0</v>
      </c>
      <c r="AW104" s="457">
        <v>0</v>
      </c>
      <c r="AX104" s="457">
        <v>0</v>
      </c>
      <c r="AY104" s="457">
        <v>0</v>
      </c>
      <c r="AZ104" s="458">
        <v>0</v>
      </c>
      <c r="BA104" s="457">
        <v>0</v>
      </c>
      <c r="BB104" s="457">
        <v>0</v>
      </c>
      <c r="BC104" s="458" t="s">
        <v>475</v>
      </c>
      <c r="BE104" s="85">
        <v>0</v>
      </c>
      <c r="BF104" s="85">
        <v>0</v>
      </c>
      <c r="BG104" s="85">
        <v>0</v>
      </c>
      <c r="BH104" s="85">
        <v>0</v>
      </c>
      <c r="BI104" s="85">
        <v>0</v>
      </c>
      <c r="BJ104" s="85">
        <v>0</v>
      </c>
      <c r="BK104" s="85">
        <v>0</v>
      </c>
      <c r="BL104" s="85">
        <v>0</v>
      </c>
      <c r="BM104" s="85">
        <v>0</v>
      </c>
      <c r="BN104" s="85">
        <v>0</v>
      </c>
      <c r="BO104" s="85">
        <v>0</v>
      </c>
      <c r="BP104" s="85">
        <v>0</v>
      </c>
    </row>
    <row r="105" spans="1:104" ht="20.45" customHeight="1">
      <c r="B105" s="405" t="s">
        <v>407</v>
      </c>
      <c r="C105" s="456">
        <v>10.717862999999999</v>
      </c>
      <c r="D105" s="457">
        <v>0</v>
      </c>
      <c r="E105" s="457">
        <v>0</v>
      </c>
      <c r="F105" s="457">
        <v>0</v>
      </c>
      <c r="G105" s="458">
        <v>0</v>
      </c>
      <c r="H105" s="457">
        <v>0</v>
      </c>
      <c r="I105" s="457">
        <v>10.181160999999999</v>
      </c>
      <c r="J105" s="457">
        <v>0</v>
      </c>
      <c r="K105" s="457">
        <v>0</v>
      </c>
      <c r="L105" s="458">
        <v>0</v>
      </c>
      <c r="M105" s="457">
        <v>0</v>
      </c>
      <c r="N105" s="457">
        <v>0</v>
      </c>
      <c r="O105" s="457">
        <v>0</v>
      </c>
      <c r="P105" s="457">
        <v>0</v>
      </c>
      <c r="Q105" s="458">
        <v>0</v>
      </c>
      <c r="R105" s="457">
        <v>0.53670200000000001</v>
      </c>
      <c r="S105" s="457">
        <v>0</v>
      </c>
      <c r="T105" s="457">
        <v>0</v>
      </c>
      <c r="U105" s="457">
        <v>0</v>
      </c>
      <c r="V105" s="458">
        <v>0</v>
      </c>
      <c r="W105" s="457">
        <v>0</v>
      </c>
      <c r="X105" s="457">
        <v>0</v>
      </c>
      <c r="Y105" s="457">
        <v>0</v>
      </c>
      <c r="Z105" s="457">
        <v>0</v>
      </c>
      <c r="AA105" s="458">
        <v>0</v>
      </c>
      <c r="AB105" s="457">
        <v>0</v>
      </c>
      <c r="AC105" s="457">
        <v>0</v>
      </c>
      <c r="AD105" s="457">
        <v>0</v>
      </c>
      <c r="AE105" s="457">
        <v>0</v>
      </c>
      <c r="AF105" s="458">
        <v>0</v>
      </c>
      <c r="AG105" s="457">
        <v>0</v>
      </c>
      <c r="AH105" s="457">
        <v>0</v>
      </c>
      <c r="AI105" s="457">
        <v>0</v>
      </c>
      <c r="AJ105" s="457">
        <v>0</v>
      </c>
      <c r="AK105" s="458">
        <v>0</v>
      </c>
      <c r="AL105" s="457">
        <v>0</v>
      </c>
      <c r="AM105" s="457">
        <v>0</v>
      </c>
      <c r="AN105" s="457">
        <v>0</v>
      </c>
      <c r="AO105" s="457">
        <v>0</v>
      </c>
      <c r="AP105" s="458">
        <v>0</v>
      </c>
      <c r="AQ105" s="457">
        <v>0</v>
      </c>
      <c r="AR105" s="457">
        <v>0</v>
      </c>
      <c r="AS105" s="457">
        <v>0</v>
      </c>
      <c r="AT105" s="457">
        <v>0</v>
      </c>
      <c r="AU105" s="458">
        <v>0</v>
      </c>
      <c r="AV105" s="457">
        <v>0</v>
      </c>
      <c r="AW105" s="457">
        <v>0</v>
      </c>
      <c r="AX105" s="457">
        <v>0</v>
      </c>
      <c r="AY105" s="457">
        <v>0</v>
      </c>
      <c r="AZ105" s="458">
        <v>0</v>
      </c>
      <c r="BA105" s="457">
        <v>0</v>
      </c>
      <c r="BB105" s="457">
        <v>0</v>
      </c>
      <c r="BC105" s="458" t="s">
        <v>475</v>
      </c>
      <c r="BE105" s="85">
        <v>0</v>
      </c>
      <c r="BF105" s="85">
        <v>0</v>
      </c>
      <c r="BG105" s="85">
        <v>0</v>
      </c>
      <c r="BH105" s="85">
        <v>0</v>
      </c>
      <c r="BI105" s="85">
        <v>0</v>
      </c>
      <c r="BJ105" s="85">
        <v>0</v>
      </c>
      <c r="BK105" s="85">
        <v>0</v>
      </c>
      <c r="BL105" s="85">
        <v>0</v>
      </c>
      <c r="BM105" s="85">
        <v>0</v>
      </c>
      <c r="BN105" s="85">
        <v>0</v>
      </c>
      <c r="BO105" s="85">
        <v>0</v>
      </c>
      <c r="BP105" s="85">
        <v>0</v>
      </c>
    </row>
    <row r="106" spans="1:104" ht="20.45" customHeight="1">
      <c r="B106" s="404" t="s">
        <v>408</v>
      </c>
      <c r="C106" s="456">
        <v>2979.6544675399996</v>
      </c>
      <c r="D106" s="457">
        <v>0</v>
      </c>
      <c r="E106" s="457">
        <v>0</v>
      </c>
      <c r="F106" s="457">
        <v>0</v>
      </c>
      <c r="G106" s="458">
        <v>2.1279970000000002E-2</v>
      </c>
      <c r="H106" s="457">
        <v>0</v>
      </c>
      <c r="I106" s="457">
        <v>0</v>
      </c>
      <c r="J106" s="457">
        <v>2979.4612510000002</v>
      </c>
      <c r="K106" s="457">
        <v>0</v>
      </c>
      <c r="L106" s="458">
        <v>9.071909999999999E-3</v>
      </c>
      <c r="M106" s="457">
        <v>0</v>
      </c>
      <c r="N106" s="457">
        <v>0.11631900000000001</v>
      </c>
      <c r="O106" s="457">
        <v>0</v>
      </c>
      <c r="P106" s="457">
        <v>7.6800000000000002E-4</v>
      </c>
      <c r="Q106" s="458">
        <v>0</v>
      </c>
      <c r="R106" s="457">
        <v>0</v>
      </c>
      <c r="S106" s="457">
        <v>0</v>
      </c>
      <c r="T106" s="457">
        <v>0</v>
      </c>
      <c r="U106" s="457">
        <v>0</v>
      </c>
      <c r="V106" s="458">
        <v>0</v>
      </c>
      <c r="W106" s="457">
        <v>1.4300000000000001E-4</v>
      </c>
      <c r="X106" s="457">
        <v>0</v>
      </c>
      <c r="Y106" s="457">
        <v>0</v>
      </c>
      <c r="Z106" s="457">
        <v>4.0000000000000002E-4</v>
      </c>
      <c r="AA106" s="458">
        <v>0</v>
      </c>
      <c r="AB106" s="457">
        <v>0</v>
      </c>
      <c r="AC106" s="457">
        <v>0</v>
      </c>
      <c r="AD106" s="457">
        <v>0</v>
      </c>
      <c r="AE106" s="457">
        <v>4.5234660000000003E-2</v>
      </c>
      <c r="AF106" s="458">
        <v>0</v>
      </c>
      <c r="AG106" s="457">
        <v>0</v>
      </c>
      <c r="AH106" s="457">
        <v>0</v>
      </c>
      <c r="AI106" s="457">
        <v>0</v>
      </c>
      <c r="AJ106" s="457">
        <v>0</v>
      </c>
      <c r="AK106" s="458">
        <v>0</v>
      </c>
      <c r="AL106" s="457">
        <v>0</v>
      </c>
      <c r="AM106" s="457">
        <v>0</v>
      </c>
      <c r="AN106" s="457">
        <v>0</v>
      </c>
      <c r="AO106" s="457">
        <v>0</v>
      </c>
      <c r="AP106" s="458">
        <v>0</v>
      </c>
      <c r="AQ106" s="457">
        <v>0</v>
      </c>
      <c r="AR106" s="457">
        <v>0</v>
      </c>
      <c r="AS106" s="457">
        <v>0</v>
      </c>
      <c r="AT106" s="457">
        <v>0</v>
      </c>
      <c r="AU106" s="458">
        <v>0</v>
      </c>
      <c r="AV106" s="457">
        <v>0</v>
      </c>
      <c r="AW106" s="457">
        <v>0</v>
      </c>
      <c r="AX106" s="457">
        <v>0</v>
      </c>
      <c r="AY106" s="457">
        <v>0</v>
      </c>
      <c r="AZ106" s="458">
        <v>0</v>
      </c>
      <c r="BA106" s="457">
        <v>0</v>
      </c>
      <c r="BB106" s="457">
        <v>0</v>
      </c>
      <c r="BC106" s="458" t="s">
        <v>475</v>
      </c>
      <c r="BE106" s="85">
        <v>0</v>
      </c>
      <c r="BF106" s="85">
        <v>0</v>
      </c>
      <c r="BG106" s="85">
        <v>0</v>
      </c>
      <c r="BH106" s="85">
        <v>0</v>
      </c>
      <c r="BI106" s="85">
        <v>0</v>
      </c>
      <c r="BJ106" s="85">
        <v>0</v>
      </c>
      <c r="BK106" s="85">
        <v>0</v>
      </c>
      <c r="BL106" s="85">
        <v>0</v>
      </c>
      <c r="BM106" s="85">
        <v>0</v>
      </c>
      <c r="BN106" s="85">
        <v>0</v>
      </c>
      <c r="BO106" s="85">
        <v>0</v>
      </c>
      <c r="BP106" s="85">
        <v>0</v>
      </c>
    </row>
    <row r="107" spans="1:104" ht="15.75" customHeight="1">
      <c r="B107" s="404"/>
      <c r="C107" s="456"/>
      <c r="D107" s="457"/>
      <c r="E107" s="457"/>
      <c r="F107" s="457"/>
      <c r="G107" s="458"/>
      <c r="H107" s="457"/>
      <c r="I107" s="457"/>
      <c r="J107" s="457"/>
      <c r="K107" s="457"/>
      <c r="L107" s="458"/>
      <c r="M107" s="457"/>
      <c r="N107" s="457"/>
      <c r="O107" s="457"/>
      <c r="P107" s="457"/>
      <c r="Q107" s="458"/>
      <c r="R107" s="457"/>
      <c r="S107" s="457"/>
      <c r="T107" s="457"/>
      <c r="U107" s="457"/>
      <c r="V107" s="458"/>
      <c r="W107" s="457"/>
      <c r="X107" s="457"/>
      <c r="Y107" s="457"/>
      <c r="Z107" s="457"/>
      <c r="AA107" s="458"/>
      <c r="AB107" s="457"/>
      <c r="AC107" s="457"/>
      <c r="AD107" s="457"/>
      <c r="AE107" s="457"/>
      <c r="AF107" s="458"/>
      <c r="AG107" s="457"/>
      <c r="AH107" s="457"/>
      <c r="AI107" s="457"/>
      <c r="AJ107" s="457"/>
      <c r="AK107" s="458"/>
      <c r="AL107" s="457"/>
      <c r="AM107" s="457"/>
      <c r="AN107" s="457"/>
      <c r="AO107" s="457"/>
      <c r="AP107" s="458"/>
      <c r="AQ107" s="457"/>
      <c r="AR107" s="457"/>
      <c r="AS107" s="457"/>
      <c r="AT107" s="457"/>
      <c r="AU107" s="458"/>
      <c r="AV107" s="457"/>
      <c r="AW107" s="457"/>
      <c r="AX107" s="457"/>
      <c r="AY107" s="457"/>
      <c r="AZ107" s="458"/>
      <c r="BA107" s="457"/>
      <c r="BB107" s="457"/>
      <c r="BC107" s="458" t="s">
        <v>475</v>
      </c>
    </row>
    <row r="108" spans="1:104" s="95" customFormat="1" ht="15" customHeight="1">
      <c r="A108" s="93"/>
      <c r="B108" s="404"/>
      <c r="C108" s="456"/>
      <c r="D108" s="457"/>
      <c r="E108" s="457"/>
      <c r="F108" s="457"/>
      <c r="G108" s="458"/>
      <c r="H108" s="457"/>
      <c r="I108" s="457"/>
      <c r="J108" s="457"/>
      <c r="K108" s="457"/>
      <c r="L108" s="458"/>
      <c r="M108" s="457"/>
      <c r="N108" s="457"/>
      <c r="O108" s="457"/>
      <c r="P108" s="457"/>
      <c r="Q108" s="458"/>
      <c r="R108" s="457"/>
      <c r="S108" s="457"/>
      <c r="T108" s="457"/>
      <c r="U108" s="457"/>
      <c r="V108" s="458"/>
      <c r="W108" s="457"/>
      <c r="X108" s="457"/>
      <c r="Y108" s="457"/>
      <c r="Z108" s="457"/>
      <c r="AA108" s="458"/>
      <c r="AB108" s="457"/>
      <c r="AC108" s="457"/>
      <c r="AD108" s="457"/>
      <c r="AE108" s="457"/>
      <c r="AF108" s="458"/>
      <c r="AG108" s="457"/>
      <c r="AH108" s="457"/>
      <c r="AI108" s="457"/>
      <c r="AJ108" s="457"/>
      <c r="AK108" s="458"/>
      <c r="AL108" s="457"/>
      <c r="AM108" s="457"/>
      <c r="AN108" s="457"/>
      <c r="AO108" s="457"/>
      <c r="AP108" s="458"/>
      <c r="AQ108" s="457"/>
      <c r="AR108" s="457"/>
      <c r="AS108" s="457"/>
      <c r="AT108" s="457"/>
      <c r="AU108" s="458"/>
      <c r="AV108" s="457"/>
      <c r="AW108" s="457"/>
      <c r="AX108" s="457"/>
      <c r="AY108" s="457"/>
      <c r="AZ108" s="458"/>
      <c r="BA108" s="457"/>
      <c r="BB108" s="457"/>
      <c r="BC108" s="458" t="s">
        <v>475</v>
      </c>
      <c r="BD108" s="93"/>
      <c r="BE108" s="93"/>
      <c r="BF108" s="93"/>
      <c r="BG108" s="93"/>
      <c r="BH108" s="93"/>
      <c r="BI108" s="93"/>
      <c r="BJ108" s="93"/>
      <c r="BK108" s="93"/>
      <c r="BL108" s="93"/>
      <c r="BM108" s="93"/>
      <c r="BN108" s="93"/>
      <c r="BO108" s="93"/>
      <c r="BP108" s="93"/>
      <c r="BQ108" s="93"/>
      <c r="BR108" s="93"/>
      <c r="BS108" s="93"/>
      <c r="BT108" s="93"/>
      <c r="BU108" s="93"/>
      <c r="BV108" s="93"/>
      <c r="BW108" s="93"/>
      <c r="BX108" s="93"/>
      <c r="BY108" s="93"/>
      <c r="BZ108" s="93"/>
      <c r="CA108" s="93"/>
      <c r="CB108" s="93"/>
      <c r="CC108" s="93"/>
      <c r="CD108" s="93"/>
      <c r="CE108" s="93"/>
      <c r="CF108" s="93"/>
      <c r="CG108" s="93"/>
      <c r="CH108" s="93"/>
      <c r="CI108" s="93"/>
      <c r="CJ108" s="93"/>
      <c r="CK108" s="93"/>
      <c r="CL108" s="93"/>
      <c r="CM108" s="93"/>
      <c r="CN108" s="93"/>
      <c r="CO108" s="93"/>
      <c r="CP108" s="93"/>
      <c r="CQ108" s="93"/>
      <c r="CR108" s="93"/>
      <c r="CS108" s="93"/>
      <c r="CT108" s="93"/>
      <c r="CU108" s="93"/>
      <c r="CV108" s="93"/>
      <c r="CW108" s="93"/>
      <c r="CX108" s="93"/>
      <c r="CY108" s="93"/>
      <c r="CZ108" s="93"/>
    </row>
    <row r="109" spans="1:104" ht="20.45" customHeight="1">
      <c r="B109" s="402" t="s">
        <v>409</v>
      </c>
      <c r="C109" s="453">
        <v>67129055.216597214</v>
      </c>
      <c r="D109" s="454">
        <v>10870741.812686961</v>
      </c>
      <c r="E109" s="454">
        <v>4717339.2343560001</v>
      </c>
      <c r="F109" s="454">
        <v>2467260.1529353601</v>
      </c>
      <c r="G109" s="455">
        <v>2731535.4859440001</v>
      </c>
      <c r="H109" s="454">
        <v>2541481.0916909999</v>
      </c>
      <c r="I109" s="454">
        <v>4778016.5723820003</v>
      </c>
      <c r="J109" s="454">
        <v>3466371.921137</v>
      </c>
      <c r="K109" s="454">
        <v>16371912.311309</v>
      </c>
      <c r="L109" s="455">
        <v>483714.58179769001</v>
      </c>
      <c r="M109" s="454">
        <v>960607.04214007</v>
      </c>
      <c r="N109" s="454">
        <v>543722.56562000001</v>
      </c>
      <c r="O109" s="454">
        <v>1654680.6675736101</v>
      </c>
      <c r="P109" s="454">
        <v>573883.63396139001</v>
      </c>
      <c r="Q109" s="455">
        <v>255152.72594800001</v>
      </c>
      <c r="R109" s="454">
        <v>2059664.653035</v>
      </c>
      <c r="S109" s="454">
        <v>2547942.0348299998</v>
      </c>
      <c r="T109" s="454">
        <v>323339.00873831002</v>
      </c>
      <c r="U109" s="454">
        <v>605549.36089699995</v>
      </c>
      <c r="V109" s="455">
        <v>1091112.144667</v>
      </c>
      <c r="W109" s="454">
        <v>203507.91777999999</v>
      </c>
      <c r="X109" s="454">
        <v>125090.32449100001</v>
      </c>
      <c r="Y109" s="454">
        <v>70626.911802000002</v>
      </c>
      <c r="Z109" s="454">
        <v>470010.11684500001</v>
      </c>
      <c r="AA109" s="455">
        <v>1271047.769046</v>
      </c>
      <c r="AB109" s="454">
        <v>136922.50198500001</v>
      </c>
      <c r="AC109" s="454">
        <v>37393.246851999997</v>
      </c>
      <c r="AD109" s="454">
        <v>24659.302428999999</v>
      </c>
      <c r="AE109" s="454">
        <v>63275.253367110003</v>
      </c>
      <c r="AF109" s="455">
        <v>127600.054569</v>
      </c>
      <c r="AG109" s="454">
        <v>45254.254698999997</v>
      </c>
      <c r="AH109" s="454">
        <v>1684.7341670000001</v>
      </c>
      <c r="AI109" s="454">
        <v>1641.355239</v>
      </c>
      <c r="AJ109" s="454">
        <v>172023.11273299999</v>
      </c>
      <c r="AK109" s="455">
        <v>92539.746146820005</v>
      </c>
      <c r="AL109" s="454">
        <v>8553.9536124099996</v>
      </c>
      <c r="AM109" s="454">
        <v>3593.231855</v>
      </c>
      <c r="AN109" s="454">
        <v>3460.4289269999999</v>
      </c>
      <c r="AO109" s="454">
        <v>40606.05424107</v>
      </c>
      <c r="AP109" s="455">
        <v>11.044718</v>
      </c>
      <c r="AQ109" s="454">
        <v>5154995.1121540004</v>
      </c>
      <c r="AR109" s="454">
        <v>2880.5040135599997</v>
      </c>
      <c r="AS109" s="454">
        <v>563.50657799999999</v>
      </c>
      <c r="AT109" s="454">
        <v>3972.1763329999999</v>
      </c>
      <c r="AU109" s="455">
        <v>5208.1617269999997</v>
      </c>
      <c r="AV109" s="454">
        <v>6943.3724067100002</v>
      </c>
      <c r="AW109" s="454">
        <v>1366.408396</v>
      </c>
      <c r="AX109" s="454">
        <v>7702.942059</v>
      </c>
      <c r="AY109" s="454">
        <v>1705.40197214</v>
      </c>
      <c r="AZ109" s="455">
        <v>189.313804</v>
      </c>
      <c r="BA109" s="454">
        <v>0</v>
      </c>
      <c r="BB109" s="454">
        <v>0</v>
      </c>
      <c r="BC109" s="455" t="s">
        <v>475</v>
      </c>
      <c r="BE109" s="85">
        <v>0</v>
      </c>
      <c r="BF109" s="85">
        <v>0</v>
      </c>
      <c r="BG109" s="85">
        <v>0</v>
      </c>
      <c r="BH109" s="85">
        <v>0</v>
      </c>
      <c r="BI109" s="85">
        <v>0</v>
      </c>
      <c r="BJ109" s="85">
        <v>0</v>
      </c>
      <c r="BK109" s="85">
        <v>0</v>
      </c>
      <c r="BL109" s="85">
        <v>0</v>
      </c>
      <c r="BM109" s="85">
        <v>0</v>
      </c>
      <c r="BN109" s="85">
        <v>0</v>
      </c>
      <c r="BO109" s="85">
        <v>0</v>
      </c>
      <c r="BP109" s="85">
        <v>0</v>
      </c>
    </row>
    <row r="110" spans="1:104" ht="20.45" customHeight="1">
      <c r="B110" s="404"/>
      <c r="C110" s="456"/>
      <c r="D110" s="457"/>
      <c r="E110" s="457"/>
      <c r="F110" s="457"/>
      <c r="G110" s="458"/>
      <c r="H110" s="457"/>
      <c r="I110" s="457"/>
      <c r="J110" s="457"/>
      <c r="K110" s="457"/>
      <c r="L110" s="458"/>
      <c r="M110" s="457"/>
      <c r="N110" s="457"/>
      <c r="O110" s="457"/>
      <c r="P110" s="457"/>
      <c r="Q110" s="458"/>
      <c r="R110" s="457"/>
      <c r="S110" s="457"/>
      <c r="T110" s="457"/>
      <c r="U110" s="457"/>
      <c r="V110" s="458"/>
      <c r="W110" s="457"/>
      <c r="X110" s="457"/>
      <c r="Y110" s="457"/>
      <c r="Z110" s="457"/>
      <c r="AA110" s="458"/>
      <c r="AB110" s="457"/>
      <c r="AC110" s="457"/>
      <c r="AD110" s="457"/>
      <c r="AE110" s="457"/>
      <c r="AF110" s="458"/>
      <c r="AG110" s="457"/>
      <c r="AH110" s="457"/>
      <c r="AI110" s="457"/>
      <c r="AJ110" s="457"/>
      <c r="AK110" s="458"/>
      <c r="AL110" s="457"/>
      <c r="AM110" s="457"/>
      <c r="AN110" s="457"/>
      <c r="AO110" s="457"/>
      <c r="AP110" s="458"/>
      <c r="AQ110" s="457"/>
      <c r="AR110" s="457"/>
      <c r="AS110" s="457"/>
      <c r="AT110" s="457"/>
      <c r="AU110" s="458"/>
      <c r="AV110" s="457"/>
      <c r="AW110" s="457"/>
      <c r="AX110" s="457"/>
      <c r="AY110" s="457"/>
      <c r="AZ110" s="458"/>
      <c r="BA110" s="457"/>
      <c r="BB110" s="457"/>
      <c r="BC110" s="458" t="s">
        <v>475</v>
      </c>
    </row>
    <row r="111" spans="1:104" ht="20.45" customHeight="1">
      <c r="B111" s="404" t="s">
        <v>410</v>
      </c>
      <c r="C111" s="456">
        <v>1091.315881</v>
      </c>
      <c r="D111" s="457">
        <v>0</v>
      </c>
      <c r="E111" s="457">
        <v>0</v>
      </c>
      <c r="F111" s="457">
        <v>0</v>
      </c>
      <c r="G111" s="458">
        <v>0</v>
      </c>
      <c r="H111" s="457">
        <v>0</v>
      </c>
      <c r="I111" s="457">
        <v>0</v>
      </c>
      <c r="J111" s="457">
        <v>0</v>
      </c>
      <c r="K111" s="457">
        <v>0</v>
      </c>
      <c r="L111" s="458">
        <v>0</v>
      </c>
      <c r="M111" s="457">
        <v>0</v>
      </c>
      <c r="N111" s="457">
        <v>1091.315881</v>
      </c>
      <c r="O111" s="457">
        <v>0</v>
      </c>
      <c r="P111" s="457">
        <v>0</v>
      </c>
      <c r="Q111" s="458">
        <v>0</v>
      </c>
      <c r="R111" s="457">
        <v>0</v>
      </c>
      <c r="S111" s="457">
        <v>0</v>
      </c>
      <c r="T111" s="457">
        <v>0</v>
      </c>
      <c r="U111" s="457">
        <v>0</v>
      </c>
      <c r="V111" s="458">
        <v>0</v>
      </c>
      <c r="W111" s="457">
        <v>0</v>
      </c>
      <c r="X111" s="457">
        <v>0</v>
      </c>
      <c r="Y111" s="457">
        <v>0</v>
      </c>
      <c r="Z111" s="457">
        <v>0</v>
      </c>
      <c r="AA111" s="458">
        <v>0</v>
      </c>
      <c r="AB111" s="457">
        <v>0</v>
      </c>
      <c r="AC111" s="457">
        <v>0</v>
      </c>
      <c r="AD111" s="457">
        <v>0</v>
      </c>
      <c r="AE111" s="457">
        <v>0</v>
      </c>
      <c r="AF111" s="458">
        <v>0</v>
      </c>
      <c r="AG111" s="457">
        <v>0</v>
      </c>
      <c r="AH111" s="457">
        <v>0</v>
      </c>
      <c r="AI111" s="457">
        <v>0</v>
      </c>
      <c r="AJ111" s="457">
        <v>0</v>
      </c>
      <c r="AK111" s="458">
        <v>0</v>
      </c>
      <c r="AL111" s="457">
        <v>0</v>
      </c>
      <c r="AM111" s="457">
        <v>0</v>
      </c>
      <c r="AN111" s="457">
        <v>0</v>
      </c>
      <c r="AO111" s="457">
        <v>0</v>
      </c>
      <c r="AP111" s="458">
        <v>0</v>
      </c>
      <c r="AQ111" s="457">
        <v>0</v>
      </c>
      <c r="AR111" s="457">
        <v>0</v>
      </c>
      <c r="AS111" s="457">
        <v>0</v>
      </c>
      <c r="AT111" s="457">
        <v>0</v>
      </c>
      <c r="AU111" s="458">
        <v>0</v>
      </c>
      <c r="AV111" s="457">
        <v>0</v>
      </c>
      <c r="AW111" s="457">
        <v>0</v>
      </c>
      <c r="AX111" s="457">
        <v>0</v>
      </c>
      <c r="AY111" s="457">
        <v>0</v>
      </c>
      <c r="AZ111" s="458">
        <v>0</v>
      </c>
      <c r="BA111" s="457">
        <v>0</v>
      </c>
      <c r="BB111" s="457">
        <v>0</v>
      </c>
      <c r="BC111" s="458" t="s">
        <v>475</v>
      </c>
      <c r="BE111" s="85">
        <v>0</v>
      </c>
      <c r="BF111" s="85">
        <v>0</v>
      </c>
      <c r="BG111" s="85">
        <v>0</v>
      </c>
      <c r="BH111" s="85">
        <v>0</v>
      </c>
      <c r="BI111" s="85">
        <v>0</v>
      </c>
      <c r="BJ111" s="85">
        <v>0</v>
      </c>
      <c r="BK111" s="85">
        <v>0</v>
      </c>
      <c r="BL111" s="85">
        <v>0</v>
      </c>
      <c r="BM111" s="85">
        <v>0</v>
      </c>
      <c r="BN111" s="85">
        <v>0</v>
      </c>
      <c r="BO111" s="85">
        <v>0</v>
      </c>
      <c r="BP111" s="85">
        <v>0</v>
      </c>
    </row>
    <row r="112" spans="1:104" ht="20.45" customHeight="1">
      <c r="B112" s="404" t="s">
        <v>411</v>
      </c>
      <c r="C112" s="456">
        <v>99312.082165920016</v>
      </c>
      <c r="D112" s="457">
        <v>220.16658859</v>
      </c>
      <c r="E112" s="457">
        <v>44.687590999999998</v>
      </c>
      <c r="F112" s="457">
        <v>23.971534050000002</v>
      </c>
      <c r="G112" s="458">
        <v>392.08525600000002</v>
      </c>
      <c r="H112" s="457">
        <v>0</v>
      </c>
      <c r="I112" s="457">
        <v>0</v>
      </c>
      <c r="J112" s="457">
        <v>11528.335445000001</v>
      </c>
      <c r="K112" s="457">
        <v>63492.213034</v>
      </c>
      <c r="L112" s="458">
        <v>5401.7758755100003</v>
      </c>
      <c r="M112" s="457">
        <v>6.8999999999999997E-5</v>
      </c>
      <c r="N112" s="457">
        <v>0</v>
      </c>
      <c r="O112" s="457">
        <v>0</v>
      </c>
      <c r="P112" s="457">
        <v>0</v>
      </c>
      <c r="Q112" s="458">
        <v>1951.57323</v>
      </c>
      <c r="R112" s="457">
        <v>0</v>
      </c>
      <c r="S112" s="457">
        <v>2533.418279</v>
      </c>
      <c r="T112" s="457">
        <v>0</v>
      </c>
      <c r="U112" s="457">
        <v>0</v>
      </c>
      <c r="V112" s="458">
        <v>0</v>
      </c>
      <c r="W112" s="457">
        <v>24.269487000000002</v>
      </c>
      <c r="X112" s="457">
        <v>6684.4979389999999</v>
      </c>
      <c r="Y112" s="457">
        <v>183.14716300000001</v>
      </c>
      <c r="Z112" s="457">
        <v>0</v>
      </c>
      <c r="AA112" s="458">
        <v>9.5170200000000005</v>
      </c>
      <c r="AB112" s="457">
        <v>0</v>
      </c>
      <c r="AC112" s="457">
        <v>0</v>
      </c>
      <c r="AD112" s="457">
        <v>0</v>
      </c>
      <c r="AE112" s="457">
        <v>2707.2916068600002</v>
      </c>
      <c r="AF112" s="458">
        <v>0</v>
      </c>
      <c r="AG112" s="457">
        <v>787.53210000000001</v>
      </c>
      <c r="AH112" s="457">
        <v>0</v>
      </c>
      <c r="AI112" s="457">
        <v>45.210033000000003</v>
      </c>
      <c r="AJ112" s="457">
        <v>0</v>
      </c>
      <c r="AK112" s="458">
        <v>0</v>
      </c>
      <c r="AL112" s="457">
        <v>1401.74770691</v>
      </c>
      <c r="AM112" s="457">
        <v>1790.711771</v>
      </c>
      <c r="AN112" s="457">
        <v>0</v>
      </c>
      <c r="AO112" s="457">
        <v>0</v>
      </c>
      <c r="AP112" s="458">
        <v>0</v>
      </c>
      <c r="AQ112" s="457">
        <v>0</v>
      </c>
      <c r="AR112" s="457">
        <v>0</v>
      </c>
      <c r="AS112" s="457">
        <v>68.194755000000001</v>
      </c>
      <c r="AT112" s="457">
        <v>21.735682000000001</v>
      </c>
      <c r="AU112" s="458">
        <v>0</v>
      </c>
      <c r="AV112" s="457">
        <v>0</v>
      </c>
      <c r="AW112" s="457">
        <v>0</v>
      </c>
      <c r="AX112" s="457">
        <v>0</v>
      </c>
      <c r="AY112" s="457">
        <v>0</v>
      </c>
      <c r="AZ112" s="458">
        <v>0</v>
      </c>
      <c r="BA112" s="457">
        <v>0</v>
      </c>
      <c r="BB112" s="457">
        <v>0</v>
      </c>
      <c r="BC112" s="458" t="s">
        <v>475</v>
      </c>
      <c r="BE112" s="85">
        <v>0</v>
      </c>
      <c r="BF112" s="85">
        <v>0</v>
      </c>
      <c r="BG112" s="85">
        <v>0</v>
      </c>
      <c r="BH112" s="85">
        <v>0</v>
      </c>
      <c r="BI112" s="85">
        <v>0</v>
      </c>
      <c r="BJ112" s="85">
        <v>0</v>
      </c>
      <c r="BK112" s="85">
        <v>0</v>
      </c>
      <c r="BL112" s="85">
        <v>0</v>
      </c>
      <c r="BM112" s="85">
        <v>0</v>
      </c>
      <c r="BN112" s="85">
        <v>0</v>
      </c>
      <c r="BO112" s="85">
        <v>0</v>
      </c>
      <c r="BP112" s="85">
        <v>0</v>
      </c>
    </row>
    <row r="113" spans="1:104" ht="20.45" customHeight="1">
      <c r="B113" s="404" t="s">
        <v>412</v>
      </c>
      <c r="C113" s="456">
        <v>4462028.8468204988</v>
      </c>
      <c r="D113" s="457">
        <v>1029616.60817463</v>
      </c>
      <c r="E113" s="457">
        <v>424374.39367899997</v>
      </c>
      <c r="F113" s="457">
        <v>527290.03391412995</v>
      </c>
      <c r="G113" s="458">
        <v>503306.385618</v>
      </c>
      <c r="H113" s="457">
        <v>420868.32944900001</v>
      </c>
      <c r="I113" s="457">
        <v>340108.60762099997</v>
      </c>
      <c r="J113" s="457">
        <v>137335.82172899999</v>
      </c>
      <c r="K113" s="457">
        <v>342209.22317399998</v>
      </c>
      <c r="L113" s="458">
        <v>100410.93059035001</v>
      </c>
      <c r="M113" s="457">
        <v>26862.36276878</v>
      </c>
      <c r="N113" s="457">
        <v>13637.189764999999</v>
      </c>
      <c r="O113" s="457">
        <v>41178.683970209997</v>
      </c>
      <c r="P113" s="457">
        <v>89416.650905500006</v>
      </c>
      <c r="Q113" s="458">
        <v>46837.768479999999</v>
      </c>
      <c r="R113" s="457">
        <v>69106.346134000007</v>
      </c>
      <c r="S113" s="457">
        <v>22846.342923</v>
      </c>
      <c r="T113" s="457">
        <v>66562.977411589993</v>
      </c>
      <c r="U113" s="457">
        <v>29046.367652000001</v>
      </c>
      <c r="V113" s="458">
        <v>0</v>
      </c>
      <c r="W113" s="457">
        <v>8379.1536599999999</v>
      </c>
      <c r="X113" s="457">
        <v>20322.764216</v>
      </c>
      <c r="Y113" s="457">
        <v>65305.368024000003</v>
      </c>
      <c r="Z113" s="457">
        <v>12603.037340000001</v>
      </c>
      <c r="AA113" s="458">
        <v>12892.617005</v>
      </c>
      <c r="AB113" s="457">
        <v>1191.522913</v>
      </c>
      <c r="AC113" s="457">
        <v>30296.330258000002</v>
      </c>
      <c r="AD113" s="457">
        <v>0</v>
      </c>
      <c r="AE113" s="457">
        <v>20468.844629630003</v>
      </c>
      <c r="AF113" s="458">
        <v>362.64499499999999</v>
      </c>
      <c r="AG113" s="457">
        <v>24421.142620999999</v>
      </c>
      <c r="AH113" s="457">
        <v>1611.681178</v>
      </c>
      <c r="AI113" s="457">
        <v>1492.009</v>
      </c>
      <c r="AJ113" s="457">
        <v>0</v>
      </c>
      <c r="AK113" s="458">
        <v>7700.5498694600001</v>
      </c>
      <c r="AL113" s="457">
        <v>3552.37498121</v>
      </c>
      <c r="AM113" s="457">
        <v>649.768326</v>
      </c>
      <c r="AN113" s="457">
        <v>803.37010699999996</v>
      </c>
      <c r="AO113" s="457">
        <v>4270.1613759900001</v>
      </c>
      <c r="AP113" s="458">
        <v>0</v>
      </c>
      <c r="AQ113" s="457">
        <v>10189.547116</v>
      </c>
      <c r="AR113" s="457">
        <v>2825.4407480199998</v>
      </c>
      <c r="AS113" s="457">
        <v>435.34205100000003</v>
      </c>
      <c r="AT113" s="457">
        <v>1067.3151499999999</v>
      </c>
      <c r="AU113" s="458">
        <v>109.137297</v>
      </c>
      <c r="AV113" s="457">
        <v>0</v>
      </c>
      <c r="AW113" s="457">
        <v>63.7</v>
      </c>
      <c r="AX113" s="457">
        <v>0</v>
      </c>
      <c r="AY113" s="457">
        <v>0</v>
      </c>
      <c r="AZ113" s="458">
        <v>0</v>
      </c>
      <c r="BA113" s="457">
        <v>0</v>
      </c>
      <c r="BB113" s="457">
        <v>0</v>
      </c>
      <c r="BC113" s="458" t="s">
        <v>475</v>
      </c>
      <c r="BE113" s="85">
        <v>0</v>
      </c>
      <c r="BF113" s="85">
        <v>0</v>
      </c>
      <c r="BG113" s="85">
        <v>0</v>
      </c>
      <c r="BH113" s="85">
        <v>0</v>
      </c>
      <c r="BI113" s="85">
        <v>0</v>
      </c>
      <c r="BJ113" s="85">
        <v>0</v>
      </c>
      <c r="BK113" s="85">
        <v>0</v>
      </c>
      <c r="BL113" s="85">
        <v>0</v>
      </c>
      <c r="BM113" s="85">
        <v>0</v>
      </c>
      <c r="BN113" s="85">
        <v>0</v>
      </c>
      <c r="BO113" s="85">
        <v>0</v>
      </c>
      <c r="BP113" s="85">
        <v>0</v>
      </c>
    </row>
    <row r="114" spans="1:104" ht="20.45" customHeight="1">
      <c r="B114" s="404" t="s">
        <v>413</v>
      </c>
      <c r="C114" s="456">
        <v>11305922.253316538</v>
      </c>
      <c r="D114" s="457">
        <v>780474.50134721992</v>
      </c>
      <c r="E114" s="457">
        <v>205152.062446</v>
      </c>
      <c r="F114" s="457">
        <v>357244.09614813002</v>
      </c>
      <c r="G114" s="458">
        <v>466674.07124700001</v>
      </c>
      <c r="H114" s="457">
        <v>199793.75741699999</v>
      </c>
      <c r="I114" s="457">
        <v>502708.67944199999</v>
      </c>
      <c r="J114" s="457">
        <v>1088700.5192780001</v>
      </c>
      <c r="K114" s="457">
        <v>1133899.874877</v>
      </c>
      <c r="L114" s="458">
        <v>220582.96041656</v>
      </c>
      <c r="M114" s="457">
        <v>356030.24060737999</v>
      </c>
      <c r="N114" s="457">
        <v>63332.193865000001</v>
      </c>
      <c r="O114" s="457">
        <v>304619.48077776004</v>
      </c>
      <c r="P114" s="457">
        <v>248345.30128561999</v>
      </c>
      <c r="Q114" s="458">
        <v>3202.4049610000002</v>
      </c>
      <c r="R114" s="457">
        <v>1215256.702886</v>
      </c>
      <c r="S114" s="457">
        <v>2264720.2130490001</v>
      </c>
      <c r="T114" s="457">
        <v>166.48592553999998</v>
      </c>
      <c r="U114" s="457">
        <v>253334.77619100001</v>
      </c>
      <c r="V114" s="458">
        <v>0</v>
      </c>
      <c r="W114" s="457">
        <v>2745.3602190000001</v>
      </c>
      <c r="X114" s="457">
        <v>29849.577753000001</v>
      </c>
      <c r="Y114" s="457">
        <v>0.83786499999999997</v>
      </c>
      <c r="Z114" s="457">
        <v>144914.96802999999</v>
      </c>
      <c r="AA114" s="458">
        <v>1125794.160932</v>
      </c>
      <c r="AB114" s="457">
        <v>90363.624527000007</v>
      </c>
      <c r="AC114" s="457">
        <v>0</v>
      </c>
      <c r="AD114" s="457">
        <v>0</v>
      </c>
      <c r="AE114" s="457">
        <v>25402.228479950001</v>
      </c>
      <c r="AF114" s="458">
        <v>123228.36788799999</v>
      </c>
      <c r="AG114" s="457">
        <v>0</v>
      </c>
      <c r="AH114" s="457">
        <v>0</v>
      </c>
      <c r="AI114" s="457">
        <v>0</v>
      </c>
      <c r="AJ114" s="457">
        <v>0</v>
      </c>
      <c r="AK114" s="458">
        <v>81084.966244570009</v>
      </c>
      <c r="AL114" s="457">
        <v>0</v>
      </c>
      <c r="AM114" s="457">
        <v>0</v>
      </c>
      <c r="AN114" s="457">
        <v>0</v>
      </c>
      <c r="AO114" s="457">
        <v>17816.78297181</v>
      </c>
      <c r="AP114" s="458">
        <v>0</v>
      </c>
      <c r="AQ114" s="457">
        <v>0</v>
      </c>
      <c r="AR114" s="457">
        <v>0</v>
      </c>
      <c r="AS114" s="457">
        <v>0</v>
      </c>
      <c r="AT114" s="457">
        <v>483.05623900000001</v>
      </c>
      <c r="AU114" s="458">
        <v>0</v>
      </c>
      <c r="AV114" s="457">
        <v>0</v>
      </c>
      <c r="AW114" s="457">
        <v>0</v>
      </c>
      <c r="AX114" s="457">
        <v>0</v>
      </c>
      <c r="AY114" s="457">
        <v>0</v>
      </c>
      <c r="AZ114" s="458">
        <v>0</v>
      </c>
      <c r="BA114" s="457">
        <v>0</v>
      </c>
      <c r="BB114" s="457">
        <v>0</v>
      </c>
      <c r="BC114" s="458" t="s">
        <v>475</v>
      </c>
      <c r="BE114" s="85">
        <v>0</v>
      </c>
      <c r="BF114" s="85">
        <v>0</v>
      </c>
      <c r="BG114" s="85">
        <v>0</v>
      </c>
      <c r="BH114" s="85">
        <v>0</v>
      </c>
      <c r="BI114" s="85">
        <v>0</v>
      </c>
      <c r="BJ114" s="85">
        <v>0</v>
      </c>
      <c r="BK114" s="85">
        <v>0</v>
      </c>
      <c r="BL114" s="85">
        <v>0</v>
      </c>
      <c r="BM114" s="85">
        <v>0</v>
      </c>
      <c r="BN114" s="85">
        <v>0</v>
      </c>
      <c r="BO114" s="85">
        <v>0</v>
      </c>
      <c r="BP114" s="85">
        <v>0</v>
      </c>
    </row>
    <row r="115" spans="1:104" ht="20.45" customHeight="1">
      <c r="B115" s="404" t="s">
        <v>414</v>
      </c>
      <c r="C115" s="456">
        <v>29190917.314304739</v>
      </c>
      <c r="D115" s="457">
        <v>3829599.0557737499</v>
      </c>
      <c r="E115" s="457">
        <v>1395002.5725469999</v>
      </c>
      <c r="F115" s="457">
        <v>769089.18048379</v>
      </c>
      <c r="G115" s="458">
        <v>1343144.065003</v>
      </c>
      <c r="H115" s="457">
        <v>456931.61765299999</v>
      </c>
      <c r="I115" s="457">
        <v>86976.993600000002</v>
      </c>
      <c r="J115" s="457">
        <v>337820.67441500002</v>
      </c>
      <c r="K115" s="457">
        <v>13824643.664685</v>
      </c>
      <c r="L115" s="458">
        <v>67579.994581870007</v>
      </c>
      <c r="M115" s="457">
        <v>349543.38193882001</v>
      </c>
      <c r="N115" s="457">
        <v>204218.846414</v>
      </c>
      <c r="O115" s="457">
        <v>12988.57614397</v>
      </c>
      <c r="P115" s="457">
        <v>47169.182065550005</v>
      </c>
      <c r="Q115" s="458">
        <v>80157.027015</v>
      </c>
      <c r="R115" s="457">
        <v>588039.64229999995</v>
      </c>
      <c r="S115" s="457">
        <v>84922.477803999995</v>
      </c>
      <c r="T115" s="457">
        <v>0</v>
      </c>
      <c r="U115" s="457">
        <v>246295.565443</v>
      </c>
      <c r="V115" s="458">
        <v>6116.7252209999997</v>
      </c>
      <c r="W115" s="457">
        <v>15341.311156</v>
      </c>
      <c r="X115" s="457">
        <v>0</v>
      </c>
      <c r="Y115" s="457">
        <v>0</v>
      </c>
      <c r="Z115" s="457">
        <v>181.39121399999999</v>
      </c>
      <c r="AA115" s="458">
        <v>113274.062959</v>
      </c>
      <c r="AB115" s="457">
        <v>11408.530564999999</v>
      </c>
      <c r="AC115" s="457">
        <v>0</v>
      </c>
      <c r="AD115" s="457">
        <v>0</v>
      </c>
      <c r="AE115" s="457">
        <v>5662.09497388</v>
      </c>
      <c r="AF115" s="458">
        <v>0</v>
      </c>
      <c r="AG115" s="457">
        <v>0.05</v>
      </c>
      <c r="AH115" s="457">
        <v>0</v>
      </c>
      <c r="AI115" s="457">
        <v>0</v>
      </c>
      <c r="AJ115" s="457">
        <v>165336.29990000001</v>
      </c>
      <c r="AK115" s="458">
        <v>2903.15164693</v>
      </c>
      <c r="AL115" s="457">
        <v>0</v>
      </c>
      <c r="AM115" s="457">
        <v>0</v>
      </c>
      <c r="AN115" s="457">
        <v>0</v>
      </c>
      <c r="AO115" s="457">
        <v>1733.26432918</v>
      </c>
      <c r="AP115" s="458">
        <v>0</v>
      </c>
      <c r="AQ115" s="457">
        <v>5144805.5650380002</v>
      </c>
      <c r="AR115" s="457">
        <v>0</v>
      </c>
      <c r="AS115" s="457">
        <v>0</v>
      </c>
      <c r="AT115" s="457">
        <v>32.349435</v>
      </c>
      <c r="AU115" s="458">
        <v>0</v>
      </c>
      <c r="AV115" s="457">
        <v>0</v>
      </c>
      <c r="AW115" s="457">
        <v>0</v>
      </c>
      <c r="AX115" s="457">
        <v>0</v>
      </c>
      <c r="AY115" s="457">
        <v>0</v>
      </c>
      <c r="AZ115" s="458">
        <v>0</v>
      </c>
      <c r="BA115" s="457">
        <v>0</v>
      </c>
      <c r="BB115" s="457">
        <v>0</v>
      </c>
      <c r="BC115" s="458" t="s">
        <v>475</v>
      </c>
      <c r="BE115" s="85">
        <v>0</v>
      </c>
      <c r="BF115" s="85">
        <v>0</v>
      </c>
      <c r="BG115" s="85">
        <v>0</v>
      </c>
      <c r="BH115" s="85">
        <v>0</v>
      </c>
      <c r="BI115" s="85">
        <v>0</v>
      </c>
      <c r="BJ115" s="85">
        <v>0</v>
      </c>
      <c r="BK115" s="85">
        <v>0</v>
      </c>
      <c r="BL115" s="85">
        <v>0</v>
      </c>
      <c r="BM115" s="85">
        <v>0</v>
      </c>
      <c r="BN115" s="85">
        <v>0</v>
      </c>
      <c r="BO115" s="85">
        <v>0</v>
      </c>
      <c r="BP115" s="85">
        <v>0</v>
      </c>
    </row>
    <row r="116" spans="1:104" ht="20.45" customHeight="1">
      <c r="B116" s="404" t="s">
        <v>415</v>
      </c>
      <c r="C116" s="456">
        <v>1093866.0517368901</v>
      </c>
      <c r="D116" s="457">
        <v>166907.68048238</v>
      </c>
      <c r="E116" s="457">
        <v>191950.49153500001</v>
      </c>
      <c r="F116" s="457">
        <v>222264.70687795998</v>
      </c>
      <c r="G116" s="458">
        <v>61.614024000000001</v>
      </c>
      <c r="H116" s="457">
        <v>33466.673237000003</v>
      </c>
      <c r="I116" s="457">
        <v>23084.383525000001</v>
      </c>
      <c r="J116" s="457">
        <v>19921.18838</v>
      </c>
      <c r="K116" s="457">
        <v>13407.073619000001</v>
      </c>
      <c r="L116" s="458">
        <v>50057.402741099999</v>
      </c>
      <c r="M116" s="457">
        <v>21763.185738820001</v>
      </c>
      <c r="N116" s="457">
        <v>45714.119250000003</v>
      </c>
      <c r="O116" s="457">
        <v>32021.858953889998</v>
      </c>
      <c r="P116" s="457">
        <v>0</v>
      </c>
      <c r="Q116" s="458">
        <v>96930.646552999999</v>
      </c>
      <c r="R116" s="457">
        <v>6089.5132979999998</v>
      </c>
      <c r="S116" s="457">
        <v>9223.2806290000008</v>
      </c>
      <c r="T116" s="457">
        <v>10911.170666829999</v>
      </c>
      <c r="U116" s="457">
        <v>6573.4741320000003</v>
      </c>
      <c r="V116" s="458">
        <v>88361.436268000005</v>
      </c>
      <c r="W116" s="457">
        <v>379.83860099999998</v>
      </c>
      <c r="X116" s="457">
        <v>4856.9512649999997</v>
      </c>
      <c r="Y116" s="457">
        <v>2894.7408310000001</v>
      </c>
      <c r="Z116" s="457">
        <v>6728.8935300000003</v>
      </c>
      <c r="AA116" s="458">
        <v>5168.0207110000001</v>
      </c>
      <c r="AB116" s="457">
        <v>142.003783</v>
      </c>
      <c r="AC116" s="457">
        <v>0</v>
      </c>
      <c r="AD116" s="457">
        <v>1164.9238350000001</v>
      </c>
      <c r="AE116" s="457">
        <v>0</v>
      </c>
      <c r="AF116" s="458">
        <v>4006.4496519999998</v>
      </c>
      <c r="AG116" s="457">
        <v>10710.618662999999</v>
      </c>
      <c r="AH116" s="457">
        <v>0</v>
      </c>
      <c r="AI116" s="457">
        <v>0</v>
      </c>
      <c r="AJ116" s="457">
        <v>5300.71198</v>
      </c>
      <c r="AK116" s="458">
        <v>350.07381789999999</v>
      </c>
      <c r="AL116" s="457">
        <v>3599.83092429</v>
      </c>
      <c r="AM116" s="457">
        <v>0</v>
      </c>
      <c r="AN116" s="457">
        <v>2654.5927710000001</v>
      </c>
      <c r="AO116" s="457">
        <v>1301.6232237199999</v>
      </c>
      <c r="AP116" s="458">
        <v>0</v>
      </c>
      <c r="AQ116" s="457">
        <v>0</v>
      </c>
      <c r="AR116" s="457">
        <v>0</v>
      </c>
      <c r="AS116" s="457">
        <v>0</v>
      </c>
      <c r="AT116" s="457">
        <v>800.84175000000005</v>
      </c>
      <c r="AU116" s="458">
        <v>5096.0364879999997</v>
      </c>
      <c r="AV116" s="457">
        <v>0</v>
      </c>
      <c r="AW116" s="457">
        <v>0</v>
      </c>
      <c r="AX116" s="457">
        <v>0</v>
      </c>
      <c r="AY116" s="457">
        <v>0</v>
      </c>
      <c r="AZ116" s="458">
        <v>0</v>
      </c>
      <c r="BA116" s="457">
        <v>0</v>
      </c>
      <c r="BB116" s="457">
        <v>0</v>
      </c>
      <c r="BC116" s="458" t="s">
        <v>475</v>
      </c>
      <c r="BE116" s="85">
        <v>0</v>
      </c>
      <c r="BF116" s="85">
        <v>0</v>
      </c>
      <c r="BG116" s="85">
        <v>0</v>
      </c>
      <c r="BH116" s="85">
        <v>0</v>
      </c>
      <c r="BI116" s="85">
        <v>0</v>
      </c>
      <c r="BJ116" s="85">
        <v>0</v>
      </c>
      <c r="BK116" s="85">
        <v>0</v>
      </c>
      <c r="BL116" s="85">
        <v>0</v>
      </c>
      <c r="BM116" s="85">
        <v>0</v>
      </c>
      <c r="BN116" s="85">
        <v>0</v>
      </c>
      <c r="BO116" s="85">
        <v>0</v>
      </c>
      <c r="BP116" s="85">
        <v>0</v>
      </c>
    </row>
    <row r="117" spans="1:104" ht="23.25" customHeight="1">
      <c r="B117" s="415" t="s">
        <v>416</v>
      </c>
      <c r="C117" s="456">
        <v>576863.14339253004</v>
      </c>
      <c r="D117" s="457">
        <v>129037.04835158</v>
      </c>
      <c r="E117" s="457">
        <v>144820.98373099999</v>
      </c>
      <c r="F117" s="457">
        <v>51690.520025819998</v>
      </c>
      <c r="G117" s="458">
        <v>0</v>
      </c>
      <c r="H117" s="457">
        <v>30254.066169000002</v>
      </c>
      <c r="I117" s="457">
        <v>2439.42256</v>
      </c>
      <c r="J117" s="457">
        <v>0</v>
      </c>
      <c r="K117" s="457">
        <v>10292.962409</v>
      </c>
      <c r="L117" s="458">
        <v>0</v>
      </c>
      <c r="M117" s="457">
        <v>0</v>
      </c>
      <c r="N117" s="457">
        <v>45714.119250000003</v>
      </c>
      <c r="O117" s="457">
        <v>29359.712924130003</v>
      </c>
      <c r="P117" s="457">
        <v>0</v>
      </c>
      <c r="Q117" s="458">
        <v>26073.305709</v>
      </c>
      <c r="R117" s="457">
        <v>5962.1383599999999</v>
      </c>
      <c r="S117" s="457">
        <v>0</v>
      </c>
      <c r="T117" s="457">
        <v>0</v>
      </c>
      <c r="U117" s="457">
        <v>6573.4741320000003</v>
      </c>
      <c r="V117" s="458">
        <v>85358.068476</v>
      </c>
      <c r="W117" s="457">
        <v>0</v>
      </c>
      <c r="X117" s="457">
        <v>0</v>
      </c>
      <c r="Y117" s="457">
        <v>2242.8179190000001</v>
      </c>
      <c r="Z117" s="457">
        <v>380.00928699999997</v>
      </c>
      <c r="AA117" s="458">
        <v>5136.3894529999998</v>
      </c>
      <c r="AB117" s="457">
        <v>142.003783</v>
      </c>
      <c r="AC117" s="457">
        <v>0</v>
      </c>
      <c r="AD117" s="457">
        <v>0</v>
      </c>
      <c r="AE117" s="457">
        <v>0</v>
      </c>
      <c r="AF117" s="458">
        <v>0</v>
      </c>
      <c r="AG117" s="457">
        <v>0</v>
      </c>
      <c r="AH117" s="457">
        <v>0</v>
      </c>
      <c r="AI117" s="457">
        <v>0</v>
      </c>
      <c r="AJ117" s="457">
        <v>1386.1008529999999</v>
      </c>
      <c r="AK117" s="458">
        <v>0</v>
      </c>
      <c r="AL117" s="457">
        <v>0</v>
      </c>
      <c r="AM117" s="457">
        <v>0</v>
      </c>
      <c r="AN117" s="457">
        <v>0</v>
      </c>
      <c r="AO117" s="457">
        <v>0</v>
      </c>
      <c r="AP117" s="458">
        <v>0</v>
      </c>
      <c r="AQ117" s="457">
        <v>0</v>
      </c>
      <c r="AR117" s="457">
        <v>0</v>
      </c>
      <c r="AS117" s="457">
        <v>0</v>
      </c>
      <c r="AT117" s="457">
        <v>0</v>
      </c>
      <c r="AU117" s="458">
        <v>0</v>
      </c>
      <c r="AV117" s="457">
        <v>0</v>
      </c>
      <c r="AW117" s="457">
        <v>0</v>
      </c>
      <c r="AX117" s="457">
        <v>0</v>
      </c>
      <c r="AY117" s="457">
        <v>0</v>
      </c>
      <c r="AZ117" s="458">
        <v>0</v>
      </c>
      <c r="BA117" s="457">
        <v>0</v>
      </c>
      <c r="BB117" s="457">
        <v>0</v>
      </c>
      <c r="BC117" s="458" t="s">
        <v>475</v>
      </c>
      <c r="BE117" s="85">
        <v>0</v>
      </c>
      <c r="BF117" s="85">
        <v>0</v>
      </c>
      <c r="BG117" s="85">
        <v>0</v>
      </c>
      <c r="BH117" s="85">
        <v>0</v>
      </c>
      <c r="BI117" s="85">
        <v>0</v>
      </c>
      <c r="BJ117" s="85">
        <v>0</v>
      </c>
      <c r="BK117" s="85">
        <v>0</v>
      </c>
      <c r="BL117" s="85">
        <v>0</v>
      </c>
      <c r="BM117" s="85">
        <v>0</v>
      </c>
      <c r="BN117" s="85">
        <v>0</v>
      </c>
      <c r="BO117" s="85">
        <v>0</v>
      </c>
      <c r="BP117" s="85">
        <v>0</v>
      </c>
    </row>
    <row r="118" spans="1:104" ht="38.25" customHeight="1">
      <c r="B118" s="409" t="s">
        <v>417</v>
      </c>
      <c r="C118" s="456">
        <v>21491.852738199996</v>
      </c>
      <c r="D118" s="457">
        <v>3673.7135003400003</v>
      </c>
      <c r="E118" s="457">
        <v>1339.5070900000001</v>
      </c>
      <c r="F118" s="457">
        <v>492.08312775000002</v>
      </c>
      <c r="G118" s="458">
        <v>911.30328799999995</v>
      </c>
      <c r="H118" s="457">
        <v>686.51168700000005</v>
      </c>
      <c r="I118" s="457">
        <v>2410.7846559999998</v>
      </c>
      <c r="J118" s="457">
        <v>3655.0589490000002</v>
      </c>
      <c r="K118" s="457">
        <v>97.925021999999998</v>
      </c>
      <c r="L118" s="458">
        <v>557.3480247</v>
      </c>
      <c r="M118" s="457">
        <v>898.85477584</v>
      </c>
      <c r="N118" s="457">
        <v>217.75243399999999</v>
      </c>
      <c r="O118" s="457">
        <v>308.20753657</v>
      </c>
      <c r="P118" s="457">
        <v>574.26496514999997</v>
      </c>
      <c r="Q118" s="458">
        <v>0</v>
      </c>
      <c r="R118" s="457">
        <v>1322.683131</v>
      </c>
      <c r="S118" s="457">
        <v>199.52118300000001</v>
      </c>
      <c r="T118" s="457">
        <v>365.68872639</v>
      </c>
      <c r="U118" s="457">
        <v>131.34797900000001</v>
      </c>
      <c r="V118" s="458">
        <v>0</v>
      </c>
      <c r="W118" s="457">
        <v>53.460509999999999</v>
      </c>
      <c r="X118" s="457">
        <v>525.993469</v>
      </c>
      <c r="Y118" s="457">
        <v>0</v>
      </c>
      <c r="Z118" s="457">
        <v>179.05264199999999</v>
      </c>
      <c r="AA118" s="458">
        <v>101.626994</v>
      </c>
      <c r="AB118" s="457">
        <v>980.085284</v>
      </c>
      <c r="AC118" s="457">
        <v>41.630879999999998</v>
      </c>
      <c r="AD118" s="457">
        <v>0</v>
      </c>
      <c r="AE118" s="457">
        <v>444.07873081999998</v>
      </c>
      <c r="AF118" s="458">
        <v>2.5920339999999999</v>
      </c>
      <c r="AG118" s="457">
        <v>0</v>
      </c>
      <c r="AH118" s="457">
        <v>73.052988999999997</v>
      </c>
      <c r="AI118" s="457">
        <v>104.136206</v>
      </c>
      <c r="AJ118" s="457">
        <v>0</v>
      </c>
      <c r="AK118" s="458">
        <v>418.89013825000001</v>
      </c>
      <c r="AL118" s="457">
        <v>0</v>
      </c>
      <c r="AM118" s="457">
        <v>0</v>
      </c>
      <c r="AN118" s="457">
        <v>2.4660489999999999</v>
      </c>
      <c r="AO118" s="457">
        <v>335.87446031000002</v>
      </c>
      <c r="AP118" s="458">
        <v>11.044718</v>
      </c>
      <c r="AQ118" s="457">
        <v>0</v>
      </c>
      <c r="AR118" s="457">
        <v>55.063265539999996</v>
      </c>
      <c r="AS118" s="457">
        <v>59.969771999999999</v>
      </c>
      <c r="AT118" s="457">
        <v>254.90487100000001</v>
      </c>
      <c r="AU118" s="458">
        <v>2.9879419999999999</v>
      </c>
      <c r="AV118" s="457">
        <v>8.1641539999999999E-2</v>
      </c>
      <c r="AW118" s="457">
        <v>1.8824719999999999</v>
      </c>
      <c r="AX118" s="457">
        <v>0</v>
      </c>
      <c r="AY118" s="457">
        <v>0</v>
      </c>
      <c r="AZ118" s="458">
        <v>0.42159400000000002</v>
      </c>
      <c r="BA118" s="457">
        <v>0</v>
      </c>
      <c r="BB118" s="457">
        <v>0</v>
      </c>
      <c r="BC118" s="458" t="s">
        <v>475</v>
      </c>
      <c r="BE118" s="85">
        <v>0</v>
      </c>
      <c r="BF118" s="85">
        <v>0</v>
      </c>
      <c r="BG118" s="85">
        <v>0</v>
      </c>
      <c r="BH118" s="85">
        <v>0</v>
      </c>
      <c r="BI118" s="85">
        <v>0</v>
      </c>
      <c r="BJ118" s="85">
        <v>0</v>
      </c>
      <c r="BK118" s="85">
        <v>0</v>
      </c>
      <c r="BL118" s="85">
        <v>0</v>
      </c>
      <c r="BM118" s="85">
        <v>0</v>
      </c>
      <c r="BN118" s="85">
        <v>0</v>
      </c>
      <c r="BO118" s="85">
        <v>0</v>
      </c>
      <c r="BP118" s="85">
        <v>0</v>
      </c>
    </row>
    <row r="119" spans="1:104" ht="20.45" customHeight="1">
      <c r="B119" s="404" t="s">
        <v>418</v>
      </c>
      <c r="C119" s="456">
        <v>20377562.356240891</v>
      </c>
      <c r="D119" s="457">
        <v>4931213.0384684699</v>
      </c>
      <c r="E119" s="457">
        <v>2354654.5357369999</v>
      </c>
      <c r="F119" s="457">
        <v>539165.56082372996</v>
      </c>
      <c r="G119" s="458">
        <v>417045.96150799998</v>
      </c>
      <c r="H119" s="457">
        <v>1399480.1360790001</v>
      </c>
      <c r="I119" s="457">
        <v>3820287.7009780002</v>
      </c>
      <c r="J119" s="457">
        <v>1867410.3229410001</v>
      </c>
      <c r="K119" s="457">
        <v>983869.37448899995</v>
      </c>
      <c r="L119" s="458">
        <v>39124.169567600002</v>
      </c>
      <c r="M119" s="457">
        <v>205509.01624142998</v>
      </c>
      <c r="N119" s="457">
        <v>169797.02876099999</v>
      </c>
      <c r="O119" s="457">
        <v>1234204.1472670801</v>
      </c>
      <c r="P119" s="457">
        <v>188378.23473957001</v>
      </c>
      <c r="Q119" s="458">
        <v>0</v>
      </c>
      <c r="R119" s="457">
        <v>173887.626926</v>
      </c>
      <c r="S119" s="457">
        <v>163496.780963</v>
      </c>
      <c r="T119" s="457">
        <v>245332.68600796</v>
      </c>
      <c r="U119" s="457">
        <v>63594.355367999997</v>
      </c>
      <c r="V119" s="458">
        <v>911275.91470199998</v>
      </c>
      <c r="W119" s="457">
        <v>176584.52414699999</v>
      </c>
      <c r="X119" s="457">
        <v>62850.539849000001</v>
      </c>
      <c r="Y119" s="457">
        <v>0</v>
      </c>
      <c r="Z119" s="457">
        <v>305022.76480200002</v>
      </c>
      <c r="AA119" s="458">
        <v>8671.3739719999994</v>
      </c>
      <c r="AB119" s="457">
        <v>32694.73113</v>
      </c>
      <c r="AC119" s="457">
        <v>7055.2857139999996</v>
      </c>
      <c r="AD119" s="457">
        <v>23494.378594000002</v>
      </c>
      <c r="AE119" s="457">
        <v>8590.7149459699995</v>
      </c>
      <c r="AF119" s="458">
        <v>0</v>
      </c>
      <c r="AG119" s="457">
        <v>9334.9113149999994</v>
      </c>
      <c r="AH119" s="457">
        <v>0</v>
      </c>
      <c r="AI119" s="457">
        <v>0</v>
      </c>
      <c r="AJ119" s="457">
        <v>0</v>
      </c>
      <c r="AK119" s="458">
        <v>82.114429709999996</v>
      </c>
      <c r="AL119" s="457">
        <v>0</v>
      </c>
      <c r="AM119" s="457">
        <v>1152.7517580000001</v>
      </c>
      <c r="AN119" s="457">
        <v>0</v>
      </c>
      <c r="AO119" s="457">
        <v>15148.347880059999</v>
      </c>
      <c r="AP119" s="458">
        <v>0</v>
      </c>
      <c r="AQ119" s="457">
        <v>0</v>
      </c>
      <c r="AR119" s="457">
        <v>0</v>
      </c>
      <c r="AS119" s="457">
        <v>0</v>
      </c>
      <c r="AT119" s="457">
        <v>1311.9732059999999</v>
      </c>
      <c r="AU119" s="458">
        <v>0</v>
      </c>
      <c r="AV119" s="457">
        <v>6943.2907651699998</v>
      </c>
      <c r="AW119" s="457">
        <v>1300.825924</v>
      </c>
      <c r="AX119" s="457">
        <v>7702.942059</v>
      </c>
      <c r="AY119" s="457">
        <v>1705.40197214</v>
      </c>
      <c r="AZ119" s="458">
        <v>188.89221000000001</v>
      </c>
      <c r="BA119" s="457">
        <v>0</v>
      </c>
      <c r="BB119" s="457">
        <v>0</v>
      </c>
      <c r="BC119" s="458" t="s">
        <v>475</v>
      </c>
      <c r="BE119" s="85">
        <v>0</v>
      </c>
      <c r="BF119" s="85">
        <v>0</v>
      </c>
      <c r="BG119" s="85">
        <v>0</v>
      </c>
      <c r="BH119" s="85">
        <v>0</v>
      </c>
      <c r="BI119" s="85">
        <v>0</v>
      </c>
      <c r="BJ119" s="85">
        <v>0</v>
      </c>
      <c r="BK119" s="85">
        <v>0</v>
      </c>
      <c r="BL119" s="85">
        <v>0</v>
      </c>
      <c r="BM119" s="85">
        <v>0</v>
      </c>
      <c r="BN119" s="85">
        <v>0</v>
      </c>
      <c r="BO119" s="85">
        <v>0</v>
      </c>
      <c r="BP119" s="85">
        <v>0</v>
      </c>
    </row>
    <row r="120" spans="1:104" ht="20.45" customHeight="1">
      <c r="B120" s="416"/>
      <c r="C120" s="456"/>
      <c r="D120" s="457"/>
      <c r="E120" s="457"/>
      <c r="F120" s="457"/>
      <c r="G120" s="458"/>
      <c r="H120" s="457"/>
      <c r="I120" s="457"/>
      <c r="J120" s="457"/>
      <c r="K120" s="457"/>
      <c r="L120" s="458"/>
      <c r="M120" s="457"/>
      <c r="N120" s="457"/>
      <c r="O120" s="457"/>
      <c r="P120" s="457"/>
      <c r="Q120" s="458"/>
      <c r="R120" s="457"/>
      <c r="S120" s="457"/>
      <c r="T120" s="457"/>
      <c r="U120" s="457"/>
      <c r="V120" s="458"/>
      <c r="W120" s="457"/>
      <c r="X120" s="457"/>
      <c r="Y120" s="457"/>
      <c r="Z120" s="457"/>
      <c r="AA120" s="458"/>
      <c r="AB120" s="457"/>
      <c r="AC120" s="457"/>
      <c r="AD120" s="457"/>
      <c r="AE120" s="457"/>
      <c r="AF120" s="458"/>
      <c r="AG120" s="457"/>
      <c r="AH120" s="457"/>
      <c r="AI120" s="457"/>
      <c r="AJ120" s="457"/>
      <c r="AK120" s="458"/>
      <c r="AL120" s="457"/>
      <c r="AM120" s="457"/>
      <c r="AN120" s="457"/>
      <c r="AO120" s="457"/>
      <c r="AP120" s="458"/>
      <c r="AQ120" s="457"/>
      <c r="AR120" s="457"/>
      <c r="AS120" s="457"/>
      <c r="AT120" s="457"/>
      <c r="AU120" s="458"/>
      <c r="AV120" s="457"/>
      <c r="AW120" s="457"/>
      <c r="AX120" s="457"/>
      <c r="AY120" s="457"/>
      <c r="AZ120" s="458"/>
      <c r="BA120" s="457"/>
      <c r="BB120" s="457"/>
      <c r="BC120" s="458" t="s">
        <v>475</v>
      </c>
    </row>
    <row r="121" spans="1:104" ht="20.45" customHeight="1">
      <c r="B121" s="417" t="s">
        <v>419</v>
      </c>
      <c r="C121" s="456">
        <v>0</v>
      </c>
      <c r="D121" s="457">
        <v>0</v>
      </c>
      <c r="E121" s="457">
        <v>0</v>
      </c>
      <c r="F121" s="457">
        <v>0</v>
      </c>
      <c r="G121" s="458">
        <v>0</v>
      </c>
      <c r="H121" s="457">
        <v>0</v>
      </c>
      <c r="I121" s="457">
        <v>0</v>
      </c>
      <c r="J121" s="457">
        <v>0</v>
      </c>
      <c r="K121" s="457">
        <v>0</v>
      </c>
      <c r="L121" s="458">
        <v>0</v>
      </c>
      <c r="M121" s="457">
        <v>0</v>
      </c>
      <c r="N121" s="457">
        <v>0</v>
      </c>
      <c r="O121" s="457">
        <v>0</v>
      </c>
      <c r="P121" s="457">
        <v>0</v>
      </c>
      <c r="Q121" s="458">
        <v>0</v>
      </c>
      <c r="R121" s="457">
        <v>0</v>
      </c>
      <c r="S121" s="457">
        <v>0</v>
      </c>
      <c r="T121" s="457">
        <v>0</v>
      </c>
      <c r="U121" s="457">
        <v>0</v>
      </c>
      <c r="V121" s="458">
        <v>0</v>
      </c>
      <c r="W121" s="457">
        <v>0</v>
      </c>
      <c r="X121" s="457">
        <v>0</v>
      </c>
      <c r="Y121" s="457">
        <v>0</v>
      </c>
      <c r="Z121" s="457">
        <v>0</v>
      </c>
      <c r="AA121" s="458">
        <v>0</v>
      </c>
      <c r="AB121" s="457">
        <v>0</v>
      </c>
      <c r="AC121" s="457">
        <v>0</v>
      </c>
      <c r="AD121" s="457">
        <v>0</v>
      </c>
      <c r="AE121" s="457">
        <v>0</v>
      </c>
      <c r="AF121" s="458">
        <v>0</v>
      </c>
      <c r="AG121" s="457">
        <v>0</v>
      </c>
      <c r="AH121" s="457">
        <v>0</v>
      </c>
      <c r="AI121" s="457">
        <v>0</v>
      </c>
      <c r="AJ121" s="457">
        <v>0</v>
      </c>
      <c r="AK121" s="458">
        <v>0</v>
      </c>
      <c r="AL121" s="457">
        <v>0</v>
      </c>
      <c r="AM121" s="457">
        <v>0</v>
      </c>
      <c r="AN121" s="457">
        <v>0</v>
      </c>
      <c r="AO121" s="457">
        <v>0</v>
      </c>
      <c r="AP121" s="458">
        <v>0</v>
      </c>
      <c r="AQ121" s="457">
        <v>0</v>
      </c>
      <c r="AR121" s="457">
        <v>0</v>
      </c>
      <c r="AS121" s="457">
        <v>0</v>
      </c>
      <c r="AT121" s="457">
        <v>0</v>
      </c>
      <c r="AU121" s="458">
        <v>0</v>
      </c>
      <c r="AV121" s="457">
        <v>0</v>
      </c>
      <c r="AW121" s="457">
        <v>0</v>
      </c>
      <c r="AX121" s="457">
        <v>0</v>
      </c>
      <c r="AY121" s="457">
        <v>0</v>
      </c>
      <c r="AZ121" s="458">
        <v>0</v>
      </c>
      <c r="BA121" s="457">
        <v>0</v>
      </c>
      <c r="BB121" s="457">
        <v>0</v>
      </c>
      <c r="BC121" s="458" t="s">
        <v>475</v>
      </c>
    </row>
    <row r="122" spans="1:104" ht="20.45" customHeight="1">
      <c r="B122" s="104"/>
      <c r="C122" s="456"/>
      <c r="D122" s="457"/>
      <c r="E122" s="457"/>
      <c r="F122" s="457"/>
      <c r="G122" s="458"/>
      <c r="H122" s="457"/>
      <c r="I122" s="457"/>
      <c r="J122" s="457"/>
      <c r="K122" s="457"/>
      <c r="L122" s="458"/>
      <c r="M122" s="457"/>
      <c r="N122" s="457"/>
      <c r="O122" s="457"/>
      <c r="P122" s="457"/>
      <c r="Q122" s="458"/>
      <c r="R122" s="457"/>
      <c r="S122" s="457"/>
      <c r="T122" s="457"/>
      <c r="U122" s="457"/>
      <c r="V122" s="458"/>
      <c r="W122" s="457"/>
      <c r="X122" s="457"/>
      <c r="Y122" s="457"/>
      <c r="Z122" s="457"/>
      <c r="AA122" s="458"/>
      <c r="AB122" s="457"/>
      <c r="AC122" s="457"/>
      <c r="AD122" s="457"/>
      <c r="AE122" s="457"/>
      <c r="AF122" s="458"/>
      <c r="AG122" s="457"/>
      <c r="AH122" s="457"/>
      <c r="AI122" s="457"/>
      <c r="AJ122" s="457"/>
      <c r="AK122" s="458"/>
      <c r="AL122" s="457"/>
      <c r="AM122" s="457"/>
      <c r="AN122" s="457"/>
      <c r="AO122" s="457"/>
      <c r="AP122" s="458"/>
      <c r="AQ122" s="457"/>
      <c r="AR122" s="457"/>
      <c r="AS122" s="457"/>
      <c r="AT122" s="457"/>
      <c r="AU122" s="458"/>
      <c r="AV122" s="457"/>
      <c r="AW122" s="457"/>
      <c r="AX122" s="457"/>
      <c r="AY122" s="457"/>
      <c r="AZ122" s="458"/>
      <c r="BA122" s="457"/>
      <c r="BB122" s="457"/>
      <c r="BC122" s="458" t="s">
        <v>475</v>
      </c>
    </row>
    <row r="123" spans="1:104" s="95" customFormat="1" ht="20.45" customHeight="1">
      <c r="A123" s="93"/>
      <c r="B123" s="418" t="s">
        <v>420</v>
      </c>
      <c r="C123" s="453">
        <v>1351657.0291596798</v>
      </c>
      <c r="D123" s="454">
        <v>255660.20269941</v>
      </c>
      <c r="E123" s="454">
        <v>145891.19485299999</v>
      </c>
      <c r="F123" s="454">
        <v>275829.99270628003</v>
      </c>
      <c r="G123" s="455">
        <v>97784.158426869995</v>
      </c>
      <c r="H123" s="454">
        <v>69416.216344</v>
      </c>
      <c r="I123" s="454">
        <v>57680.577830000002</v>
      </c>
      <c r="J123" s="454">
        <v>74476.150051000004</v>
      </c>
      <c r="K123" s="454">
        <v>29777.071116859999</v>
      </c>
      <c r="L123" s="455">
        <v>30045.95755404</v>
      </c>
      <c r="M123" s="454">
        <v>81293.157009579998</v>
      </c>
      <c r="N123" s="454">
        <v>23050.110406</v>
      </c>
      <c r="O123" s="454">
        <v>12780.060146489999</v>
      </c>
      <c r="P123" s="454">
        <v>22929.593798740003</v>
      </c>
      <c r="Q123" s="455">
        <v>7168.1174899999996</v>
      </c>
      <c r="R123" s="454">
        <v>17511.873080000001</v>
      </c>
      <c r="S123" s="454">
        <v>12331.569262000001</v>
      </c>
      <c r="T123" s="454">
        <v>16463.542156620002</v>
      </c>
      <c r="U123" s="454">
        <v>10622.615167</v>
      </c>
      <c r="V123" s="455">
        <v>4527.0707469999998</v>
      </c>
      <c r="W123" s="454">
        <v>9519.8757150000001</v>
      </c>
      <c r="X123" s="454">
        <v>10234.046306</v>
      </c>
      <c r="Y123" s="454">
        <v>13893.830927000001</v>
      </c>
      <c r="Z123" s="454">
        <v>7654.1698349999997</v>
      </c>
      <c r="AA123" s="455">
        <v>4731.9351399999996</v>
      </c>
      <c r="AB123" s="454">
        <v>5512.4158189999998</v>
      </c>
      <c r="AC123" s="454">
        <v>25922.449019</v>
      </c>
      <c r="AD123" s="454">
        <v>3436.974205</v>
      </c>
      <c r="AE123" s="454">
        <v>4764.6075218799997</v>
      </c>
      <c r="AF123" s="455">
        <v>1841.637606</v>
      </c>
      <c r="AG123" s="454">
        <v>2265.3302330000001</v>
      </c>
      <c r="AH123" s="454">
        <v>6202.8478320000004</v>
      </c>
      <c r="AI123" s="454">
        <v>1668.8149470000001</v>
      </c>
      <c r="AJ123" s="454">
        <v>877.09478300000001</v>
      </c>
      <c r="AK123" s="455">
        <v>1524.0515297100001</v>
      </c>
      <c r="AL123" s="454">
        <v>858.9593314</v>
      </c>
      <c r="AM123" s="454">
        <v>562.69798100000003</v>
      </c>
      <c r="AN123" s="454">
        <v>253.851043</v>
      </c>
      <c r="AO123" s="454">
        <v>1097.0404522200001</v>
      </c>
      <c r="AP123" s="455">
        <v>869.80675599999995</v>
      </c>
      <c r="AQ123" s="454">
        <v>336.436824</v>
      </c>
      <c r="AR123" s="454">
        <v>446.79967916000004</v>
      </c>
      <c r="AS123" s="454">
        <v>376.69914399999999</v>
      </c>
      <c r="AT123" s="454">
        <v>515.16838499999994</v>
      </c>
      <c r="AU123" s="455">
        <v>302.032039</v>
      </c>
      <c r="AV123" s="454">
        <v>87.123880459999995</v>
      </c>
      <c r="AW123" s="454">
        <v>182.18139600000001</v>
      </c>
      <c r="AX123" s="454">
        <v>132.93622300000001</v>
      </c>
      <c r="AY123" s="454">
        <v>98.712046959999995</v>
      </c>
      <c r="AZ123" s="455">
        <v>228.778187</v>
      </c>
      <c r="BA123" s="454">
        <v>18.493528000000001</v>
      </c>
      <c r="BB123" s="454">
        <v>0</v>
      </c>
      <c r="BC123" s="455" t="s">
        <v>475</v>
      </c>
      <c r="BD123" s="93"/>
      <c r="BE123" s="93">
        <v>0</v>
      </c>
      <c r="BF123" s="93">
        <v>0</v>
      </c>
      <c r="BG123" s="93">
        <v>0</v>
      </c>
      <c r="BH123" s="93">
        <v>0</v>
      </c>
      <c r="BI123" s="93">
        <v>0</v>
      </c>
      <c r="BJ123" s="93">
        <v>0</v>
      </c>
      <c r="BK123" s="93">
        <v>0</v>
      </c>
      <c r="BL123" s="93">
        <v>0</v>
      </c>
      <c r="BM123" s="93">
        <v>0</v>
      </c>
      <c r="BN123" s="93">
        <v>0</v>
      </c>
      <c r="BO123" s="93">
        <v>0</v>
      </c>
      <c r="BP123" s="93">
        <v>0</v>
      </c>
      <c r="BQ123" s="93"/>
      <c r="BR123" s="93"/>
      <c r="BS123" s="93"/>
      <c r="BT123" s="93"/>
      <c r="BU123" s="93"/>
      <c r="BV123" s="93"/>
      <c r="BW123" s="93"/>
      <c r="BX123" s="93"/>
      <c r="BY123" s="93"/>
      <c r="BZ123" s="93"/>
      <c r="CA123" s="93"/>
      <c r="CB123" s="93"/>
      <c r="CC123" s="93"/>
      <c r="CD123" s="93"/>
      <c r="CE123" s="93"/>
      <c r="CF123" s="93"/>
      <c r="CG123" s="93"/>
      <c r="CH123" s="93"/>
      <c r="CI123" s="93"/>
      <c r="CJ123" s="93"/>
      <c r="CK123" s="93"/>
      <c r="CL123" s="93"/>
      <c r="CM123" s="93"/>
      <c r="CN123" s="93"/>
      <c r="CO123" s="93"/>
      <c r="CP123" s="93"/>
      <c r="CQ123" s="93"/>
      <c r="CR123" s="93"/>
      <c r="CS123" s="93"/>
      <c r="CT123" s="93"/>
      <c r="CU123" s="93"/>
      <c r="CV123" s="93"/>
      <c r="CW123" s="93"/>
      <c r="CX123" s="93"/>
      <c r="CY123" s="93"/>
      <c r="CZ123" s="93"/>
    </row>
    <row r="124" spans="1:104" ht="20.45" customHeight="1">
      <c r="B124" s="419" t="s">
        <v>421</v>
      </c>
      <c r="C124" s="456">
        <v>45364.399963399999</v>
      </c>
      <c r="D124" s="457">
        <v>8677.8133608500011</v>
      </c>
      <c r="E124" s="457">
        <v>4144.8346240000001</v>
      </c>
      <c r="F124" s="457">
        <v>4313.8104896200002</v>
      </c>
      <c r="G124" s="458">
        <v>3638.15272418</v>
      </c>
      <c r="H124" s="457">
        <v>2272.205966</v>
      </c>
      <c r="I124" s="457">
        <v>2404.1720839999998</v>
      </c>
      <c r="J124" s="457">
        <v>4460.0133260000002</v>
      </c>
      <c r="K124" s="457">
        <v>3079.4095199699996</v>
      </c>
      <c r="L124" s="458">
        <v>518.95111535000001</v>
      </c>
      <c r="M124" s="457">
        <v>690.26017449999995</v>
      </c>
      <c r="N124" s="457">
        <v>335.74581799999999</v>
      </c>
      <c r="O124" s="457">
        <v>1296.22661722</v>
      </c>
      <c r="P124" s="457">
        <v>553.45994099000006</v>
      </c>
      <c r="Q124" s="458">
        <v>630.20952699999998</v>
      </c>
      <c r="R124" s="457">
        <v>184.17965799999999</v>
      </c>
      <c r="S124" s="457">
        <v>672.597489</v>
      </c>
      <c r="T124" s="457">
        <v>401.49165593999999</v>
      </c>
      <c r="U124" s="457">
        <v>528.51923699999998</v>
      </c>
      <c r="V124" s="458">
        <v>76.378981999999993</v>
      </c>
      <c r="W124" s="457">
        <v>765.29195800000002</v>
      </c>
      <c r="X124" s="457">
        <v>617.29792099999997</v>
      </c>
      <c r="Y124" s="457">
        <v>644.29693099999997</v>
      </c>
      <c r="Z124" s="457">
        <v>200.57220699999999</v>
      </c>
      <c r="AA124" s="458">
        <v>414.79886399999998</v>
      </c>
      <c r="AB124" s="457">
        <v>849.75887599999999</v>
      </c>
      <c r="AC124" s="457">
        <v>324.77427899999998</v>
      </c>
      <c r="AD124" s="457">
        <v>1.9366620000000001</v>
      </c>
      <c r="AE124" s="457">
        <v>298.85959661000004</v>
      </c>
      <c r="AF124" s="458">
        <v>105.29772699999999</v>
      </c>
      <c r="AG124" s="457">
        <v>491.43149899999997</v>
      </c>
      <c r="AH124" s="457">
        <v>46.857875</v>
      </c>
      <c r="AI124" s="457">
        <v>218.53321600000001</v>
      </c>
      <c r="AJ124" s="457">
        <v>11.501626</v>
      </c>
      <c r="AK124" s="458">
        <v>127.89458939000001</v>
      </c>
      <c r="AL124" s="457">
        <v>183.60060340999999</v>
      </c>
      <c r="AM124" s="457">
        <v>253.26453799999999</v>
      </c>
      <c r="AN124" s="457">
        <v>14.88729</v>
      </c>
      <c r="AO124" s="457">
        <v>105.23197542</v>
      </c>
      <c r="AP124" s="458">
        <v>19.463839</v>
      </c>
      <c r="AQ124" s="457">
        <v>289.55847999999997</v>
      </c>
      <c r="AR124" s="457">
        <v>190.60344028</v>
      </c>
      <c r="AS124" s="457">
        <v>33.274701999999998</v>
      </c>
      <c r="AT124" s="457">
        <v>39.012602000000001</v>
      </c>
      <c r="AU124" s="458">
        <v>0.353682</v>
      </c>
      <c r="AV124" s="457">
        <v>81.562077709999997</v>
      </c>
      <c r="AW124" s="457">
        <v>20.686798</v>
      </c>
      <c r="AX124" s="457">
        <v>1.19459</v>
      </c>
      <c r="AY124" s="457">
        <v>98.712046959999995</v>
      </c>
      <c r="AZ124" s="458">
        <v>16.963633999999999</v>
      </c>
      <c r="BA124" s="457">
        <v>18.493528000000001</v>
      </c>
      <c r="BB124" s="457">
        <v>0</v>
      </c>
      <c r="BC124" s="458" t="s">
        <v>475</v>
      </c>
      <c r="BE124" s="85">
        <v>0</v>
      </c>
      <c r="BF124" s="85">
        <v>0</v>
      </c>
      <c r="BG124" s="85">
        <v>0</v>
      </c>
      <c r="BH124" s="85">
        <v>0</v>
      </c>
      <c r="BI124" s="85">
        <v>0</v>
      </c>
      <c r="BJ124" s="85">
        <v>0</v>
      </c>
      <c r="BK124" s="85">
        <v>0</v>
      </c>
      <c r="BL124" s="85">
        <v>0</v>
      </c>
      <c r="BM124" s="85">
        <v>0</v>
      </c>
      <c r="BN124" s="85">
        <v>0</v>
      </c>
      <c r="BO124" s="85">
        <v>0</v>
      </c>
      <c r="BP124" s="85">
        <v>0</v>
      </c>
    </row>
    <row r="125" spans="1:104" ht="20.45" customHeight="1">
      <c r="B125" s="419" t="s">
        <v>422</v>
      </c>
      <c r="C125" s="456">
        <v>1600.5042470599999</v>
      </c>
      <c r="D125" s="457">
        <v>170.22639297999999</v>
      </c>
      <c r="E125" s="457">
        <v>456.21040399999998</v>
      </c>
      <c r="F125" s="457">
        <v>-128.24437341000001</v>
      </c>
      <c r="G125" s="458">
        <v>178.95631402999999</v>
      </c>
      <c r="H125" s="457">
        <v>0</v>
      </c>
      <c r="I125" s="457">
        <v>144.54135299999999</v>
      </c>
      <c r="J125" s="457">
        <v>174.649992</v>
      </c>
      <c r="K125" s="457">
        <v>40.637196899999999</v>
      </c>
      <c r="L125" s="458">
        <v>205.97646833000002</v>
      </c>
      <c r="M125" s="457">
        <v>137.51307222999998</v>
      </c>
      <c r="N125" s="457">
        <v>0</v>
      </c>
      <c r="O125" s="457">
        <v>0</v>
      </c>
      <c r="P125" s="457">
        <v>0</v>
      </c>
      <c r="Q125" s="458">
        <v>81.498709000000005</v>
      </c>
      <c r="R125" s="457">
        <v>22.898741999999999</v>
      </c>
      <c r="S125" s="457">
        <v>0</v>
      </c>
      <c r="T125" s="457">
        <v>0</v>
      </c>
      <c r="U125" s="457">
        <v>0</v>
      </c>
      <c r="V125" s="458">
        <v>11.430201</v>
      </c>
      <c r="W125" s="457">
        <v>0</v>
      </c>
      <c r="X125" s="457">
        <v>3.7937449999999999</v>
      </c>
      <c r="Y125" s="457">
        <v>99.592574999999997</v>
      </c>
      <c r="Z125" s="457">
        <v>0</v>
      </c>
      <c r="AA125" s="458">
        <v>0.408694</v>
      </c>
      <c r="AB125" s="457">
        <v>9.1809999999999999E-3</v>
      </c>
      <c r="AC125" s="457">
        <v>0</v>
      </c>
      <c r="AD125" s="457">
        <v>0.40558</v>
      </c>
      <c r="AE125" s="457">
        <v>0</v>
      </c>
      <c r="AF125" s="458">
        <v>0</v>
      </c>
      <c r="AG125" s="457">
        <v>0</v>
      </c>
      <c r="AH125" s="457">
        <v>0</v>
      </c>
      <c r="AI125" s="457">
        <v>0</v>
      </c>
      <c r="AJ125" s="457">
        <v>0</v>
      </c>
      <c r="AK125" s="458">
        <v>0</v>
      </c>
      <c r="AL125" s="457">
        <v>0</v>
      </c>
      <c r="AM125" s="457">
        <v>0</v>
      </c>
      <c r="AN125" s="457">
        <v>0</v>
      </c>
      <c r="AO125" s="457">
        <v>0</v>
      </c>
      <c r="AP125" s="458">
        <v>0</v>
      </c>
      <c r="AQ125" s="457">
        <v>0</v>
      </c>
      <c r="AR125" s="457">
        <v>0</v>
      </c>
      <c r="AS125" s="457">
        <v>0</v>
      </c>
      <c r="AT125" s="457">
        <v>0</v>
      </c>
      <c r="AU125" s="458">
        <v>0</v>
      </c>
      <c r="AV125" s="457">
        <v>0</v>
      </c>
      <c r="AW125" s="457">
        <v>0</v>
      </c>
      <c r="AX125" s="457">
        <v>0</v>
      </c>
      <c r="AY125" s="457">
        <v>0</v>
      </c>
      <c r="AZ125" s="458">
        <v>0</v>
      </c>
      <c r="BA125" s="457">
        <v>0</v>
      </c>
      <c r="BB125" s="457">
        <v>0</v>
      </c>
      <c r="BC125" s="458" t="s">
        <v>475</v>
      </c>
      <c r="BE125" s="85">
        <v>0</v>
      </c>
      <c r="BF125" s="85">
        <v>0</v>
      </c>
      <c r="BG125" s="85">
        <v>0</v>
      </c>
      <c r="BH125" s="85">
        <v>0</v>
      </c>
      <c r="BI125" s="85">
        <v>0</v>
      </c>
      <c r="BJ125" s="85">
        <v>0</v>
      </c>
      <c r="BK125" s="85">
        <v>0</v>
      </c>
      <c r="BL125" s="85">
        <v>0</v>
      </c>
      <c r="BM125" s="85">
        <v>0</v>
      </c>
      <c r="BN125" s="85">
        <v>0</v>
      </c>
      <c r="BO125" s="85">
        <v>0</v>
      </c>
      <c r="BP125" s="85">
        <v>0</v>
      </c>
    </row>
    <row r="126" spans="1:104" ht="45" customHeight="1">
      <c r="B126" s="420" t="s">
        <v>423</v>
      </c>
      <c r="C126" s="456">
        <v>2529.7215727299995</v>
      </c>
      <c r="D126" s="457">
        <v>0</v>
      </c>
      <c r="E126" s="457">
        <v>0</v>
      </c>
      <c r="F126" s="457">
        <v>231.25781259999999</v>
      </c>
      <c r="G126" s="458">
        <v>3.6758425699999999</v>
      </c>
      <c r="H126" s="457">
        <v>0</v>
      </c>
      <c r="I126" s="457">
        <v>116.616051</v>
      </c>
      <c r="J126" s="457">
        <v>731.70160799999996</v>
      </c>
      <c r="K126" s="457">
        <v>561.03554042999997</v>
      </c>
      <c r="L126" s="458">
        <v>0</v>
      </c>
      <c r="M126" s="457">
        <v>0</v>
      </c>
      <c r="N126" s="457">
        <v>0</v>
      </c>
      <c r="O126" s="457">
        <v>0</v>
      </c>
      <c r="P126" s="457">
        <v>5.6558284400000005</v>
      </c>
      <c r="Q126" s="458">
        <v>95.302225000000007</v>
      </c>
      <c r="R126" s="457">
        <v>15.29622</v>
      </c>
      <c r="S126" s="457">
        <v>16.067485999999999</v>
      </c>
      <c r="T126" s="457">
        <v>0</v>
      </c>
      <c r="U126" s="457">
        <v>17.052814999999999</v>
      </c>
      <c r="V126" s="458">
        <v>195.79986700000001</v>
      </c>
      <c r="W126" s="457">
        <v>0</v>
      </c>
      <c r="X126" s="457">
        <v>0</v>
      </c>
      <c r="Y126" s="457">
        <v>282.97756299999998</v>
      </c>
      <c r="Z126" s="457">
        <v>0</v>
      </c>
      <c r="AA126" s="458">
        <v>6.5801249999999998</v>
      </c>
      <c r="AB126" s="457">
        <v>0</v>
      </c>
      <c r="AC126" s="457">
        <v>0</v>
      </c>
      <c r="AD126" s="457">
        <v>0</v>
      </c>
      <c r="AE126" s="457">
        <v>0</v>
      </c>
      <c r="AF126" s="458">
        <v>0</v>
      </c>
      <c r="AG126" s="457">
        <v>29.711874000000002</v>
      </c>
      <c r="AH126" s="457">
        <v>2.0817700000000001</v>
      </c>
      <c r="AI126" s="457">
        <v>0</v>
      </c>
      <c r="AJ126" s="457">
        <v>202.07745700000001</v>
      </c>
      <c r="AK126" s="458">
        <v>0</v>
      </c>
      <c r="AL126" s="457">
        <v>1.3792508700000001</v>
      </c>
      <c r="AM126" s="457">
        <v>0</v>
      </c>
      <c r="AN126" s="457">
        <v>0</v>
      </c>
      <c r="AO126" s="457">
        <v>14.424013820000001</v>
      </c>
      <c r="AP126" s="458">
        <v>0</v>
      </c>
      <c r="AQ126" s="457">
        <v>0</v>
      </c>
      <c r="AR126" s="457">
        <v>0</v>
      </c>
      <c r="AS126" s="457">
        <v>0</v>
      </c>
      <c r="AT126" s="457">
        <v>0</v>
      </c>
      <c r="AU126" s="458">
        <v>0</v>
      </c>
      <c r="AV126" s="457">
        <v>0</v>
      </c>
      <c r="AW126" s="457">
        <v>0</v>
      </c>
      <c r="AX126" s="457">
        <v>1.0282230000000001</v>
      </c>
      <c r="AY126" s="457">
        <v>0</v>
      </c>
      <c r="AZ126" s="458">
        <v>0</v>
      </c>
      <c r="BA126" s="457">
        <v>0</v>
      </c>
      <c r="BB126" s="457">
        <v>0</v>
      </c>
      <c r="BC126" s="458" t="s">
        <v>475</v>
      </c>
      <c r="BE126" s="85">
        <v>0</v>
      </c>
      <c r="BF126" s="85">
        <v>0</v>
      </c>
      <c r="BG126" s="85">
        <v>0</v>
      </c>
      <c r="BH126" s="85">
        <v>0</v>
      </c>
      <c r="BI126" s="85">
        <v>0</v>
      </c>
      <c r="BJ126" s="85">
        <v>0</v>
      </c>
      <c r="BK126" s="85">
        <v>0</v>
      </c>
      <c r="BL126" s="85">
        <v>0</v>
      </c>
      <c r="BM126" s="85">
        <v>0</v>
      </c>
      <c r="BN126" s="85">
        <v>0</v>
      </c>
      <c r="BO126" s="85">
        <v>0</v>
      </c>
      <c r="BP126" s="85">
        <v>0</v>
      </c>
    </row>
    <row r="127" spans="1:104" ht="20.45" customHeight="1">
      <c r="B127" s="419" t="s">
        <v>424</v>
      </c>
      <c r="C127" s="456">
        <v>228094.15241341997</v>
      </c>
      <c r="D127" s="457">
        <v>34693.117065120001</v>
      </c>
      <c r="E127" s="457">
        <v>33319.573342999996</v>
      </c>
      <c r="F127" s="457">
        <v>24188.30166175</v>
      </c>
      <c r="G127" s="458">
        <v>22030.9574593</v>
      </c>
      <c r="H127" s="457">
        <v>13793.273872</v>
      </c>
      <c r="I127" s="457">
        <v>11136.216780000001</v>
      </c>
      <c r="J127" s="457">
        <v>4327.2299780000003</v>
      </c>
      <c r="K127" s="457">
        <v>12913.14872404</v>
      </c>
      <c r="L127" s="458">
        <v>1907.38372319</v>
      </c>
      <c r="M127" s="457">
        <v>5227.7019010000004</v>
      </c>
      <c r="N127" s="457">
        <v>12832.24699</v>
      </c>
      <c r="O127" s="457">
        <v>6625.3800300500006</v>
      </c>
      <c r="P127" s="457">
        <v>3343.6252652600001</v>
      </c>
      <c r="Q127" s="458">
        <v>2557.9082910000002</v>
      </c>
      <c r="R127" s="457">
        <v>9424.3136040000009</v>
      </c>
      <c r="S127" s="457">
        <v>3575.3212570000001</v>
      </c>
      <c r="T127" s="457">
        <v>4961.4333950299997</v>
      </c>
      <c r="U127" s="457">
        <v>783.68594099999996</v>
      </c>
      <c r="V127" s="458">
        <v>596.89746000000002</v>
      </c>
      <c r="W127" s="457">
        <v>7236.006566</v>
      </c>
      <c r="X127" s="457">
        <v>1234.6886139999999</v>
      </c>
      <c r="Y127" s="457">
        <v>1967.108622</v>
      </c>
      <c r="Z127" s="457">
        <v>2142.1093649999998</v>
      </c>
      <c r="AA127" s="458">
        <v>647.95277099999998</v>
      </c>
      <c r="AB127" s="457">
        <v>708.98462099999995</v>
      </c>
      <c r="AC127" s="457">
        <v>0</v>
      </c>
      <c r="AD127" s="457">
        <v>3359.1959280000001</v>
      </c>
      <c r="AE127" s="457">
        <v>221.51075534</v>
      </c>
      <c r="AF127" s="458">
        <v>301.37200999999999</v>
      </c>
      <c r="AG127" s="457">
        <v>530.21740199999999</v>
      </c>
      <c r="AH127" s="457">
        <v>59.852488000000001</v>
      </c>
      <c r="AI127" s="457">
        <v>16.765965000000001</v>
      </c>
      <c r="AJ127" s="457">
        <v>552.64235399999995</v>
      </c>
      <c r="AK127" s="458">
        <v>13.973309329999999</v>
      </c>
      <c r="AL127" s="457">
        <v>10.747147009999999</v>
      </c>
      <c r="AM127" s="457">
        <v>18.728408000000002</v>
      </c>
      <c r="AN127" s="457">
        <v>187.94541899999999</v>
      </c>
      <c r="AO127" s="457">
        <v>0</v>
      </c>
      <c r="AP127" s="458">
        <v>0</v>
      </c>
      <c r="AQ127" s="457">
        <v>20.078711999999999</v>
      </c>
      <c r="AR127" s="457">
        <v>0</v>
      </c>
      <c r="AS127" s="457">
        <v>122.677531</v>
      </c>
      <c r="AT127" s="457">
        <v>256.001285</v>
      </c>
      <c r="AU127" s="458">
        <v>117.16298999999999</v>
      </c>
      <c r="AV127" s="457">
        <v>0</v>
      </c>
      <c r="AW127" s="457">
        <v>0</v>
      </c>
      <c r="AX127" s="457">
        <v>130.71341000000001</v>
      </c>
      <c r="AY127" s="457">
        <v>0</v>
      </c>
      <c r="AZ127" s="458">
        <v>0</v>
      </c>
      <c r="BA127" s="457">
        <v>0</v>
      </c>
      <c r="BB127" s="457">
        <v>0</v>
      </c>
      <c r="BC127" s="458" t="s">
        <v>475</v>
      </c>
      <c r="BE127" s="85">
        <v>0</v>
      </c>
      <c r="BF127" s="85">
        <v>0</v>
      </c>
      <c r="BG127" s="85">
        <v>0</v>
      </c>
      <c r="BH127" s="85">
        <v>0</v>
      </c>
      <c r="BI127" s="85">
        <v>0</v>
      </c>
      <c r="BJ127" s="85">
        <v>0</v>
      </c>
      <c r="BK127" s="85">
        <v>0</v>
      </c>
      <c r="BL127" s="85">
        <v>0</v>
      </c>
      <c r="BM127" s="85">
        <v>0</v>
      </c>
      <c r="BN127" s="85">
        <v>0</v>
      </c>
      <c r="BO127" s="85">
        <v>0</v>
      </c>
      <c r="BP127" s="85">
        <v>0</v>
      </c>
    </row>
    <row r="128" spans="1:104" ht="20.45" customHeight="1">
      <c r="B128" s="419" t="s">
        <v>425</v>
      </c>
      <c r="C128" s="456">
        <v>55066.593119810001</v>
      </c>
      <c r="D128" s="457">
        <v>4217.1785369199997</v>
      </c>
      <c r="E128" s="457">
        <v>10886.050288</v>
      </c>
      <c r="F128" s="457">
        <v>8499.510314359999</v>
      </c>
      <c r="G128" s="458">
        <v>1167.70496054</v>
      </c>
      <c r="H128" s="457">
        <v>3358.2846209999998</v>
      </c>
      <c r="I128" s="457">
        <v>673.62201100000004</v>
      </c>
      <c r="J128" s="457">
        <v>760.82647599999996</v>
      </c>
      <c r="K128" s="457">
        <v>405.04674069999999</v>
      </c>
      <c r="L128" s="458">
        <v>3070.5155204000002</v>
      </c>
      <c r="M128" s="457">
        <v>361.05495926999998</v>
      </c>
      <c r="N128" s="457">
        <v>2562.7247940000002</v>
      </c>
      <c r="O128" s="457">
        <v>1148.91195653</v>
      </c>
      <c r="P128" s="457">
        <v>5.4935399999999999E-3</v>
      </c>
      <c r="Q128" s="458">
        <v>2105.9740120000001</v>
      </c>
      <c r="R128" s="457">
        <v>592.854015</v>
      </c>
      <c r="S128" s="457">
        <v>801.32033000000001</v>
      </c>
      <c r="T128" s="457">
        <v>405.76697164000001</v>
      </c>
      <c r="U128" s="457">
        <v>2677.8123380000002</v>
      </c>
      <c r="V128" s="458">
        <v>3646.564237</v>
      </c>
      <c r="W128" s="457">
        <v>597.35413000000005</v>
      </c>
      <c r="X128" s="457">
        <v>1147.261861</v>
      </c>
      <c r="Y128" s="457">
        <v>3005.3882939999999</v>
      </c>
      <c r="Z128" s="457">
        <v>128.49088900000001</v>
      </c>
      <c r="AA128" s="458">
        <v>354.75779399999999</v>
      </c>
      <c r="AB128" s="457">
        <v>1156.5933379999999</v>
      </c>
      <c r="AC128" s="457">
        <v>0</v>
      </c>
      <c r="AD128" s="457">
        <v>54.475248000000001</v>
      </c>
      <c r="AE128" s="457">
        <v>0</v>
      </c>
      <c r="AF128" s="458">
        <v>135.83397299999999</v>
      </c>
      <c r="AG128" s="457">
        <v>577.71611299999995</v>
      </c>
      <c r="AH128" s="457">
        <v>2.0735790000000001</v>
      </c>
      <c r="AI128" s="457">
        <v>0.91851400000000005</v>
      </c>
      <c r="AJ128" s="457">
        <v>110.873346</v>
      </c>
      <c r="AK128" s="458">
        <v>26.259923920000002</v>
      </c>
      <c r="AL128" s="457">
        <v>186.22434113999998</v>
      </c>
      <c r="AM128" s="457">
        <v>0</v>
      </c>
      <c r="AN128" s="457">
        <v>42.299283000000003</v>
      </c>
      <c r="AO128" s="457">
        <v>73.812854849999994</v>
      </c>
      <c r="AP128" s="458">
        <v>0</v>
      </c>
      <c r="AQ128" s="457">
        <v>15.103721999999999</v>
      </c>
      <c r="AR128" s="457">
        <v>0</v>
      </c>
      <c r="AS128" s="457">
        <v>0</v>
      </c>
      <c r="AT128" s="457">
        <v>97.695487999999997</v>
      </c>
      <c r="AU128" s="458">
        <v>0</v>
      </c>
      <c r="AV128" s="457">
        <v>0</v>
      </c>
      <c r="AW128" s="457">
        <v>11.731852</v>
      </c>
      <c r="AX128" s="457">
        <v>0</v>
      </c>
      <c r="AY128" s="457">
        <v>0</v>
      </c>
      <c r="AZ128" s="458">
        <v>0</v>
      </c>
      <c r="BA128" s="457">
        <v>0</v>
      </c>
      <c r="BB128" s="457">
        <v>0</v>
      </c>
      <c r="BC128" s="458" t="s">
        <v>475</v>
      </c>
      <c r="BE128" s="85">
        <v>0</v>
      </c>
      <c r="BF128" s="85">
        <v>0</v>
      </c>
      <c r="BG128" s="85">
        <v>0</v>
      </c>
      <c r="BH128" s="85">
        <v>0</v>
      </c>
      <c r="BI128" s="85">
        <v>0</v>
      </c>
      <c r="BJ128" s="85">
        <v>0</v>
      </c>
      <c r="BK128" s="85">
        <v>0</v>
      </c>
      <c r="BL128" s="85">
        <v>0</v>
      </c>
      <c r="BM128" s="85">
        <v>0</v>
      </c>
      <c r="BN128" s="85">
        <v>0</v>
      </c>
      <c r="BO128" s="85">
        <v>0</v>
      </c>
      <c r="BP128" s="85">
        <v>0</v>
      </c>
    </row>
    <row r="129" spans="2:68" ht="20.45" customHeight="1">
      <c r="B129" s="419" t="s">
        <v>426</v>
      </c>
      <c r="C129" s="456">
        <v>25002.200406490003</v>
      </c>
      <c r="D129" s="457">
        <v>4234.8604493699995</v>
      </c>
      <c r="E129" s="457">
        <v>1463.57655</v>
      </c>
      <c r="F129" s="457">
        <v>4251.8498489000003</v>
      </c>
      <c r="G129" s="458">
        <v>0</v>
      </c>
      <c r="H129" s="457">
        <v>15.564517</v>
      </c>
      <c r="I129" s="457">
        <v>0</v>
      </c>
      <c r="J129" s="457">
        <v>13575.880691</v>
      </c>
      <c r="K129" s="457">
        <v>0</v>
      </c>
      <c r="L129" s="458">
        <v>29.811674969999999</v>
      </c>
      <c r="M129" s="457">
        <v>1199.50668445</v>
      </c>
      <c r="N129" s="457">
        <v>26.082991</v>
      </c>
      <c r="O129" s="457">
        <v>0</v>
      </c>
      <c r="P129" s="457">
        <v>202.05564096999998</v>
      </c>
      <c r="Q129" s="458">
        <v>0</v>
      </c>
      <c r="R129" s="457">
        <v>2.744469</v>
      </c>
      <c r="S129" s="457">
        <v>0</v>
      </c>
      <c r="T129" s="457">
        <v>0.26688982999999999</v>
      </c>
      <c r="U129" s="457">
        <v>0</v>
      </c>
      <c r="V129" s="458">
        <v>0</v>
      </c>
      <c r="W129" s="457">
        <v>0</v>
      </c>
      <c r="X129" s="457">
        <v>0</v>
      </c>
      <c r="Y129" s="457">
        <v>0</v>
      </c>
      <c r="Z129" s="457">
        <v>0</v>
      </c>
      <c r="AA129" s="458">
        <v>0</v>
      </c>
      <c r="AB129" s="457">
        <v>0</v>
      </c>
      <c r="AC129" s="457">
        <v>0</v>
      </c>
      <c r="AD129" s="457">
        <v>0</v>
      </c>
      <c r="AE129" s="457">
        <v>0</v>
      </c>
      <c r="AF129" s="458">
        <v>0</v>
      </c>
      <c r="AG129" s="457">
        <v>0</v>
      </c>
      <c r="AH129" s="457">
        <v>0</v>
      </c>
      <c r="AI129" s="457">
        <v>0</v>
      </c>
      <c r="AJ129" s="457">
        <v>0</v>
      </c>
      <c r="AK129" s="458">
        <v>0</v>
      </c>
      <c r="AL129" s="457">
        <v>0</v>
      </c>
      <c r="AM129" s="457">
        <v>0</v>
      </c>
      <c r="AN129" s="457">
        <v>0</v>
      </c>
      <c r="AO129" s="457">
        <v>0</v>
      </c>
      <c r="AP129" s="458">
        <v>0</v>
      </c>
      <c r="AQ129" s="457">
        <v>0</v>
      </c>
      <c r="AR129" s="457">
        <v>0</v>
      </c>
      <c r="AS129" s="457">
        <v>0</v>
      </c>
      <c r="AT129" s="457">
        <v>0</v>
      </c>
      <c r="AU129" s="458">
        <v>0</v>
      </c>
      <c r="AV129" s="457">
        <v>0</v>
      </c>
      <c r="AW129" s="457">
        <v>0</v>
      </c>
      <c r="AX129" s="457">
        <v>0</v>
      </c>
      <c r="AY129" s="457">
        <v>0</v>
      </c>
      <c r="AZ129" s="458">
        <v>0</v>
      </c>
      <c r="BA129" s="457">
        <v>0</v>
      </c>
      <c r="BB129" s="457">
        <v>0</v>
      </c>
      <c r="BC129" s="458" t="s">
        <v>475</v>
      </c>
      <c r="BE129" s="85">
        <v>0</v>
      </c>
      <c r="BF129" s="85">
        <v>0</v>
      </c>
      <c r="BG129" s="85">
        <v>0</v>
      </c>
      <c r="BH129" s="85">
        <v>0</v>
      </c>
      <c r="BI129" s="85">
        <v>0</v>
      </c>
      <c r="BJ129" s="85">
        <v>0</v>
      </c>
      <c r="BK129" s="85">
        <v>0</v>
      </c>
      <c r="BL129" s="85">
        <v>0</v>
      </c>
      <c r="BM129" s="85">
        <v>0</v>
      </c>
      <c r="BN129" s="85">
        <v>0</v>
      </c>
      <c r="BO129" s="85">
        <v>0</v>
      </c>
      <c r="BP129" s="85">
        <v>0</v>
      </c>
    </row>
    <row r="130" spans="2:68" ht="20.45" customHeight="1">
      <c r="B130" s="419" t="s">
        <v>427</v>
      </c>
      <c r="C130" s="456">
        <v>136382.77668591001</v>
      </c>
      <c r="D130" s="457">
        <v>0</v>
      </c>
      <c r="E130" s="457">
        <v>0</v>
      </c>
      <c r="F130" s="457">
        <v>125623.34958772</v>
      </c>
      <c r="G130" s="458">
        <v>0</v>
      </c>
      <c r="H130" s="457">
        <v>0</v>
      </c>
      <c r="I130" s="457">
        <v>0</v>
      </c>
      <c r="J130" s="457">
        <v>8467.3750359999995</v>
      </c>
      <c r="K130" s="457">
        <v>0</v>
      </c>
      <c r="L130" s="458">
        <v>3.7918534799999999</v>
      </c>
      <c r="M130" s="457">
        <v>0</v>
      </c>
      <c r="N130" s="457">
        <v>106.69916000000001</v>
      </c>
      <c r="O130" s="457">
        <v>0</v>
      </c>
      <c r="P130" s="457">
        <v>1143.8128797100001</v>
      </c>
      <c r="Q130" s="458">
        <v>0</v>
      </c>
      <c r="R130" s="457">
        <v>632.57585200000005</v>
      </c>
      <c r="S130" s="457">
        <v>0</v>
      </c>
      <c r="T130" s="457">
        <v>0</v>
      </c>
      <c r="U130" s="457">
        <v>0</v>
      </c>
      <c r="V130" s="458">
        <v>0</v>
      </c>
      <c r="W130" s="457">
        <v>3.4840010000000001</v>
      </c>
      <c r="X130" s="457">
        <v>399.22151600000001</v>
      </c>
      <c r="Y130" s="457">
        <v>0</v>
      </c>
      <c r="Z130" s="457">
        <v>0</v>
      </c>
      <c r="AA130" s="458">
        <v>0</v>
      </c>
      <c r="AB130" s="457">
        <v>0</v>
      </c>
      <c r="AC130" s="457">
        <v>0</v>
      </c>
      <c r="AD130" s="457">
        <v>2.4668000000000001</v>
      </c>
      <c r="AE130" s="457">
        <v>0</v>
      </c>
      <c r="AF130" s="458">
        <v>0</v>
      </c>
      <c r="AG130" s="457">
        <v>0</v>
      </c>
      <c r="AH130" s="457">
        <v>0</v>
      </c>
      <c r="AI130" s="457">
        <v>0</v>
      </c>
      <c r="AJ130" s="457">
        <v>0</v>
      </c>
      <c r="AK130" s="458">
        <v>0</v>
      </c>
      <c r="AL130" s="457">
        <v>0</v>
      </c>
      <c r="AM130" s="457">
        <v>0</v>
      </c>
      <c r="AN130" s="457">
        <v>0</v>
      </c>
      <c r="AO130" s="457">
        <v>0</v>
      </c>
      <c r="AP130" s="458">
        <v>0</v>
      </c>
      <c r="AQ130" s="457">
        <v>0</v>
      </c>
      <c r="AR130" s="457">
        <v>0</v>
      </c>
      <c r="AS130" s="457">
        <v>0</v>
      </c>
      <c r="AT130" s="457">
        <v>0</v>
      </c>
      <c r="AU130" s="458">
        <v>0</v>
      </c>
      <c r="AV130" s="457">
        <v>0</v>
      </c>
      <c r="AW130" s="457">
        <v>0</v>
      </c>
      <c r="AX130" s="457">
        <v>0</v>
      </c>
      <c r="AY130" s="457">
        <v>0</v>
      </c>
      <c r="AZ130" s="458">
        <v>0</v>
      </c>
      <c r="BA130" s="457">
        <v>0</v>
      </c>
      <c r="BB130" s="457">
        <v>0</v>
      </c>
      <c r="BC130" s="458" t="s">
        <v>475</v>
      </c>
      <c r="BE130" s="85">
        <v>0</v>
      </c>
      <c r="BF130" s="85">
        <v>0</v>
      </c>
      <c r="BG130" s="85">
        <v>0</v>
      </c>
      <c r="BH130" s="85">
        <v>0</v>
      </c>
      <c r="BI130" s="85">
        <v>0</v>
      </c>
      <c r="BJ130" s="85">
        <v>0</v>
      </c>
      <c r="BK130" s="85">
        <v>0</v>
      </c>
      <c r="BL130" s="85">
        <v>0</v>
      </c>
      <c r="BM130" s="85">
        <v>0</v>
      </c>
      <c r="BN130" s="85">
        <v>0</v>
      </c>
      <c r="BO130" s="85">
        <v>0</v>
      </c>
      <c r="BP130" s="85">
        <v>0</v>
      </c>
    </row>
    <row r="131" spans="2:68" ht="20.45" customHeight="1">
      <c r="B131" s="419" t="s">
        <v>428</v>
      </c>
      <c r="C131" s="456">
        <v>800664.48339342989</v>
      </c>
      <c r="D131" s="457">
        <v>192250.82559204</v>
      </c>
      <c r="E131" s="457">
        <v>92691.261939000004</v>
      </c>
      <c r="F131" s="457">
        <v>105461.44878383</v>
      </c>
      <c r="G131" s="458">
        <v>56220.515168900005</v>
      </c>
      <c r="H131" s="457">
        <v>47753.625378999997</v>
      </c>
      <c r="I131" s="457">
        <v>41878.649383999997</v>
      </c>
      <c r="J131" s="457">
        <v>39975.233782000003</v>
      </c>
      <c r="K131" s="457">
        <v>11939.7220505</v>
      </c>
      <c r="L131" s="458">
        <v>23139.346686459998</v>
      </c>
      <c r="M131" s="457">
        <v>67909.454677080008</v>
      </c>
      <c r="N131" s="457">
        <v>6663.8131780000003</v>
      </c>
      <c r="O131" s="457">
        <v>3604.7672402899998</v>
      </c>
      <c r="P131" s="457">
        <v>16575.408392139998</v>
      </c>
      <c r="Q131" s="458">
        <v>1697.2247259999999</v>
      </c>
      <c r="R131" s="457">
        <v>6526.3886640000001</v>
      </c>
      <c r="S131" s="457">
        <v>7153.0529630000001</v>
      </c>
      <c r="T131" s="457">
        <v>10114.589358120002</v>
      </c>
      <c r="U131" s="457">
        <v>6479.3163450000002</v>
      </c>
      <c r="V131" s="458">
        <v>0</v>
      </c>
      <c r="W131" s="457">
        <v>859.24773500000003</v>
      </c>
      <c r="X131" s="457">
        <v>6574.0548440000002</v>
      </c>
      <c r="Y131" s="457">
        <v>2685.5368509999998</v>
      </c>
      <c r="Z131" s="457">
        <v>4898.9921359999998</v>
      </c>
      <c r="AA131" s="458">
        <v>2419.3882140000001</v>
      </c>
      <c r="AB131" s="457">
        <v>2439.8998160000001</v>
      </c>
      <c r="AC131" s="457">
        <v>24645.526403</v>
      </c>
      <c r="AD131" s="457">
        <v>18.415237000000001</v>
      </c>
      <c r="AE131" s="457">
        <v>3996.39934829</v>
      </c>
      <c r="AF131" s="458">
        <v>1201.3575820000001</v>
      </c>
      <c r="AG131" s="457">
        <v>634.60365999999999</v>
      </c>
      <c r="AH131" s="457">
        <v>6091.9821199999997</v>
      </c>
      <c r="AI131" s="457">
        <v>1382.458838</v>
      </c>
      <c r="AJ131" s="457">
        <v>0</v>
      </c>
      <c r="AK131" s="458">
        <v>1313.5919999499999</v>
      </c>
      <c r="AL131" s="457">
        <v>472.44530585000001</v>
      </c>
      <c r="AM131" s="457">
        <v>271.18902100000003</v>
      </c>
      <c r="AN131" s="457">
        <v>8.0066900000000008</v>
      </c>
      <c r="AO131" s="457">
        <v>783.35719697000002</v>
      </c>
      <c r="AP131" s="458">
        <v>825.90962300000001</v>
      </c>
      <c r="AQ131" s="457">
        <v>11.694799</v>
      </c>
      <c r="AR131" s="457">
        <v>244.81043744999999</v>
      </c>
      <c r="AS131" s="457">
        <v>212.01170200000001</v>
      </c>
      <c r="AT131" s="457">
        <v>95.804317999999995</v>
      </c>
      <c r="AU131" s="458">
        <v>181.26594700000001</v>
      </c>
      <c r="AV131" s="457">
        <v>4.7281625599999995</v>
      </c>
      <c r="AW131" s="457">
        <v>147.671075</v>
      </c>
      <c r="AX131" s="457">
        <v>0</v>
      </c>
      <c r="AY131" s="457">
        <v>0</v>
      </c>
      <c r="AZ131" s="458">
        <v>209.49002200000001</v>
      </c>
      <c r="BA131" s="457">
        <v>0</v>
      </c>
      <c r="BB131" s="457">
        <v>0</v>
      </c>
      <c r="BC131" s="458" t="s">
        <v>475</v>
      </c>
      <c r="BE131" s="85">
        <v>0</v>
      </c>
      <c r="BF131" s="85">
        <v>0</v>
      </c>
      <c r="BG131" s="85">
        <v>0</v>
      </c>
      <c r="BH131" s="85">
        <v>0</v>
      </c>
      <c r="BI131" s="85">
        <v>0</v>
      </c>
      <c r="BJ131" s="85">
        <v>0</v>
      </c>
      <c r="BK131" s="85">
        <v>0</v>
      </c>
      <c r="BL131" s="85">
        <v>0</v>
      </c>
      <c r="BM131" s="85">
        <v>0</v>
      </c>
      <c r="BN131" s="85">
        <v>0</v>
      </c>
      <c r="BO131" s="85">
        <v>0</v>
      </c>
      <c r="BP131" s="85">
        <v>0</v>
      </c>
    </row>
    <row r="132" spans="2:68" ht="20.45" customHeight="1">
      <c r="B132" s="419" t="s">
        <v>429</v>
      </c>
      <c r="C132" s="456">
        <v>19891.530887209999</v>
      </c>
      <c r="D132" s="457">
        <v>6725.8546575</v>
      </c>
      <c r="E132" s="457">
        <v>1479.4159460000001</v>
      </c>
      <c r="F132" s="457">
        <v>1328.70252443</v>
      </c>
      <c r="G132" s="458">
        <v>2427.0950943400003</v>
      </c>
      <c r="H132" s="457">
        <v>891.63756699999999</v>
      </c>
      <c r="I132" s="457">
        <v>578.27779999999996</v>
      </c>
      <c r="J132" s="457">
        <v>674.455016</v>
      </c>
      <c r="K132" s="457">
        <v>0.73021990000000003</v>
      </c>
      <c r="L132" s="458">
        <v>333.73294075999996</v>
      </c>
      <c r="M132" s="457">
        <v>2740.63409039</v>
      </c>
      <c r="N132" s="457">
        <v>377.59821299999999</v>
      </c>
      <c r="O132" s="457">
        <v>16.584513080000001</v>
      </c>
      <c r="P132" s="457">
        <v>338.80499921000001</v>
      </c>
      <c r="Q132" s="458">
        <v>0</v>
      </c>
      <c r="R132" s="457">
        <v>49.036606999999997</v>
      </c>
      <c r="S132" s="457">
        <v>27.989529999999998</v>
      </c>
      <c r="T132" s="457">
        <v>282.26458635</v>
      </c>
      <c r="U132" s="457">
        <v>0</v>
      </c>
      <c r="V132" s="458">
        <v>0</v>
      </c>
      <c r="W132" s="457">
        <v>7.4447130000000001</v>
      </c>
      <c r="X132" s="457">
        <v>140.774585</v>
      </c>
      <c r="Y132" s="457">
        <v>0</v>
      </c>
      <c r="Z132" s="457">
        <v>130.56523000000001</v>
      </c>
      <c r="AA132" s="458">
        <v>67.989063000000002</v>
      </c>
      <c r="AB132" s="457">
        <v>128.32305500000001</v>
      </c>
      <c r="AC132" s="457">
        <v>834.79621499999996</v>
      </c>
      <c r="AD132" s="457">
        <v>0</v>
      </c>
      <c r="AE132" s="457">
        <v>198.15768386000002</v>
      </c>
      <c r="AF132" s="458">
        <v>8.6404180000000004</v>
      </c>
      <c r="AG132" s="457">
        <v>0</v>
      </c>
      <c r="AH132" s="457">
        <v>0</v>
      </c>
      <c r="AI132" s="457">
        <v>4.5729170000000003</v>
      </c>
      <c r="AJ132" s="457">
        <v>0</v>
      </c>
      <c r="AK132" s="458">
        <v>5.4559392100000004</v>
      </c>
      <c r="AL132" s="457">
        <v>0</v>
      </c>
      <c r="AM132" s="457">
        <v>10.487363999999999</v>
      </c>
      <c r="AN132" s="457">
        <v>0.71236100000000002</v>
      </c>
      <c r="AO132" s="457">
        <v>45.221828989999999</v>
      </c>
      <c r="AP132" s="458">
        <v>8.1284829999999992</v>
      </c>
      <c r="AQ132" s="457">
        <v>0</v>
      </c>
      <c r="AR132" s="457">
        <v>0</v>
      </c>
      <c r="AS132" s="457">
        <v>0</v>
      </c>
      <c r="AT132" s="457">
        <v>23.304044000000001</v>
      </c>
      <c r="AU132" s="458">
        <v>0</v>
      </c>
      <c r="AV132" s="457">
        <v>0.83364018999999989</v>
      </c>
      <c r="AW132" s="457">
        <v>1.0716019999999999</v>
      </c>
      <c r="AX132" s="457">
        <v>0</v>
      </c>
      <c r="AY132" s="457">
        <v>0</v>
      </c>
      <c r="AZ132" s="458">
        <v>2.2374399999999999</v>
      </c>
      <c r="BA132" s="457">
        <v>0</v>
      </c>
      <c r="BB132" s="457">
        <v>0</v>
      </c>
      <c r="BC132" s="458" t="s">
        <v>475</v>
      </c>
      <c r="BE132" s="85">
        <v>0</v>
      </c>
      <c r="BF132" s="85">
        <v>0</v>
      </c>
      <c r="BG132" s="85">
        <v>0</v>
      </c>
      <c r="BH132" s="85">
        <v>0</v>
      </c>
      <c r="BI132" s="85">
        <v>0</v>
      </c>
      <c r="BJ132" s="85">
        <v>0</v>
      </c>
      <c r="BK132" s="85">
        <v>0</v>
      </c>
      <c r="BL132" s="85">
        <v>0</v>
      </c>
      <c r="BM132" s="85">
        <v>0</v>
      </c>
      <c r="BN132" s="85">
        <v>0</v>
      </c>
      <c r="BO132" s="85">
        <v>0</v>
      </c>
      <c r="BP132" s="85">
        <v>0</v>
      </c>
    </row>
    <row r="133" spans="2:68" ht="20.45" customHeight="1">
      <c r="B133" s="419" t="s">
        <v>430</v>
      </c>
      <c r="C133" s="456">
        <v>7162.1114024199987</v>
      </c>
      <c r="D133" s="457">
        <v>1201.02223271</v>
      </c>
      <c r="E133" s="457">
        <v>279.02749299999999</v>
      </c>
      <c r="F133" s="457">
        <v>235.16423266000001</v>
      </c>
      <c r="G133" s="458">
        <v>964.41533654</v>
      </c>
      <c r="H133" s="457">
        <v>318.98545799999999</v>
      </c>
      <c r="I133" s="457">
        <v>337.55007999999998</v>
      </c>
      <c r="J133" s="457">
        <v>194.470091</v>
      </c>
      <c r="K133" s="457">
        <v>113.79939631000001</v>
      </c>
      <c r="L133" s="458">
        <v>92.968149959999991</v>
      </c>
      <c r="M133" s="457">
        <v>2668.0076956900002</v>
      </c>
      <c r="N133" s="457">
        <v>2.7489050000000002</v>
      </c>
      <c r="O133" s="457">
        <v>2.8259535299999996</v>
      </c>
      <c r="P133" s="457">
        <v>126.34280308</v>
      </c>
      <c r="Q133" s="458">
        <v>0</v>
      </c>
      <c r="R133" s="457">
        <v>2.9907E-2</v>
      </c>
      <c r="S133" s="457">
        <v>45.970311000000002</v>
      </c>
      <c r="T133" s="457">
        <v>234.52538472000001</v>
      </c>
      <c r="U133" s="457">
        <v>101.195199</v>
      </c>
      <c r="V133" s="458">
        <v>0</v>
      </c>
      <c r="W133" s="457">
        <v>5.1567189999999998</v>
      </c>
      <c r="X133" s="457">
        <v>21.469280000000001</v>
      </c>
      <c r="Y133" s="457">
        <v>0</v>
      </c>
      <c r="Z133" s="457">
        <v>4.0480900000000002</v>
      </c>
      <c r="AA133" s="458">
        <v>21.030968999999999</v>
      </c>
      <c r="AB133" s="457">
        <v>98.131996999999998</v>
      </c>
      <c r="AC133" s="457">
        <v>7.0858179999999997</v>
      </c>
      <c r="AD133" s="457">
        <v>0</v>
      </c>
      <c r="AE133" s="457">
        <v>11.277682859999999</v>
      </c>
      <c r="AF133" s="458">
        <v>38.719971999999999</v>
      </c>
      <c r="AG133" s="457">
        <v>0</v>
      </c>
      <c r="AH133" s="457">
        <v>0</v>
      </c>
      <c r="AI133" s="457">
        <v>9.4029360000000004</v>
      </c>
      <c r="AJ133" s="457">
        <v>0</v>
      </c>
      <c r="AK133" s="458">
        <v>1.42718922</v>
      </c>
      <c r="AL133" s="457">
        <v>0</v>
      </c>
      <c r="AM133" s="457">
        <v>0</v>
      </c>
      <c r="AN133" s="457">
        <v>0</v>
      </c>
      <c r="AO133" s="457">
        <v>10.62544314</v>
      </c>
      <c r="AP133" s="458">
        <v>11.339361</v>
      </c>
      <c r="AQ133" s="457">
        <v>0</v>
      </c>
      <c r="AR133" s="457">
        <v>0</v>
      </c>
      <c r="AS133" s="457">
        <v>0</v>
      </c>
      <c r="AT133" s="457">
        <v>3.2669459999999999</v>
      </c>
      <c r="AU133" s="458">
        <v>0</v>
      </c>
      <c r="AV133" s="457">
        <v>0</v>
      </c>
      <c r="AW133" s="457">
        <v>0</v>
      </c>
      <c r="AX133" s="457">
        <v>0</v>
      </c>
      <c r="AY133" s="457">
        <v>0</v>
      </c>
      <c r="AZ133" s="458">
        <v>8.0369999999999997E-2</v>
      </c>
      <c r="BA133" s="457">
        <v>0</v>
      </c>
      <c r="BB133" s="457">
        <v>0</v>
      </c>
      <c r="BC133" s="458" t="s">
        <v>475</v>
      </c>
      <c r="BE133" s="85">
        <v>0</v>
      </c>
      <c r="BF133" s="85">
        <v>0</v>
      </c>
      <c r="BG133" s="85">
        <v>0</v>
      </c>
      <c r="BH133" s="85">
        <v>0</v>
      </c>
      <c r="BI133" s="85">
        <v>0</v>
      </c>
      <c r="BJ133" s="85">
        <v>0</v>
      </c>
      <c r="BK133" s="85">
        <v>0</v>
      </c>
      <c r="BL133" s="85">
        <v>0</v>
      </c>
      <c r="BM133" s="85">
        <v>0</v>
      </c>
      <c r="BN133" s="85">
        <v>0</v>
      </c>
      <c r="BO133" s="85">
        <v>0</v>
      </c>
      <c r="BP133" s="85">
        <v>0</v>
      </c>
    </row>
    <row r="134" spans="2:68" ht="20.45" customHeight="1">
      <c r="B134" s="419" t="s">
        <v>431</v>
      </c>
      <c r="C134" s="456">
        <v>240.10152206000001</v>
      </c>
      <c r="D134" s="457">
        <v>240.10152206000001</v>
      </c>
      <c r="E134" s="457">
        <v>0</v>
      </c>
      <c r="F134" s="457">
        <v>0</v>
      </c>
      <c r="G134" s="458">
        <v>0</v>
      </c>
      <c r="H134" s="457">
        <v>0</v>
      </c>
      <c r="I134" s="457">
        <v>0</v>
      </c>
      <c r="J134" s="457">
        <v>0</v>
      </c>
      <c r="K134" s="457">
        <v>0</v>
      </c>
      <c r="L134" s="458">
        <v>0</v>
      </c>
      <c r="M134" s="457">
        <v>0</v>
      </c>
      <c r="N134" s="457">
        <v>0</v>
      </c>
      <c r="O134" s="457">
        <v>0</v>
      </c>
      <c r="P134" s="457">
        <v>0</v>
      </c>
      <c r="Q134" s="458">
        <v>0</v>
      </c>
      <c r="R134" s="457">
        <v>0</v>
      </c>
      <c r="S134" s="457">
        <v>0</v>
      </c>
      <c r="T134" s="457">
        <v>0</v>
      </c>
      <c r="U134" s="457">
        <v>0</v>
      </c>
      <c r="V134" s="458">
        <v>0</v>
      </c>
      <c r="W134" s="457">
        <v>0</v>
      </c>
      <c r="X134" s="457">
        <v>0</v>
      </c>
      <c r="Y134" s="457">
        <v>0</v>
      </c>
      <c r="Z134" s="457">
        <v>0</v>
      </c>
      <c r="AA134" s="458">
        <v>0</v>
      </c>
      <c r="AB134" s="457">
        <v>0</v>
      </c>
      <c r="AC134" s="457">
        <v>0</v>
      </c>
      <c r="AD134" s="457">
        <v>0</v>
      </c>
      <c r="AE134" s="457">
        <v>0</v>
      </c>
      <c r="AF134" s="458">
        <v>0</v>
      </c>
      <c r="AG134" s="457">
        <v>0</v>
      </c>
      <c r="AH134" s="457">
        <v>0</v>
      </c>
      <c r="AI134" s="457">
        <v>0</v>
      </c>
      <c r="AJ134" s="457">
        <v>0</v>
      </c>
      <c r="AK134" s="458">
        <v>0</v>
      </c>
      <c r="AL134" s="457">
        <v>0</v>
      </c>
      <c r="AM134" s="457">
        <v>0</v>
      </c>
      <c r="AN134" s="457">
        <v>0</v>
      </c>
      <c r="AO134" s="457">
        <v>0</v>
      </c>
      <c r="AP134" s="458">
        <v>0</v>
      </c>
      <c r="AQ134" s="457">
        <v>0</v>
      </c>
      <c r="AR134" s="457">
        <v>0</v>
      </c>
      <c r="AS134" s="457">
        <v>0</v>
      </c>
      <c r="AT134" s="457">
        <v>0</v>
      </c>
      <c r="AU134" s="458">
        <v>0</v>
      </c>
      <c r="AV134" s="457">
        <v>0</v>
      </c>
      <c r="AW134" s="457">
        <v>0</v>
      </c>
      <c r="AX134" s="457">
        <v>0</v>
      </c>
      <c r="AY134" s="457">
        <v>0</v>
      </c>
      <c r="AZ134" s="458">
        <v>0</v>
      </c>
      <c r="BA134" s="457">
        <v>0</v>
      </c>
      <c r="BB134" s="457">
        <v>0</v>
      </c>
      <c r="BC134" s="458" t="s">
        <v>475</v>
      </c>
      <c r="BE134" s="85">
        <v>0</v>
      </c>
      <c r="BF134" s="85">
        <v>0</v>
      </c>
      <c r="BG134" s="85">
        <v>0</v>
      </c>
      <c r="BH134" s="85">
        <v>0</v>
      </c>
      <c r="BI134" s="85">
        <v>0</v>
      </c>
      <c r="BJ134" s="85">
        <v>0</v>
      </c>
      <c r="BK134" s="85">
        <v>0</v>
      </c>
      <c r="BL134" s="85">
        <v>0</v>
      </c>
      <c r="BM134" s="85">
        <v>0</v>
      </c>
      <c r="BN134" s="85">
        <v>0</v>
      </c>
      <c r="BO134" s="85">
        <v>0</v>
      </c>
      <c r="BP134" s="85">
        <v>0</v>
      </c>
    </row>
    <row r="135" spans="2:68" ht="20.45" customHeight="1">
      <c r="B135" s="419" t="s">
        <v>432</v>
      </c>
      <c r="C135" s="456">
        <v>0</v>
      </c>
      <c r="D135" s="457">
        <v>0</v>
      </c>
      <c r="E135" s="457">
        <v>0</v>
      </c>
      <c r="F135" s="457">
        <v>0</v>
      </c>
      <c r="G135" s="458">
        <v>0</v>
      </c>
      <c r="H135" s="457">
        <v>0</v>
      </c>
      <c r="I135" s="457">
        <v>0</v>
      </c>
      <c r="J135" s="457">
        <v>0</v>
      </c>
      <c r="K135" s="457">
        <v>0</v>
      </c>
      <c r="L135" s="458">
        <v>0</v>
      </c>
      <c r="M135" s="457">
        <v>0</v>
      </c>
      <c r="N135" s="457">
        <v>0</v>
      </c>
      <c r="O135" s="457">
        <v>0</v>
      </c>
      <c r="P135" s="457">
        <v>0</v>
      </c>
      <c r="Q135" s="458">
        <v>0</v>
      </c>
      <c r="R135" s="457">
        <v>0</v>
      </c>
      <c r="S135" s="457">
        <v>0</v>
      </c>
      <c r="T135" s="457">
        <v>0</v>
      </c>
      <c r="U135" s="457">
        <v>0</v>
      </c>
      <c r="V135" s="458">
        <v>0</v>
      </c>
      <c r="W135" s="457">
        <v>0</v>
      </c>
      <c r="X135" s="457">
        <v>0</v>
      </c>
      <c r="Y135" s="457">
        <v>0</v>
      </c>
      <c r="Z135" s="457">
        <v>0</v>
      </c>
      <c r="AA135" s="458">
        <v>0</v>
      </c>
      <c r="AB135" s="457">
        <v>0</v>
      </c>
      <c r="AC135" s="457">
        <v>0</v>
      </c>
      <c r="AD135" s="457">
        <v>0</v>
      </c>
      <c r="AE135" s="457">
        <v>0</v>
      </c>
      <c r="AF135" s="458">
        <v>0</v>
      </c>
      <c r="AG135" s="457">
        <v>0</v>
      </c>
      <c r="AH135" s="457">
        <v>0</v>
      </c>
      <c r="AI135" s="457">
        <v>0</v>
      </c>
      <c r="AJ135" s="457">
        <v>0</v>
      </c>
      <c r="AK135" s="458">
        <v>0</v>
      </c>
      <c r="AL135" s="457">
        <v>0</v>
      </c>
      <c r="AM135" s="457">
        <v>0</v>
      </c>
      <c r="AN135" s="457">
        <v>0</v>
      </c>
      <c r="AO135" s="457">
        <v>0</v>
      </c>
      <c r="AP135" s="458">
        <v>0</v>
      </c>
      <c r="AQ135" s="457">
        <v>0</v>
      </c>
      <c r="AR135" s="457">
        <v>0</v>
      </c>
      <c r="AS135" s="457">
        <v>0</v>
      </c>
      <c r="AT135" s="457">
        <v>0</v>
      </c>
      <c r="AU135" s="458">
        <v>0</v>
      </c>
      <c r="AV135" s="457">
        <v>0</v>
      </c>
      <c r="AW135" s="457">
        <v>0</v>
      </c>
      <c r="AX135" s="457">
        <v>0</v>
      </c>
      <c r="AY135" s="457">
        <v>0</v>
      </c>
      <c r="AZ135" s="458">
        <v>0</v>
      </c>
      <c r="BA135" s="457">
        <v>0</v>
      </c>
      <c r="BB135" s="457">
        <v>0</v>
      </c>
      <c r="BC135" s="458" t="s">
        <v>475</v>
      </c>
      <c r="BE135" s="85">
        <v>0</v>
      </c>
      <c r="BF135" s="85">
        <v>0</v>
      </c>
      <c r="BG135" s="85">
        <v>0</v>
      </c>
      <c r="BH135" s="85">
        <v>0</v>
      </c>
      <c r="BI135" s="85">
        <v>0</v>
      </c>
      <c r="BJ135" s="85">
        <v>0</v>
      </c>
      <c r="BK135" s="85">
        <v>0</v>
      </c>
      <c r="BL135" s="85">
        <v>0</v>
      </c>
      <c r="BM135" s="85">
        <v>0</v>
      </c>
      <c r="BN135" s="85">
        <v>0</v>
      </c>
      <c r="BO135" s="85">
        <v>0</v>
      </c>
      <c r="BP135" s="85">
        <v>0</v>
      </c>
    </row>
    <row r="136" spans="2:68" ht="20.45" customHeight="1">
      <c r="B136" s="419" t="s">
        <v>433</v>
      </c>
      <c r="C136" s="456">
        <v>9656.657426400001</v>
      </c>
      <c r="D136" s="457">
        <v>2387.6980253899997</v>
      </c>
      <c r="E136" s="457">
        <v>484.591747</v>
      </c>
      <c r="F136" s="457">
        <v>1448.8348752899999</v>
      </c>
      <c r="G136" s="458">
        <v>545.35200546999999</v>
      </c>
      <c r="H136" s="457">
        <v>961.46338900000001</v>
      </c>
      <c r="I136" s="457">
        <v>409.13332400000002</v>
      </c>
      <c r="J136" s="457">
        <v>432.78243700000002</v>
      </c>
      <c r="K136" s="457">
        <v>236.69049419000001</v>
      </c>
      <c r="L136" s="458">
        <v>743.47942114</v>
      </c>
      <c r="M136" s="457">
        <v>234.89824993000002</v>
      </c>
      <c r="N136" s="457">
        <v>142.450357</v>
      </c>
      <c r="O136" s="457">
        <v>38.340308640000003</v>
      </c>
      <c r="P136" s="457">
        <v>640.11954028000002</v>
      </c>
      <c r="Q136" s="458">
        <v>0</v>
      </c>
      <c r="R136" s="457">
        <v>61.552742000000002</v>
      </c>
      <c r="S136" s="457">
        <v>39.238387000000003</v>
      </c>
      <c r="T136" s="457">
        <v>44.714408470000002</v>
      </c>
      <c r="U136" s="457">
        <v>35.033292000000003</v>
      </c>
      <c r="V136" s="458">
        <v>0</v>
      </c>
      <c r="W136" s="457">
        <v>45.889893000000001</v>
      </c>
      <c r="X136" s="457">
        <v>59.150744000000003</v>
      </c>
      <c r="Y136" s="457">
        <v>7.1177570000000001</v>
      </c>
      <c r="Z136" s="457">
        <v>218.34486799999999</v>
      </c>
      <c r="AA136" s="458">
        <v>77.336725000000001</v>
      </c>
      <c r="AB136" s="457">
        <v>130.714935</v>
      </c>
      <c r="AC136" s="457">
        <v>0</v>
      </c>
      <c r="AD136" s="457">
        <v>7.8750000000000001E-2</v>
      </c>
      <c r="AE136" s="457">
        <v>35.954284479999998</v>
      </c>
      <c r="AF136" s="458">
        <v>50.314225</v>
      </c>
      <c r="AG136" s="457">
        <v>1.6496850000000001</v>
      </c>
      <c r="AH136" s="457">
        <v>0</v>
      </c>
      <c r="AI136" s="457">
        <v>36.162560999999997</v>
      </c>
      <c r="AJ136" s="457">
        <v>0</v>
      </c>
      <c r="AK136" s="458">
        <v>34.580445450000006</v>
      </c>
      <c r="AL136" s="457">
        <v>3.8631443399999998</v>
      </c>
      <c r="AM136" s="457">
        <v>9.0221149999999994</v>
      </c>
      <c r="AN136" s="457">
        <v>0</v>
      </c>
      <c r="AO136" s="457">
        <v>35.854586900000001</v>
      </c>
      <c r="AP136" s="458">
        <v>4.9654499999999997</v>
      </c>
      <c r="AQ136" s="457">
        <v>1.111E-3</v>
      </c>
      <c r="AR136" s="457">
        <v>11.385801429999999</v>
      </c>
      <c r="AS136" s="457">
        <v>4.9575040000000001</v>
      </c>
      <c r="AT136" s="457">
        <v>8.3701999999999999E-2</v>
      </c>
      <c r="AU136" s="458">
        <v>1.829345</v>
      </c>
      <c r="AV136" s="457">
        <v>0</v>
      </c>
      <c r="AW136" s="457">
        <v>1.0200689999999999</v>
      </c>
      <c r="AX136" s="457">
        <v>0</v>
      </c>
      <c r="AY136" s="457">
        <v>0</v>
      </c>
      <c r="AZ136" s="458">
        <v>6.7210000000000004E-3</v>
      </c>
      <c r="BA136" s="457">
        <v>0</v>
      </c>
      <c r="BB136" s="457">
        <v>0</v>
      </c>
      <c r="BC136" s="458" t="s">
        <v>475</v>
      </c>
      <c r="BE136" s="85">
        <v>0</v>
      </c>
      <c r="BF136" s="85">
        <v>0</v>
      </c>
      <c r="BG136" s="85">
        <v>0</v>
      </c>
      <c r="BH136" s="85">
        <v>0</v>
      </c>
      <c r="BI136" s="85">
        <v>0</v>
      </c>
      <c r="BJ136" s="85">
        <v>0</v>
      </c>
      <c r="BK136" s="85">
        <v>0</v>
      </c>
      <c r="BL136" s="85">
        <v>0</v>
      </c>
      <c r="BM136" s="85">
        <v>0</v>
      </c>
      <c r="BN136" s="85">
        <v>0</v>
      </c>
      <c r="BO136" s="85">
        <v>0</v>
      </c>
      <c r="BP136" s="85">
        <v>0</v>
      </c>
    </row>
    <row r="137" spans="2:68" ht="20.45" customHeight="1">
      <c r="B137" s="419" t="s">
        <v>434</v>
      </c>
      <c r="C137" s="456">
        <v>913.62404822000008</v>
      </c>
      <c r="D137" s="457">
        <v>406.21061064999998</v>
      </c>
      <c r="E137" s="457">
        <v>0</v>
      </c>
      <c r="F137" s="457">
        <v>353.53976738</v>
      </c>
      <c r="G137" s="458">
        <v>82.796639189999993</v>
      </c>
      <c r="H137" s="457">
        <v>0</v>
      </c>
      <c r="I137" s="457">
        <v>0</v>
      </c>
      <c r="J137" s="457">
        <v>0</v>
      </c>
      <c r="K137" s="457">
        <v>0</v>
      </c>
      <c r="L137" s="458">
        <v>0</v>
      </c>
      <c r="M137" s="457">
        <v>0</v>
      </c>
      <c r="N137" s="457">
        <v>0</v>
      </c>
      <c r="O137" s="457">
        <v>0</v>
      </c>
      <c r="P137" s="457">
        <v>0</v>
      </c>
      <c r="Q137" s="458">
        <v>0</v>
      </c>
      <c r="R137" s="457">
        <v>0</v>
      </c>
      <c r="S137" s="457">
        <v>0</v>
      </c>
      <c r="T137" s="457">
        <v>0</v>
      </c>
      <c r="U137" s="457">
        <v>0</v>
      </c>
      <c r="V137" s="458">
        <v>0</v>
      </c>
      <c r="W137" s="457">
        <v>0</v>
      </c>
      <c r="X137" s="457">
        <v>0</v>
      </c>
      <c r="Y137" s="457">
        <v>0</v>
      </c>
      <c r="Z137" s="457">
        <v>0</v>
      </c>
      <c r="AA137" s="458">
        <v>0</v>
      </c>
      <c r="AB137" s="457">
        <v>0</v>
      </c>
      <c r="AC137" s="457">
        <v>71.070496000000006</v>
      </c>
      <c r="AD137" s="457">
        <v>0</v>
      </c>
      <c r="AE137" s="457">
        <v>0</v>
      </c>
      <c r="AF137" s="458">
        <v>0</v>
      </c>
      <c r="AG137" s="457">
        <v>0</v>
      </c>
      <c r="AH137" s="457">
        <v>0</v>
      </c>
      <c r="AI137" s="457">
        <v>0</v>
      </c>
      <c r="AJ137" s="457">
        <v>0</v>
      </c>
      <c r="AK137" s="458">
        <v>0</v>
      </c>
      <c r="AL137" s="457">
        <v>0</v>
      </c>
      <c r="AM137" s="457">
        <v>6.535E-3</v>
      </c>
      <c r="AN137" s="457">
        <v>0</v>
      </c>
      <c r="AO137" s="457">
        <v>0</v>
      </c>
      <c r="AP137" s="458">
        <v>0</v>
      </c>
      <c r="AQ137" s="457">
        <v>0</v>
      </c>
      <c r="AR137" s="457">
        <v>0</v>
      </c>
      <c r="AS137" s="457">
        <v>0</v>
      </c>
      <c r="AT137" s="457">
        <v>0</v>
      </c>
      <c r="AU137" s="458">
        <v>0</v>
      </c>
      <c r="AV137" s="457">
        <v>0</v>
      </c>
      <c r="AW137" s="457">
        <v>0</v>
      </c>
      <c r="AX137" s="457">
        <v>0</v>
      </c>
      <c r="AY137" s="457">
        <v>0</v>
      </c>
      <c r="AZ137" s="458">
        <v>0</v>
      </c>
      <c r="BA137" s="457">
        <v>0</v>
      </c>
      <c r="BB137" s="457">
        <v>0</v>
      </c>
      <c r="BC137" s="458" t="s">
        <v>475</v>
      </c>
      <c r="BE137" s="85">
        <v>0</v>
      </c>
      <c r="BF137" s="85">
        <v>0</v>
      </c>
      <c r="BG137" s="85">
        <v>0</v>
      </c>
      <c r="BH137" s="85">
        <v>0</v>
      </c>
      <c r="BI137" s="85">
        <v>0</v>
      </c>
      <c r="BJ137" s="85">
        <v>0</v>
      </c>
      <c r="BK137" s="85">
        <v>0</v>
      </c>
      <c r="BL137" s="85">
        <v>0</v>
      </c>
      <c r="BM137" s="85">
        <v>0</v>
      </c>
      <c r="BN137" s="85">
        <v>0</v>
      </c>
      <c r="BO137" s="85">
        <v>0</v>
      </c>
      <c r="BP137" s="85">
        <v>0</v>
      </c>
    </row>
    <row r="138" spans="2:68" ht="20.45" customHeight="1">
      <c r="B138" s="419" t="s">
        <v>435</v>
      </c>
      <c r="C138" s="456">
        <v>142.82232669000001</v>
      </c>
      <c r="D138" s="457">
        <v>0.20731513000000001</v>
      </c>
      <c r="E138" s="457">
        <v>0</v>
      </c>
      <c r="F138" s="457">
        <v>0</v>
      </c>
      <c r="G138" s="458">
        <v>0</v>
      </c>
      <c r="H138" s="457">
        <v>0</v>
      </c>
      <c r="I138" s="457">
        <v>0</v>
      </c>
      <c r="J138" s="457">
        <v>0</v>
      </c>
      <c r="K138" s="457">
        <v>0</v>
      </c>
      <c r="L138" s="458">
        <v>0</v>
      </c>
      <c r="M138" s="457">
        <v>124.12550504000001</v>
      </c>
      <c r="N138" s="457">
        <v>0</v>
      </c>
      <c r="O138" s="457">
        <v>0</v>
      </c>
      <c r="P138" s="457">
        <v>0</v>
      </c>
      <c r="Q138" s="458">
        <v>0</v>
      </c>
      <c r="R138" s="457">
        <v>0</v>
      </c>
      <c r="S138" s="457">
        <v>0</v>
      </c>
      <c r="T138" s="457">
        <v>18.489506519999999</v>
      </c>
      <c r="U138" s="457">
        <v>0</v>
      </c>
      <c r="V138" s="458">
        <v>0</v>
      </c>
      <c r="W138" s="457">
        <v>0</v>
      </c>
      <c r="X138" s="457">
        <v>0</v>
      </c>
      <c r="Y138" s="457">
        <v>0</v>
      </c>
      <c r="Z138" s="457">
        <v>0</v>
      </c>
      <c r="AA138" s="458">
        <v>0</v>
      </c>
      <c r="AB138" s="457">
        <v>0</v>
      </c>
      <c r="AC138" s="457">
        <v>0</v>
      </c>
      <c r="AD138" s="457">
        <v>0</v>
      </c>
      <c r="AE138" s="457">
        <v>0</v>
      </c>
      <c r="AF138" s="458">
        <v>0</v>
      </c>
      <c r="AG138" s="457">
        <v>0</v>
      </c>
      <c r="AH138" s="457">
        <v>0</v>
      </c>
      <c r="AI138" s="457">
        <v>0</v>
      </c>
      <c r="AJ138" s="457">
        <v>0</v>
      </c>
      <c r="AK138" s="458">
        <v>0</v>
      </c>
      <c r="AL138" s="457">
        <v>0</v>
      </c>
      <c r="AM138" s="457">
        <v>0</v>
      </c>
      <c r="AN138" s="457">
        <v>0</v>
      </c>
      <c r="AO138" s="457">
        <v>0</v>
      </c>
      <c r="AP138" s="458">
        <v>0</v>
      </c>
      <c r="AQ138" s="457">
        <v>0</v>
      </c>
      <c r="AR138" s="457">
        <v>0</v>
      </c>
      <c r="AS138" s="457">
        <v>0</v>
      </c>
      <c r="AT138" s="457">
        <v>0</v>
      </c>
      <c r="AU138" s="458">
        <v>0</v>
      </c>
      <c r="AV138" s="457">
        <v>0</v>
      </c>
      <c r="AW138" s="457">
        <v>0</v>
      </c>
      <c r="AX138" s="457">
        <v>0</v>
      </c>
      <c r="AY138" s="457">
        <v>0</v>
      </c>
      <c r="AZ138" s="458">
        <v>0</v>
      </c>
      <c r="BA138" s="457">
        <v>0</v>
      </c>
      <c r="BB138" s="457">
        <v>0</v>
      </c>
      <c r="BC138" s="458" t="s">
        <v>475</v>
      </c>
      <c r="BE138" s="85">
        <v>0</v>
      </c>
      <c r="BF138" s="85">
        <v>0</v>
      </c>
      <c r="BG138" s="85">
        <v>0</v>
      </c>
      <c r="BH138" s="85">
        <v>0</v>
      </c>
      <c r="BI138" s="85">
        <v>0</v>
      </c>
      <c r="BJ138" s="85">
        <v>0</v>
      </c>
      <c r="BK138" s="85">
        <v>0</v>
      </c>
      <c r="BL138" s="85">
        <v>0</v>
      </c>
      <c r="BM138" s="85">
        <v>0</v>
      </c>
      <c r="BN138" s="85">
        <v>0</v>
      </c>
      <c r="BO138" s="85">
        <v>0</v>
      </c>
      <c r="BP138" s="85">
        <v>0</v>
      </c>
    </row>
    <row r="139" spans="2:68" ht="21.75" customHeight="1">
      <c r="B139" s="420" t="s">
        <v>436</v>
      </c>
      <c r="C139" s="456">
        <v>1.7989630000000001</v>
      </c>
      <c r="D139" s="457">
        <v>0</v>
      </c>
      <c r="E139" s="457">
        <v>0</v>
      </c>
      <c r="F139" s="457">
        <v>0</v>
      </c>
      <c r="G139" s="458">
        <v>0</v>
      </c>
      <c r="H139" s="457">
        <v>0</v>
      </c>
      <c r="I139" s="457">
        <v>1.7989630000000001</v>
      </c>
      <c r="J139" s="457">
        <v>0</v>
      </c>
      <c r="K139" s="457">
        <v>0</v>
      </c>
      <c r="L139" s="458">
        <v>0</v>
      </c>
      <c r="M139" s="457">
        <v>0</v>
      </c>
      <c r="N139" s="457">
        <v>0</v>
      </c>
      <c r="O139" s="457">
        <v>0</v>
      </c>
      <c r="P139" s="457">
        <v>0</v>
      </c>
      <c r="Q139" s="458">
        <v>0</v>
      </c>
      <c r="R139" s="457">
        <v>0</v>
      </c>
      <c r="S139" s="457">
        <v>0</v>
      </c>
      <c r="T139" s="457">
        <v>0</v>
      </c>
      <c r="U139" s="457">
        <v>0</v>
      </c>
      <c r="V139" s="458">
        <v>0</v>
      </c>
      <c r="W139" s="457">
        <v>0</v>
      </c>
      <c r="X139" s="457">
        <v>0</v>
      </c>
      <c r="Y139" s="457">
        <v>0</v>
      </c>
      <c r="Z139" s="457">
        <v>0</v>
      </c>
      <c r="AA139" s="458">
        <v>0</v>
      </c>
      <c r="AB139" s="457">
        <v>0</v>
      </c>
      <c r="AC139" s="457">
        <v>0</v>
      </c>
      <c r="AD139" s="457">
        <v>0</v>
      </c>
      <c r="AE139" s="457">
        <v>0</v>
      </c>
      <c r="AF139" s="458">
        <v>0</v>
      </c>
      <c r="AG139" s="457">
        <v>0</v>
      </c>
      <c r="AH139" s="457">
        <v>0</v>
      </c>
      <c r="AI139" s="457">
        <v>0</v>
      </c>
      <c r="AJ139" s="457">
        <v>0</v>
      </c>
      <c r="AK139" s="458">
        <v>0</v>
      </c>
      <c r="AL139" s="457">
        <v>0</v>
      </c>
      <c r="AM139" s="457">
        <v>0</v>
      </c>
      <c r="AN139" s="457">
        <v>0</v>
      </c>
      <c r="AO139" s="457">
        <v>0</v>
      </c>
      <c r="AP139" s="458">
        <v>0</v>
      </c>
      <c r="AQ139" s="457">
        <v>0</v>
      </c>
      <c r="AR139" s="457">
        <v>0</v>
      </c>
      <c r="AS139" s="457">
        <v>0</v>
      </c>
      <c r="AT139" s="457">
        <v>0</v>
      </c>
      <c r="AU139" s="458">
        <v>0</v>
      </c>
      <c r="AV139" s="457">
        <v>0</v>
      </c>
      <c r="AW139" s="457">
        <v>0</v>
      </c>
      <c r="AX139" s="457">
        <v>0</v>
      </c>
      <c r="AY139" s="457">
        <v>0</v>
      </c>
      <c r="AZ139" s="458">
        <v>0</v>
      </c>
      <c r="BA139" s="457">
        <v>0</v>
      </c>
      <c r="BB139" s="457">
        <v>0</v>
      </c>
      <c r="BC139" s="458" t="s">
        <v>475</v>
      </c>
      <c r="BE139" s="85">
        <v>0</v>
      </c>
      <c r="BF139" s="85">
        <v>0</v>
      </c>
      <c r="BG139" s="85">
        <v>0</v>
      </c>
      <c r="BH139" s="85">
        <v>0</v>
      </c>
      <c r="BI139" s="85">
        <v>0</v>
      </c>
      <c r="BJ139" s="85">
        <v>0</v>
      </c>
      <c r="BK139" s="85">
        <v>0</v>
      </c>
      <c r="BL139" s="85">
        <v>0</v>
      </c>
      <c r="BM139" s="85">
        <v>0</v>
      </c>
      <c r="BN139" s="85">
        <v>0</v>
      </c>
      <c r="BO139" s="85">
        <v>0</v>
      </c>
      <c r="BP139" s="85">
        <v>0</v>
      </c>
    </row>
    <row r="140" spans="2:68" ht="41.25" customHeight="1">
      <c r="B140" s="421" t="s">
        <v>437</v>
      </c>
      <c r="C140" s="456">
        <v>508.82584167999994</v>
      </c>
      <c r="D140" s="457">
        <v>83.994142949999997</v>
      </c>
      <c r="E140" s="457">
        <v>53.915132999999997</v>
      </c>
      <c r="F140" s="457">
        <v>22.467181149999998</v>
      </c>
      <c r="G140" s="458">
        <v>0</v>
      </c>
      <c r="H140" s="457">
        <v>0</v>
      </c>
      <c r="I140" s="457">
        <v>0</v>
      </c>
      <c r="J140" s="457">
        <v>30.363683999999999</v>
      </c>
      <c r="K140" s="457">
        <v>318.08310058000001</v>
      </c>
      <c r="L140" s="458">
        <v>0</v>
      </c>
      <c r="M140" s="457">
        <v>0</v>
      </c>
      <c r="N140" s="457">
        <v>0</v>
      </c>
      <c r="O140" s="457">
        <v>0</v>
      </c>
      <c r="P140" s="457">
        <v>0</v>
      </c>
      <c r="Q140" s="458">
        <v>0</v>
      </c>
      <c r="R140" s="457">
        <v>2.5999999999999999E-3</v>
      </c>
      <c r="S140" s="457">
        <v>0</v>
      </c>
      <c r="T140" s="457">
        <v>0</v>
      </c>
      <c r="U140" s="457">
        <v>0</v>
      </c>
      <c r="V140" s="458">
        <v>0</v>
      </c>
      <c r="W140" s="457">
        <v>0</v>
      </c>
      <c r="X140" s="457">
        <v>0</v>
      </c>
      <c r="Y140" s="457">
        <v>0</v>
      </c>
      <c r="Z140" s="457">
        <v>0</v>
      </c>
      <c r="AA140" s="458">
        <v>0</v>
      </c>
      <c r="AB140" s="457">
        <v>0</v>
      </c>
      <c r="AC140" s="457">
        <v>0</v>
      </c>
      <c r="AD140" s="457">
        <v>0</v>
      </c>
      <c r="AE140" s="457">
        <v>0</v>
      </c>
      <c r="AF140" s="458">
        <v>0</v>
      </c>
      <c r="AG140" s="457">
        <v>0</v>
      </c>
      <c r="AH140" s="457">
        <v>0</v>
      </c>
      <c r="AI140" s="457">
        <v>0</v>
      </c>
      <c r="AJ140" s="457">
        <v>0</v>
      </c>
      <c r="AK140" s="458">
        <v>0</v>
      </c>
      <c r="AL140" s="457">
        <v>0</v>
      </c>
      <c r="AM140" s="457">
        <v>0</v>
      </c>
      <c r="AN140" s="457">
        <v>0</v>
      </c>
      <c r="AO140" s="457">
        <v>0</v>
      </c>
      <c r="AP140" s="458">
        <v>0</v>
      </c>
      <c r="AQ140" s="457">
        <v>0</v>
      </c>
      <c r="AR140" s="457">
        <v>0</v>
      </c>
      <c r="AS140" s="457">
        <v>0</v>
      </c>
      <c r="AT140" s="457">
        <v>0</v>
      </c>
      <c r="AU140" s="458">
        <v>0</v>
      </c>
      <c r="AV140" s="457">
        <v>0</v>
      </c>
      <c r="AW140" s="457">
        <v>0</v>
      </c>
      <c r="AX140" s="457">
        <v>0</v>
      </c>
      <c r="AY140" s="457">
        <v>0</v>
      </c>
      <c r="AZ140" s="458">
        <v>0</v>
      </c>
      <c r="BA140" s="457">
        <v>0</v>
      </c>
      <c r="BB140" s="457">
        <v>0</v>
      </c>
      <c r="BC140" s="458" t="s">
        <v>475</v>
      </c>
      <c r="BE140" s="85">
        <v>0</v>
      </c>
      <c r="BF140" s="85">
        <v>0</v>
      </c>
      <c r="BG140" s="85">
        <v>0</v>
      </c>
      <c r="BH140" s="85">
        <v>0</v>
      </c>
      <c r="BI140" s="85">
        <v>0</v>
      </c>
      <c r="BJ140" s="85">
        <v>0</v>
      </c>
      <c r="BK140" s="85">
        <v>0</v>
      </c>
      <c r="BL140" s="85">
        <v>0</v>
      </c>
      <c r="BM140" s="85">
        <v>0</v>
      </c>
      <c r="BN140" s="85">
        <v>0</v>
      </c>
      <c r="BO140" s="85">
        <v>0</v>
      </c>
      <c r="BP140" s="85">
        <v>0</v>
      </c>
    </row>
    <row r="141" spans="2:68" ht="20.45" customHeight="1">
      <c r="B141" s="419" t="s">
        <v>438</v>
      </c>
      <c r="C141" s="456">
        <v>18434.724939750005</v>
      </c>
      <c r="D141" s="457">
        <v>371.09279573999999</v>
      </c>
      <c r="E141" s="457">
        <v>632.73738600000001</v>
      </c>
      <c r="F141" s="457">
        <v>0</v>
      </c>
      <c r="G141" s="458">
        <v>10524.53688181</v>
      </c>
      <c r="H141" s="457">
        <v>51.175575000000002</v>
      </c>
      <c r="I141" s="457">
        <v>0</v>
      </c>
      <c r="J141" s="457">
        <v>671.16793399999995</v>
      </c>
      <c r="K141" s="457">
        <v>168.76813333999999</v>
      </c>
      <c r="L141" s="458">
        <v>0</v>
      </c>
      <c r="M141" s="457">
        <v>0</v>
      </c>
      <c r="N141" s="457">
        <v>0</v>
      </c>
      <c r="O141" s="457">
        <v>47.02352715</v>
      </c>
      <c r="P141" s="457">
        <v>0.30301511999999997</v>
      </c>
      <c r="Q141" s="458">
        <v>0</v>
      </c>
      <c r="R141" s="457">
        <v>0</v>
      </c>
      <c r="S141" s="457">
        <v>1.1509E-2</v>
      </c>
      <c r="T141" s="457">
        <v>0</v>
      </c>
      <c r="U141" s="457">
        <v>0</v>
      </c>
      <c r="V141" s="458">
        <v>0</v>
      </c>
      <c r="W141" s="457">
        <v>0</v>
      </c>
      <c r="X141" s="457">
        <v>36.333196000000001</v>
      </c>
      <c r="Y141" s="457">
        <v>5201.8123340000002</v>
      </c>
      <c r="Z141" s="457">
        <v>-68.952950000000001</v>
      </c>
      <c r="AA141" s="458">
        <v>721.69192099999998</v>
      </c>
      <c r="AB141" s="457">
        <v>0</v>
      </c>
      <c r="AC141" s="457">
        <v>39.195808</v>
      </c>
      <c r="AD141" s="457">
        <v>0</v>
      </c>
      <c r="AE141" s="457">
        <v>2.4481704399999997</v>
      </c>
      <c r="AF141" s="458">
        <v>0.101699</v>
      </c>
      <c r="AG141" s="457">
        <v>0</v>
      </c>
      <c r="AH141" s="457">
        <v>0</v>
      </c>
      <c r="AI141" s="457">
        <v>0</v>
      </c>
      <c r="AJ141" s="457">
        <v>0</v>
      </c>
      <c r="AK141" s="458">
        <v>0.86813324000000003</v>
      </c>
      <c r="AL141" s="457">
        <v>0.69953878000000003</v>
      </c>
      <c r="AM141" s="457">
        <v>0</v>
      </c>
      <c r="AN141" s="457">
        <v>0</v>
      </c>
      <c r="AO141" s="457">
        <v>28.51255213</v>
      </c>
      <c r="AP141" s="458">
        <v>0</v>
      </c>
      <c r="AQ141" s="457">
        <v>0</v>
      </c>
      <c r="AR141" s="457">
        <v>0</v>
      </c>
      <c r="AS141" s="457">
        <v>3.7777050000000001</v>
      </c>
      <c r="AT141" s="457">
        <v>0</v>
      </c>
      <c r="AU141" s="458">
        <v>1.420075</v>
      </c>
      <c r="AV141" s="457">
        <v>0</v>
      </c>
      <c r="AW141" s="457">
        <v>0</v>
      </c>
      <c r="AX141" s="457">
        <v>0</v>
      </c>
      <c r="AY141" s="457">
        <v>0</v>
      </c>
      <c r="AZ141" s="458">
        <v>0</v>
      </c>
      <c r="BA141" s="457">
        <v>0</v>
      </c>
      <c r="BB141" s="457">
        <v>0</v>
      </c>
      <c r="BC141" s="458" t="s">
        <v>475</v>
      </c>
      <c r="BE141" s="85">
        <v>0</v>
      </c>
      <c r="BF141" s="85">
        <v>0</v>
      </c>
      <c r="BG141" s="85">
        <v>0</v>
      </c>
      <c r="BH141" s="85">
        <v>0</v>
      </c>
      <c r="BI141" s="85">
        <v>0</v>
      </c>
      <c r="BJ141" s="85">
        <v>0</v>
      </c>
      <c r="BK141" s="85">
        <v>0</v>
      </c>
      <c r="BL141" s="85">
        <v>0</v>
      </c>
      <c r="BM141" s="85">
        <v>0</v>
      </c>
      <c r="BN141" s="85">
        <v>0</v>
      </c>
      <c r="BO141" s="85">
        <v>0</v>
      </c>
      <c r="BP141" s="85">
        <v>0</v>
      </c>
    </row>
    <row r="142" spans="2:68" ht="20.45" customHeight="1">
      <c r="B142" s="419" t="s">
        <v>439</v>
      </c>
      <c r="C142" s="456">
        <v>0</v>
      </c>
      <c r="D142" s="457">
        <v>0</v>
      </c>
      <c r="E142" s="457">
        <v>0</v>
      </c>
      <c r="F142" s="457">
        <v>0</v>
      </c>
      <c r="G142" s="458">
        <v>0</v>
      </c>
      <c r="H142" s="457">
        <v>0</v>
      </c>
      <c r="I142" s="457">
        <v>0</v>
      </c>
      <c r="J142" s="457">
        <v>0</v>
      </c>
      <c r="K142" s="457">
        <v>0</v>
      </c>
      <c r="L142" s="458">
        <v>0</v>
      </c>
      <c r="M142" s="457">
        <v>0</v>
      </c>
      <c r="N142" s="457">
        <v>0</v>
      </c>
      <c r="O142" s="457">
        <v>0</v>
      </c>
      <c r="P142" s="457">
        <v>0</v>
      </c>
      <c r="Q142" s="458">
        <v>0</v>
      </c>
      <c r="R142" s="457">
        <v>0</v>
      </c>
      <c r="S142" s="457">
        <v>0</v>
      </c>
      <c r="T142" s="457">
        <v>0</v>
      </c>
      <c r="U142" s="457">
        <v>0</v>
      </c>
      <c r="V142" s="458">
        <v>0</v>
      </c>
      <c r="W142" s="457">
        <v>0</v>
      </c>
      <c r="X142" s="457">
        <v>0</v>
      </c>
      <c r="Y142" s="457">
        <v>0</v>
      </c>
      <c r="Z142" s="457">
        <v>0</v>
      </c>
      <c r="AA142" s="458">
        <v>0</v>
      </c>
      <c r="AB142" s="457">
        <v>0</v>
      </c>
      <c r="AC142" s="457">
        <v>0</v>
      </c>
      <c r="AD142" s="457">
        <v>0</v>
      </c>
      <c r="AE142" s="457">
        <v>0</v>
      </c>
      <c r="AF142" s="458">
        <v>0</v>
      </c>
      <c r="AG142" s="457">
        <v>0</v>
      </c>
      <c r="AH142" s="457">
        <v>0</v>
      </c>
      <c r="AI142" s="457">
        <v>0</v>
      </c>
      <c r="AJ142" s="457">
        <v>0</v>
      </c>
      <c r="AK142" s="458">
        <v>0</v>
      </c>
      <c r="AL142" s="457">
        <v>0</v>
      </c>
      <c r="AM142" s="457">
        <v>0</v>
      </c>
      <c r="AN142" s="457">
        <v>0</v>
      </c>
      <c r="AO142" s="457">
        <v>0</v>
      </c>
      <c r="AP142" s="458">
        <v>0</v>
      </c>
      <c r="AQ142" s="457">
        <v>0</v>
      </c>
      <c r="AR142" s="457">
        <v>0</v>
      </c>
      <c r="AS142" s="457">
        <v>0</v>
      </c>
      <c r="AT142" s="457">
        <v>0</v>
      </c>
      <c r="AU142" s="458">
        <v>0</v>
      </c>
      <c r="AV142" s="457">
        <v>0</v>
      </c>
      <c r="AW142" s="457">
        <v>0</v>
      </c>
      <c r="AX142" s="457">
        <v>0</v>
      </c>
      <c r="AY142" s="457">
        <v>0</v>
      </c>
      <c r="AZ142" s="458">
        <v>0</v>
      </c>
      <c r="BA142" s="457">
        <v>0</v>
      </c>
      <c r="BB142" s="457">
        <v>0</v>
      </c>
      <c r="BC142" s="458" t="s">
        <v>475</v>
      </c>
      <c r="BE142" s="85">
        <v>0</v>
      </c>
      <c r="BF142" s="85">
        <v>0</v>
      </c>
      <c r="BG142" s="85">
        <v>0</v>
      </c>
      <c r="BH142" s="85">
        <v>0</v>
      </c>
      <c r="BI142" s="85">
        <v>0</v>
      </c>
      <c r="BJ142" s="85">
        <v>0</v>
      </c>
      <c r="BK142" s="85">
        <v>0</v>
      </c>
      <c r="BL142" s="85">
        <v>0</v>
      </c>
      <c r="BM142" s="85">
        <v>0</v>
      </c>
      <c r="BN142" s="85">
        <v>0</v>
      </c>
      <c r="BO142" s="85">
        <v>0</v>
      </c>
      <c r="BP142" s="85">
        <v>0</v>
      </c>
    </row>
    <row r="143" spans="2:68" ht="18">
      <c r="B143" s="104"/>
      <c r="C143" s="456"/>
      <c r="D143" s="457"/>
      <c r="E143" s="457"/>
      <c r="F143" s="457"/>
      <c r="G143" s="458"/>
      <c r="H143" s="457"/>
      <c r="I143" s="457"/>
      <c r="J143" s="457"/>
      <c r="K143" s="457"/>
      <c r="L143" s="458"/>
      <c r="M143" s="457"/>
      <c r="N143" s="457"/>
      <c r="O143" s="457"/>
      <c r="P143" s="457"/>
      <c r="Q143" s="458"/>
      <c r="R143" s="457"/>
      <c r="S143" s="457"/>
      <c r="T143" s="457"/>
      <c r="U143" s="457"/>
      <c r="V143" s="458"/>
      <c r="W143" s="457"/>
      <c r="X143" s="457"/>
      <c r="Y143" s="457"/>
      <c r="Z143" s="457"/>
      <c r="AA143" s="458"/>
      <c r="AB143" s="457"/>
      <c r="AC143" s="457"/>
      <c r="AD143" s="457"/>
      <c r="AE143" s="457"/>
      <c r="AF143" s="458"/>
      <c r="AG143" s="457"/>
      <c r="AH143" s="457"/>
      <c r="AI143" s="457"/>
      <c r="AJ143" s="457"/>
      <c r="AK143" s="458"/>
      <c r="AL143" s="457"/>
      <c r="AM143" s="457"/>
      <c r="AN143" s="457"/>
      <c r="AO143" s="457"/>
      <c r="AP143" s="458"/>
      <c r="AQ143" s="457"/>
      <c r="AR143" s="457"/>
      <c r="AS143" s="457"/>
      <c r="AT143" s="457"/>
      <c r="AU143" s="458"/>
      <c r="AV143" s="457"/>
      <c r="AW143" s="457"/>
      <c r="AX143" s="457"/>
      <c r="AY143" s="457"/>
      <c r="AZ143" s="458"/>
      <c r="BA143" s="457"/>
      <c r="BB143" s="457"/>
      <c r="BC143" s="458" t="s">
        <v>475</v>
      </c>
    </row>
    <row r="144" spans="2:68" ht="12" customHeight="1">
      <c r="B144" s="419"/>
      <c r="C144" s="456"/>
      <c r="D144" s="457"/>
      <c r="E144" s="457"/>
      <c r="F144" s="457"/>
      <c r="G144" s="458"/>
      <c r="H144" s="457"/>
      <c r="I144" s="457"/>
      <c r="J144" s="457"/>
      <c r="K144" s="457"/>
      <c r="L144" s="458"/>
      <c r="M144" s="457"/>
      <c r="N144" s="457"/>
      <c r="O144" s="457"/>
      <c r="P144" s="457"/>
      <c r="Q144" s="458"/>
      <c r="R144" s="457"/>
      <c r="S144" s="457"/>
      <c r="T144" s="457"/>
      <c r="U144" s="457"/>
      <c r="V144" s="458"/>
      <c r="W144" s="457"/>
      <c r="X144" s="457"/>
      <c r="Y144" s="457"/>
      <c r="Z144" s="457"/>
      <c r="AA144" s="458"/>
      <c r="AB144" s="457"/>
      <c r="AC144" s="457"/>
      <c r="AD144" s="457"/>
      <c r="AE144" s="457"/>
      <c r="AF144" s="458"/>
      <c r="AG144" s="457"/>
      <c r="AH144" s="457"/>
      <c r="AI144" s="457"/>
      <c r="AJ144" s="457"/>
      <c r="AK144" s="458"/>
      <c r="AL144" s="457"/>
      <c r="AM144" s="457"/>
      <c r="AN144" s="457"/>
      <c r="AO144" s="457"/>
      <c r="AP144" s="458"/>
      <c r="AQ144" s="457"/>
      <c r="AR144" s="457"/>
      <c r="AS144" s="457"/>
      <c r="AT144" s="457"/>
      <c r="AU144" s="458"/>
      <c r="AV144" s="457"/>
      <c r="AW144" s="457"/>
      <c r="AX144" s="457"/>
      <c r="AY144" s="457"/>
      <c r="AZ144" s="458"/>
      <c r="BA144" s="457"/>
      <c r="BB144" s="457"/>
      <c r="BC144" s="458" t="s">
        <v>475</v>
      </c>
    </row>
    <row r="145" spans="1:104" s="95" customFormat="1" ht="20.45" customHeight="1">
      <c r="A145" s="93"/>
      <c r="B145" s="418" t="s">
        <v>440</v>
      </c>
      <c r="C145" s="453">
        <v>674823.15219619998</v>
      </c>
      <c r="D145" s="454">
        <v>82667.359804050007</v>
      </c>
      <c r="E145" s="454">
        <v>75500.171088999996</v>
      </c>
      <c r="F145" s="454">
        <v>189666.19349851998</v>
      </c>
      <c r="G145" s="455">
        <v>26574.807177459999</v>
      </c>
      <c r="H145" s="454">
        <v>32539.949306999999</v>
      </c>
      <c r="I145" s="454">
        <v>34314.945667</v>
      </c>
      <c r="J145" s="454">
        <v>45428.120436999998</v>
      </c>
      <c r="K145" s="454">
        <v>20692.800423830002</v>
      </c>
      <c r="L145" s="455">
        <v>13843.00724707</v>
      </c>
      <c r="M145" s="454">
        <v>9171.5189700200008</v>
      </c>
      <c r="N145" s="454">
        <v>18573.176839</v>
      </c>
      <c r="O145" s="454">
        <v>12117.615010969999</v>
      </c>
      <c r="P145" s="454">
        <v>11665.17760714</v>
      </c>
      <c r="Q145" s="455">
        <v>4018.7167420000001</v>
      </c>
      <c r="R145" s="454">
        <v>13800.282429999999</v>
      </c>
      <c r="S145" s="454">
        <v>9098.1668750000008</v>
      </c>
      <c r="T145" s="454">
        <v>2411.0226849999999</v>
      </c>
      <c r="U145" s="454">
        <v>8054.5884269999997</v>
      </c>
      <c r="V145" s="455">
        <v>4282.1186790000002</v>
      </c>
      <c r="W145" s="454">
        <v>8345.3518550000008</v>
      </c>
      <c r="X145" s="454">
        <v>7308.3338290000002</v>
      </c>
      <c r="Y145" s="454">
        <v>12321.466071000001</v>
      </c>
      <c r="Z145" s="454">
        <v>5108.8916120000004</v>
      </c>
      <c r="AA145" s="455">
        <v>3464.2207210000001</v>
      </c>
      <c r="AB145" s="454">
        <v>3055.3682180000001</v>
      </c>
      <c r="AC145" s="454">
        <v>4548.7437499999996</v>
      </c>
      <c r="AD145" s="454">
        <v>3514.4995039999999</v>
      </c>
      <c r="AE145" s="454">
        <v>2967.0891138100001</v>
      </c>
      <c r="AF145" s="455">
        <v>1258.4432179999999</v>
      </c>
      <c r="AG145" s="454">
        <v>660.57851100000005</v>
      </c>
      <c r="AH145" s="454">
        <v>2505.4345229999999</v>
      </c>
      <c r="AI145" s="454">
        <v>762.33691199999998</v>
      </c>
      <c r="AJ145" s="454">
        <v>476.57275499999997</v>
      </c>
      <c r="AK145" s="455">
        <v>1081.8686158399998</v>
      </c>
      <c r="AL145" s="454">
        <v>424.22160752999997</v>
      </c>
      <c r="AM145" s="454">
        <v>185.283523</v>
      </c>
      <c r="AN145" s="454">
        <v>138.621475</v>
      </c>
      <c r="AO145" s="454">
        <v>639.05776960000003</v>
      </c>
      <c r="AP145" s="455">
        <v>309.433786</v>
      </c>
      <c r="AQ145" s="454">
        <v>98.035449999999997</v>
      </c>
      <c r="AR145" s="454">
        <v>263.13432724</v>
      </c>
      <c r="AS145" s="454">
        <v>192.09385700000001</v>
      </c>
      <c r="AT145" s="454">
        <v>491.82374399999998</v>
      </c>
      <c r="AU145" s="455">
        <v>148.84324100000001</v>
      </c>
      <c r="AV145" s="454">
        <v>0.91049411999999996</v>
      </c>
      <c r="AW145" s="454">
        <v>112.599767</v>
      </c>
      <c r="AX145" s="454">
        <v>0.49742399999999998</v>
      </c>
      <c r="AY145" s="454">
        <v>0</v>
      </c>
      <c r="AZ145" s="455">
        <v>19.657606000000001</v>
      </c>
      <c r="BA145" s="454">
        <v>0</v>
      </c>
      <c r="BB145" s="454">
        <v>0</v>
      </c>
      <c r="BC145" s="455" t="s">
        <v>475</v>
      </c>
      <c r="BD145" s="93"/>
      <c r="BE145" s="93">
        <v>0</v>
      </c>
      <c r="BF145" s="93">
        <v>0</v>
      </c>
      <c r="BG145" s="93">
        <v>0</v>
      </c>
      <c r="BH145" s="93">
        <v>0</v>
      </c>
      <c r="BI145" s="93">
        <v>0</v>
      </c>
      <c r="BJ145" s="93">
        <v>0</v>
      </c>
      <c r="BK145" s="93">
        <v>0</v>
      </c>
      <c r="BL145" s="93">
        <v>0</v>
      </c>
      <c r="BM145" s="93">
        <v>0</v>
      </c>
      <c r="BN145" s="93">
        <v>0</v>
      </c>
      <c r="BO145" s="93">
        <v>0</v>
      </c>
      <c r="BP145" s="93">
        <v>0</v>
      </c>
      <c r="BQ145" s="93"/>
      <c r="BR145" s="93"/>
      <c r="BS145" s="93"/>
      <c r="BT145" s="93"/>
      <c r="BU145" s="93"/>
      <c r="BV145" s="93"/>
      <c r="BW145" s="93"/>
      <c r="BX145" s="93"/>
      <c r="BY145" s="93"/>
      <c r="BZ145" s="93"/>
      <c r="CA145" s="93"/>
      <c r="CB145" s="93"/>
      <c r="CC145" s="93"/>
      <c r="CD145" s="93"/>
      <c r="CE145" s="93"/>
      <c r="CF145" s="93"/>
      <c r="CG145" s="93"/>
      <c r="CH145" s="93"/>
      <c r="CI145" s="93"/>
      <c r="CJ145" s="93"/>
      <c r="CK145" s="93"/>
      <c r="CL145" s="93"/>
      <c r="CM145" s="93"/>
      <c r="CN145" s="93"/>
      <c r="CO145" s="93"/>
      <c r="CP145" s="93"/>
      <c r="CQ145" s="93"/>
      <c r="CR145" s="93"/>
      <c r="CS145" s="93"/>
      <c r="CT145" s="93"/>
      <c r="CU145" s="93"/>
      <c r="CV145" s="93"/>
      <c r="CW145" s="93"/>
      <c r="CX145" s="93"/>
      <c r="CY145" s="93"/>
      <c r="CZ145" s="93"/>
    </row>
    <row r="146" spans="1:104" ht="20.45" customHeight="1">
      <c r="B146" s="421" t="s">
        <v>441</v>
      </c>
      <c r="C146" s="456">
        <v>115263.57889656998</v>
      </c>
      <c r="D146" s="457">
        <v>19146.253042290002</v>
      </c>
      <c r="E146" s="457">
        <v>12511.206856999999</v>
      </c>
      <c r="F146" s="457">
        <v>12715.444686860001</v>
      </c>
      <c r="G146" s="458">
        <v>4293.8500724400001</v>
      </c>
      <c r="H146" s="457">
        <v>8882.3160000000007</v>
      </c>
      <c r="I146" s="457">
        <v>10270.886135999999</v>
      </c>
      <c r="J146" s="457">
        <v>20219.932639999999</v>
      </c>
      <c r="K146" s="457">
        <v>5881.3077025699995</v>
      </c>
      <c r="L146" s="458">
        <v>3005.5357363400003</v>
      </c>
      <c r="M146" s="457">
        <v>2889.2934567500001</v>
      </c>
      <c r="N146" s="457">
        <v>905.88312399999995</v>
      </c>
      <c r="O146" s="457">
        <v>36.868048170000002</v>
      </c>
      <c r="P146" s="457">
        <v>951.24475400999995</v>
      </c>
      <c r="Q146" s="458">
        <v>2238.0236730000001</v>
      </c>
      <c r="R146" s="457">
        <v>97.207500999999993</v>
      </c>
      <c r="S146" s="457">
        <v>2104.185477</v>
      </c>
      <c r="T146" s="457">
        <v>1823.2373379800001</v>
      </c>
      <c r="U146" s="457">
        <v>956.97336299999995</v>
      </c>
      <c r="V146" s="458">
        <v>0</v>
      </c>
      <c r="W146" s="457">
        <v>224.409018</v>
      </c>
      <c r="X146" s="457">
        <v>2041.924771</v>
      </c>
      <c r="Y146" s="457">
        <v>979.57928200000003</v>
      </c>
      <c r="Z146" s="457">
        <v>1838.536263</v>
      </c>
      <c r="AA146" s="458">
        <v>49.720666000000001</v>
      </c>
      <c r="AB146" s="457">
        <v>85.852008999999995</v>
      </c>
      <c r="AC146" s="457">
        <v>22.097688000000002</v>
      </c>
      <c r="AD146" s="457">
        <v>5.0000000000000001E-3</v>
      </c>
      <c r="AE146" s="457">
        <v>152.55741586000002</v>
      </c>
      <c r="AF146" s="458">
        <v>171.857665</v>
      </c>
      <c r="AG146" s="457">
        <v>9.5788180000000001</v>
      </c>
      <c r="AH146" s="457">
        <v>0.98845099999999997</v>
      </c>
      <c r="AI146" s="457">
        <v>141.232473</v>
      </c>
      <c r="AJ146" s="457">
        <v>0</v>
      </c>
      <c r="AK146" s="458">
        <v>16.365001639999999</v>
      </c>
      <c r="AL146" s="457">
        <v>1.8443306799999999</v>
      </c>
      <c r="AM146" s="457">
        <v>23.691324999999999</v>
      </c>
      <c r="AN146" s="457">
        <v>136.49561600000001</v>
      </c>
      <c r="AO146" s="457">
        <v>0</v>
      </c>
      <c r="AP146" s="458">
        <v>4.1110000000000001E-3</v>
      </c>
      <c r="AQ146" s="457">
        <v>92.711360999999997</v>
      </c>
      <c r="AR146" s="457">
        <v>39.94858808</v>
      </c>
      <c r="AS146" s="457">
        <v>26.239401999999998</v>
      </c>
      <c r="AT146" s="457">
        <v>256.94805400000001</v>
      </c>
      <c r="AU146" s="458">
        <v>0</v>
      </c>
      <c r="AV146" s="457">
        <v>0.82906690000000005</v>
      </c>
      <c r="AW146" s="457">
        <v>20.512912</v>
      </c>
      <c r="AX146" s="457">
        <v>0</v>
      </c>
      <c r="AY146" s="457">
        <v>0</v>
      </c>
      <c r="AZ146" s="458">
        <v>0</v>
      </c>
      <c r="BA146" s="457">
        <v>0</v>
      </c>
      <c r="BB146" s="457">
        <v>0</v>
      </c>
      <c r="BC146" s="458" t="s">
        <v>475</v>
      </c>
      <c r="BE146" s="85">
        <v>0</v>
      </c>
      <c r="BF146" s="85">
        <v>0</v>
      </c>
      <c r="BG146" s="85">
        <v>0</v>
      </c>
      <c r="BH146" s="85">
        <v>0</v>
      </c>
      <c r="BI146" s="85">
        <v>0</v>
      </c>
      <c r="BJ146" s="85">
        <v>0</v>
      </c>
      <c r="BK146" s="85">
        <v>0</v>
      </c>
      <c r="BL146" s="85">
        <v>0</v>
      </c>
      <c r="BM146" s="85">
        <v>0</v>
      </c>
      <c r="BN146" s="85">
        <v>0</v>
      </c>
      <c r="BO146" s="85">
        <v>0</v>
      </c>
      <c r="BP146" s="85">
        <v>0</v>
      </c>
    </row>
    <row r="147" spans="1:104" ht="20.45" customHeight="1">
      <c r="B147" s="421" t="s">
        <v>442</v>
      </c>
      <c r="C147" s="456">
        <v>143485.85478164998</v>
      </c>
      <c r="D147" s="457">
        <v>17270.326216180001</v>
      </c>
      <c r="E147" s="457">
        <v>19073.852225999999</v>
      </c>
      <c r="F147" s="457">
        <v>19301.829112200001</v>
      </c>
      <c r="G147" s="458">
        <v>8833.7142103599999</v>
      </c>
      <c r="H147" s="457">
        <v>9509.8258179999993</v>
      </c>
      <c r="I147" s="457">
        <v>14030.973335000001</v>
      </c>
      <c r="J147" s="457">
        <v>3563.7718089999998</v>
      </c>
      <c r="K147" s="457">
        <v>3443.7001070300003</v>
      </c>
      <c r="L147" s="458">
        <v>7459.5272737700006</v>
      </c>
      <c r="M147" s="457">
        <v>3146.6869259999999</v>
      </c>
      <c r="N147" s="457">
        <v>2435.4872220000002</v>
      </c>
      <c r="O147" s="457">
        <v>1650.8566063599999</v>
      </c>
      <c r="P147" s="457">
        <v>5935.8793648400006</v>
      </c>
      <c r="Q147" s="458">
        <v>317.51065499999999</v>
      </c>
      <c r="R147" s="457">
        <v>2980.4816660000001</v>
      </c>
      <c r="S147" s="457">
        <v>2906.750536</v>
      </c>
      <c r="T147" s="457">
        <v>109.73150484999999</v>
      </c>
      <c r="U147" s="457">
        <v>3206.0992769999998</v>
      </c>
      <c r="V147" s="458">
        <v>0</v>
      </c>
      <c r="W147" s="457">
        <v>938.78577399999995</v>
      </c>
      <c r="X147" s="457">
        <v>1707.507016</v>
      </c>
      <c r="Y147" s="457">
        <v>3940.366524</v>
      </c>
      <c r="Z147" s="457">
        <v>1292.6176170000001</v>
      </c>
      <c r="AA147" s="458">
        <v>1022.995201</v>
      </c>
      <c r="AB147" s="457">
        <v>1810.7161630000001</v>
      </c>
      <c r="AC147" s="457">
        <v>158.284672</v>
      </c>
      <c r="AD147" s="457">
        <v>0</v>
      </c>
      <c r="AE147" s="457">
        <v>2102.40893779</v>
      </c>
      <c r="AF147" s="458">
        <v>1016.698054</v>
      </c>
      <c r="AG147" s="457">
        <v>541.33128999999997</v>
      </c>
      <c r="AH147" s="457">
        <v>1200.0322590000001</v>
      </c>
      <c r="AI147" s="457">
        <v>590.20755699999995</v>
      </c>
      <c r="AJ147" s="457">
        <v>0</v>
      </c>
      <c r="AK147" s="458">
        <v>872.17280453000001</v>
      </c>
      <c r="AL147" s="457">
        <v>376.68789067</v>
      </c>
      <c r="AM147" s="457">
        <v>53.960320000000003</v>
      </c>
      <c r="AN147" s="457">
        <v>0</v>
      </c>
      <c r="AO147" s="457">
        <v>406.24775007</v>
      </c>
      <c r="AP147" s="458">
        <v>0</v>
      </c>
      <c r="AQ147" s="457">
        <v>0</v>
      </c>
      <c r="AR147" s="457">
        <v>0</v>
      </c>
      <c r="AS147" s="457">
        <v>10.391219</v>
      </c>
      <c r="AT147" s="457">
        <v>148.924634</v>
      </c>
      <c r="AU147" s="458">
        <v>7.6623999999999999</v>
      </c>
      <c r="AV147" s="457">
        <v>0</v>
      </c>
      <c r="AW147" s="457">
        <v>91.766765000000007</v>
      </c>
      <c r="AX147" s="457">
        <v>0</v>
      </c>
      <c r="AY147" s="457">
        <v>0</v>
      </c>
      <c r="AZ147" s="458">
        <v>19.086068000000001</v>
      </c>
      <c r="BA147" s="457">
        <v>0</v>
      </c>
      <c r="BB147" s="457">
        <v>0</v>
      </c>
      <c r="BC147" s="458" t="s">
        <v>475</v>
      </c>
      <c r="BE147" s="85">
        <v>0</v>
      </c>
      <c r="BF147" s="85">
        <v>0</v>
      </c>
      <c r="BG147" s="85">
        <v>0</v>
      </c>
      <c r="BH147" s="85">
        <v>0</v>
      </c>
      <c r="BI147" s="85">
        <v>0</v>
      </c>
      <c r="BJ147" s="85">
        <v>0</v>
      </c>
      <c r="BK147" s="85">
        <v>0</v>
      </c>
      <c r="BL147" s="85">
        <v>0</v>
      </c>
      <c r="BM147" s="85">
        <v>0</v>
      </c>
      <c r="BN147" s="85">
        <v>0</v>
      </c>
      <c r="BO147" s="85">
        <v>0</v>
      </c>
      <c r="BP147" s="85">
        <v>0</v>
      </c>
    </row>
    <row r="148" spans="1:104" ht="20.45" customHeight="1">
      <c r="B148" s="421" t="s">
        <v>443</v>
      </c>
      <c r="C148" s="456">
        <v>26330.377630590003</v>
      </c>
      <c r="D148" s="457">
        <v>1009.4533370700001</v>
      </c>
      <c r="E148" s="457">
        <v>3424.2567300000001</v>
      </c>
      <c r="F148" s="457">
        <v>615.78463726999996</v>
      </c>
      <c r="G148" s="458">
        <v>1552.86198023</v>
      </c>
      <c r="H148" s="457">
        <v>789.09730200000001</v>
      </c>
      <c r="I148" s="457">
        <v>2416.7481090000001</v>
      </c>
      <c r="J148" s="457">
        <v>2237.7518709999999</v>
      </c>
      <c r="K148" s="457">
        <v>2305.7550316300003</v>
      </c>
      <c r="L148" s="458">
        <v>2789.5801130300001</v>
      </c>
      <c r="M148" s="457">
        <v>42.880439960000004</v>
      </c>
      <c r="N148" s="457">
        <v>130.930419</v>
      </c>
      <c r="O148" s="457">
        <v>145.12766380000002</v>
      </c>
      <c r="P148" s="457">
        <v>211.50971741999999</v>
      </c>
      <c r="Q148" s="458">
        <v>157.592928</v>
      </c>
      <c r="R148" s="457">
        <v>273.96669100000003</v>
      </c>
      <c r="S148" s="457">
        <v>769.30878499999994</v>
      </c>
      <c r="T148" s="457">
        <v>204.80315712999999</v>
      </c>
      <c r="U148" s="457">
        <v>1095.718779</v>
      </c>
      <c r="V148" s="458">
        <v>6.3422689999999999</v>
      </c>
      <c r="W148" s="457">
        <v>8.1725779999999997</v>
      </c>
      <c r="X148" s="457">
        <v>2405.0641369999998</v>
      </c>
      <c r="Y148" s="457">
        <v>6.9453420000000001</v>
      </c>
      <c r="Z148" s="457">
        <v>243.72356300000001</v>
      </c>
      <c r="AA148" s="458">
        <v>6.3291510000000004</v>
      </c>
      <c r="AB148" s="457">
        <v>15.771521999999999</v>
      </c>
      <c r="AC148" s="457">
        <v>1521.1586</v>
      </c>
      <c r="AD148" s="457">
        <v>0</v>
      </c>
      <c r="AE148" s="457">
        <v>503.80501099000003</v>
      </c>
      <c r="AF148" s="458">
        <v>3.9176700000000002</v>
      </c>
      <c r="AG148" s="457">
        <v>0.56040000000000001</v>
      </c>
      <c r="AH148" s="457">
        <v>304.713795</v>
      </c>
      <c r="AI148" s="457">
        <v>2.3414250000000001</v>
      </c>
      <c r="AJ148" s="457">
        <v>0.26446199999999997</v>
      </c>
      <c r="AK148" s="458">
        <v>124.34594454</v>
      </c>
      <c r="AL148" s="457">
        <v>44.378272150000001</v>
      </c>
      <c r="AM148" s="457">
        <v>55.906247999999998</v>
      </c>
      <c r="AN148" s="457">
        <v>0</v>
      </c>
      <c r="AO148" s="457">
        <v>194.09546184999999</v>
      </c>
      <c r="AP148" s="458">
        <v>268.87046099999998</v>
      </c>
      <c r="AQ148" s="457">
        <v>4.4653580000000002</v>
      </c>
      <c r="AR148" s="457">
        <v>187.50153752</v>
      </c>
      <c r="AS148" s="457">
        <v>110.708938</v>
      </c>
      <c r="AT148" s="457">
        <v>0</v>
      </c>
      <c r="AU148" s="458">
        <v>137.86255</v>
      </c>
      <c r="AV148" s="457">
        <v>0</v>
      </c>
      <c r="AW148" s="457">
        <v>5.2430000000000003E-3</v>
      </c>
      <c r="AX148" s="457">
        <v>0</v>
      </c>
      <c r="AY148" s="457">
        <v>0</v>
      </c>
      <c r="AZ148" s="458">
        <v>0</v>
      </c>
      <c r="BA148" s="457">
        <v>0</v>
      </c>
      <c r="BB148" s="457">
        <v>0</v>
      </c>
      <c r="BC148" s="458" t="s">
        <v>475</v>
      </c>
      <c r="BE148" s="85">
        <v>0</v>
      </c>
      <c r="BF148" s="85">
        <v>0</v>
      </c>
      <c r="BG148" s="85">
        <v>0</v>
      </c>
      <c r="BH148" s="85">
        <v>0</v>
      </c>
      <c r="BI148" s="85">
        <v>0</v>
      </c>
      <c r="BJ148" s="85">
        <v>0</v>
      </c>
      <c r="BK148" s="85">
        <v>0</v>
      </c>
      <c r="BL148" s="85">
        <v>0</v>
      </c>
      <c r="BM148" s="85">
        <v>0</v>
      </c>
      <c r="BN148" s="85">
        <v>0</v>
      </c>
      <c r="BO148" s="85">
        <v>0</v>
      </c>
      <c r="BP148" s="85">
        <v>0</v>
      </c>
    </row>
    <row r="149" spans="1:104" ht="20.45" customHeight="1">
      <c r="B149" s="421" t="s">
        <v>444</v>
      </c>
      <c r="C149" s="456">
        <v>35654.579533129996</v>
      </c>
      <c r="D149" s="457">
        <v>12870.719115739999</v>
      </c>
      <c r="E149" s="457">
        <v>8854.0919479999993</v>
      </c>
      <c r="F149" s="457">
        <v>2159.54661188</v>
      </c>
      <c r="G149" s="458">
        <v>0</v>
      </c>
      <c r="H149" s="457">
        <v>3822.274903</v>
      </c>
      <c r="I149" s="457">
        <v>2318.9046579999999</v>
      </c>
      <c r="J149" s="457">
        <v>1317.92039</v>
      </c>
      <c r="K149" s="457">
        <v>203.32972773</v>
      </c>
      <c r="L149" s="458">
        <v>0</v>
      </c>
      <c r="M149" s="457">
        <v>0</v>
      </c>
      <c r="N149" s="457">
        <v>386.902445</v>
      </c>
      <c r="O149" s="457">
        <v>291.58144780000003</v>
      </c>
      <c r="P149" s="457">
        <v>321.44727281000002</v>
      </c>
      <c r="Q149" s="458">
        <v>0</v>
      </c>
      <c r="R149" s="457">
        <v>9.2153869999999998</v>
      </c>
      <c r="S149" s="457">
        <v>119.83738099999999</v>
      </c>
      <c r="T149" s="457">
        <v>0</v>
      </c>
      <c r="U149" s="457">
        <v>130.97826499999999</v>
      </c>
      <c r="V149" s="458">
        <v>0</v>
      </c>
      <c r="W149" s="457">
        <v>2.3261259999999999</v>
      </c>
      <c r="X149" s="457">
        <v>2.7062740000000001</v>
      </c>
      <c r="Y149" s="457">
        <v>0</v>
      </c>
      <c r="Z149" s="457">
        <v>0</v>
      </c>
      <c r="AA149" s="458">
        <v>895.939393</v>
      </c>
      <c r="AB149" s="457">
        <v>0</v>
      </c>
      <c r="AC149" s="457">
        <v>968.765488</v>
      </c>
      <c r="AD149" s="457">
        <v>46.389277</v>
      </c>
      <c r="AE149" s="457">
        <v>123.69041929000001</v>
      </c>
      <c r="AF149" s="458">
        <v>0</v>
      </c>
      <c r="AG149" s="457">
        <v>0</v>
      </c>
      <c r="AH149" s="457">
        <v>694.17463099999998</v>
      </c>
      <c r="AI149" s="457">
        <v>0</v>
      </c>
      <c r="AJ149" s="457">
        <v>0</v>
      </c>
      <c r="AK149" s="458">
        <v>59.890309880000004</v>
      </c>
      <c r="AL149" s="457">
        <v>0</v>
      </c>
      <c r="AM149" s="457">
        <v>39.417153999999996</v>
      </c>
      <c r="AN149" s="457">
        <v>0</v>
      </c>
      <c r="AO149" s="457">
        <v>0</v>
      </c>
      <c r="AP149" s="458">
        <v>14.530908</v>
      </c>
      <c r="AQ149" s="457">
        <v>0</v>
      </c>
      <c r="AR149" s="457">
        <v>0</v>
      </c>
      <c r="AS149" s="457">
        <v>0</v>
      </c>
      <c r="AT149" s="457">
        <v>0</v>
      </c>
      <c r="AU149" s="458">
        <v>0</v>
      </c>
      <c r="AV149" s="457">
        <v>0</v>
      </c>
      <c r="AW149" s="457">
        <v>0</v>
      </c>
      <c r="AX149" s="457">
        <v>0</v>
      </c>
      <c r="AY149" s="457">
        <v>0</v>
      </c>
      <c r="AZ149" s="458">
        <v>0</v>
      </c>
      <c r="BA149" s="457">
        <v>0</v>
      </c>
      <c r="BB149" s="457">
        <v>0</v>
      </c>
      <c r="BC149" s="458" t="s">
        <v>475</v>
      </c>
      <c r="BE149" s="85">
        <v>0</v>
      </c>
      <c r="BF149" s="85">
        <v>0</v>
      </c>
      <c r="BG149" s="85">
        <v>0</v>
      </c>
      <c r="BH149" s="85">
        <v>0</v>
      </c>
      <c r="BI149" s="85">
        <v>0</v>
      </c>
      <c r="BJ149" s="85">
        <v>0</v>
      </c>
      <c r="BK149" s="85">
        <v>0</v>
      </c>
      <c r="BL149" s="85">
        <v>0</v>
      </c>
      <c r="BM149" s="85">
        <v>0</v>
      </c>
      <c r="BN149" s="85">
        <v>0</v>
      </c>
      <c r="BO149" s="85">
        <v>0</v>
      </c>
      <c r="BP149" s="85">
        <v>0</v>
      </c>
    </row>
    <row r="150" spans="1:104" ht="20.45" customHeight="1">
      <c r="B150" s="421" t="s">
        <v>445</v>
      </c>
      <c r="C150" s="456">
        <v>2222.0436888899999</v>
      </c>
      <c r="D150" s="457">
        <v>112.74972432</v>
      </c>
      <c r="E150" s="457">
        <v>354.20305999999999</v>
      </c>
      <c r="F150" s="457">
        <v>200.88349006000001</v>
      </c>
      <c r="G150" s="458">
        <v>43.370963809999999</v>
      </c>
      <c r="H150" s="457">
        <v>0</v>
      </c>
      <c r="I150" s="457">
        <v>39.227148</v>
      </c>
      <c r="J150" s="457">
        <v>29.169235</v>
      </c>
      <c r="K150" s="457">
        <v>426.99493297000004</v>
      </c>
      <c r="L150" s="458">
        <v>0</v>
      </c>
      <c r="M150" s="457">
        <v>0</v>
      </c>
      <c r="N150" s="457">
        <v>0</v>
      </c>
      <c r="O150" s="457">
        <v>0</v>
      </c>
      <c r="P150" s="457">
        <v>4.1468882499999999</v>
      </c>
      <c r="Q150" s="458">
        <v>210.749593</v>
      </c>
      <c r="R150" s="457">
        <v>25.502272999999999</v>
      </c>
      <c r="S150" s="457">
        <v>1.886484</v>
      </c>
      <c r="T150" s="457">
        <v>0</v>
      </c>
      <c r="U150" s="457">
        <v>5.7945279999999997</v>
      </c>
      <c r="V150" s="458">
        <v>70.218402999999995</v>
      </c>
      <c r="W150" s="457">
        <v>29.172753</v>
      </c>
      <c r="X150" s="457">
        <v>9.0516860000000001</v>
      </c>
      <c r="Y150" s="457">
        <v>368.48587400000002</v>
      </c>
      <c r="Z150" s="457">
        <v>0</v>
      </c>
      <c r="AA150" s="458">
        <v>2.0830060000000001</v>
      </c>
      <c r="AB150" s="457">
        <v>0</v>
      </c>
      <c r="AC150" s="457">
        <v>0</v>
      </c>
      <c r="AD150" s="457">
        <v>0</v>
      </c>
      <c r="AE150" s="457">
        <v>0</v>
      </c>
      <c r="AF150" s="458">
        <v>1.238E-3</v>
      </c>
      <c r="AG150" s="457">
        <v>87.994512999999998</v>
      </c>
      <c r="AH150" s="457">
        <v>0</v>
      </c>
      <c r="AI150" s="457">
        <v>0</v>
      </c>
      <c r="AJ150" s="457">
        <v>200.162532</v>
      </c>
      <c r="AK150" s="458">
        <v>0</v>
      </c>
      <c r="AL150" s="457">
        <v>0.19536348000000001</v>
      </c>
      <c r="AM150" s="457">
        <v>0</v>
      </c>
      <c r="AN150" s="457">
        <v>0</v>
      </c>
      <c r="AO150" s="457">
        <v>0</v>
      </c>
      <c r="AP150" s="458">
        <v>0</v>
      </c>
      <c r="AQ150" s="457">
        <v>0</v>
      </c>
      <c r="AR150" s="457">
        <v>0</v>
      </c>
      <c r="AS150" s="457">
        <v>0</v>
      </c>
      <c r="AT150" s="457">
        <v>0</v>
      </c>
      <c r="AU150" s="458">
        <v>0</v>
      </c>
      <c r="AV150" s="457">
        <v>0</v>
      </c>
      <c r="AW150" s="457">
        <v>0</v>
      </c>
      <c r="AX150" s="457">
        <v>0</v>
      </c>
      <c r="AY150" s="457">
        <v>0</v>
      </c>
      <c r="AZ150" s="458">
        <v>0</v>
      </c>
      <c r="BA150" s="457">
        <v>0</v>
      </c>
      <c r="BB150" s="457">
        <v>0</v>
      </c>
      <c r="BC150" s="458" t="s">
        <v>475</v>
      </c>
      <c r="BE150" s="85">
        <v>0</v>
      </c>
      <c r="BF150" s="85">
        <v>0</v>
      </c>
      <c r="BG150" s="85">
        <v>0</v>
      </c>
      <c r="BH150" s="85">
        <v>0</v>
      </c>
      <c r="BI150" s="85">
        <v>0</v>
      </c>
      <c r="BJ150" s="85">
        <v>0</v>
      </c>
      <c r="BK150" s="85">
        <v>0</v>
      </c>
      <c r="BL150" s="85">
        <v>0</v>
      </c>
      <c r="BM150" s="85">
        <v>0</v>
      </c>
      <c r="BN150" s="85">
        <v>0</v>
      </c>
      <c r="BO150" s="85">
        <v>0</v>
      </c>
      <c r="BP150" s="85">
        <v>0</v>
      </c>
    </row>
    <row r="151" spans="1:104" ht="20.45" customHeight="1">
      <c r="B151" s="421" t="s">
        <v>446</v>
      </c>
      <c r="C151" s="456">
        <v>0</v>
      </c>
      <c r="D151" s="457">
        <v>0</v>
      </c>
      <c r="E151" s="457">
        <v>0</v>
      </c>
      <c r="F151" s="457">
        <v>0</v>
      </c>
      <c r="G151" s="458">
        <v>0</v>
      </c>
      <c r="H151" s="457">
        <v>0</v>
      </c>
      <c r="I151" s="457">
        <v>0</v>
      </c>
      <c r="J151" s="457">
        <v>0</v>
      </c>
      <c r="K151" s="457">
        <v>0</v>
      </c>
      <c r="L151" s="458">
        <v>0</v>
      </c>
      <c r="M151" s="457">
        <v>0</v>
      </c>
      <c r="N151" s="457">
        <v>0</v>
      </c>
      <c r="O151" s="457">
        <v>0</v>
      </c>
      <c r="P151" s="457">
        <v>0</v>
      </c>
      <c r="Q151" s="458">
        <v>0</v>
      </c>
      <c r="R151" s="457">
        <v>0</v>
      </c>
      <c r="S151" s="457">
        <v>0</v>
      </c>
      <c r="T151" s="457">
        <v>0</v>
      </c>
      <c r="U151" s="457">
        <v>0</v>
      </c>
      <c r="V151" s="458">
        <v>0</v>
      </c>
      <c r="W151" s="457">
        <v>0</v>
      </c>
      <c r="X151" s="457">
        <v>0</v>
      </c>
      <c r="Y151" s="457">
        <v>0</v>
      </c>
      <c r="Z151" s="457">
        <v>0</v>
      </c>
      <c r="AA151" s="458">
        <v>0</v>
      </c>
      <c r="AB151" s="457">
        <v>0</v>
      </c>
      <c r="AC151" s="457">
        <v>0</v>
      </c>
      <c r="AD151" s="457">
        <v>0</v>
      </c>
      <c r="AE151" s="457">
        <v>0</v>
      </c>
      <c r="AF151" s="458">
        <v>0</v>
      </c>
      <c r="AG151" s="457">
        <v>0</v>
      </c>
      <c r="AH151" s="457">
        <v>0</v>
      </c>
      <c r="AI151" s="457">
        <v>0</v>
      </c>
      <c r="AJ151" s="457">
        <v>0</v>
      </c>
      <c r="AK151" s="458">
        <v>0</v>
      </c>
      <c r="AL151" s="457">
        <v>0</v>
      </c>
      <c r="AM151" s="457">
        <v>0</v>
      </c>
      <c r="AN151" s="457">
        <v>0</v>
      </c>
      <c r="AO151" s="457">
        <v>0</v>
      </c>
      <c r="AP151" s="458">
        <v>0</v>
      </c>
      <c r="AQ151" s="457">
        <v>0</v>
      </c>
      <c r="AR151" s="457">
        <v>0</v>
      </c>
      <c r="AS151" s="457">
        <v>0</v>
      </c>
      <c r="AT151" s="457">
        <v>0</v>
      </c>
      <c r="AU151" s="458">
        <v>0</v>
      </c>
      <c r="AV151" s="457">
        <v>0</v>
      </c>
      <c r="AW151" s="457">
        <v>0</v>
      </c>
      <c r="AX151" s="457">
        <v>0</v>
      </c>
      <c r="AY151" s="457">
        <v>0</v>
      </c>
      <c r="AZ151" s="458">
        <v>0</v>
      </c>
      <c r="BA151" s="457">
        <v>0</v>
      </c>
      <c r="BB151" s="457">
        <v>0</v>
      </c>
      <c r="BC151" s="458" t="s">
        <v>475</v>
      </c>
      <c r="BE151" s="85">
        <v>0</v>
      </c>
      <c r="BF151" s="85">
        <v>0</v>
      </c>
      <c r="BG151" s="85">
        <v>0</v>
      </c>
      <c r="BH151" s="85">
        <v>0</v>
      </c>
      <c r="BI151" s="85">
        <v>0</v>
      </c>
      <c r="BJ151" s="85">
        <v>0</v>
      </c>
      <c r="BK151" s="85">
        <v>0</v>
      </c>
      <c r="BL151" s="85">
        <v>0</v>
      </c>
      <c r="BM151" s="85">
        <v>0</v>
      </c>
      <c r="BN151" s="85">
        <v>0</v>
      </c>
      <c r="BO151" s="85">
        <v>0</v>
      </c>
      <c r="BP151" s="85">
        <v>0</v>
      </c>
    </row>
    <row r="152" spans="1:104" ht="20.45" customHeight="1">
      <c r="B152" s="421" t="s">
        <v>447</v>
      </c>
      <c r="C152" s="456">
        <v>159097.72025188</v>
      </c>
      <c r="D152" s="457">
        <v>24097.329029150002</v>
      </c>
      <c r="E152" s="457">
        <v>27627.841257</v>
      </c>
      <c r="F152" s="457">
        <v>24404.710337389999</v>
      </c>
      <c r="G152" s="458">
        <v>5203.4980983800006</v>
      </c>
      <c r="H152" s="457">
        <v>7992.6431119999997</v>
      </c>
      <c r="I152" s="457">
        <v>4018.5450329999999</v>
      </c>
      <c r="J152" s="457">
        <v>230.60697099999999</v>
      </c>
      <c r="K152" s="457">
        <v>3796.1274238699998</v>
      </c>
      <c r="L152" s="458">
        <v>336.98959187000003</v>
      </c>
      <c r="M152" s="457">
        <v>2013.8196620199999</v>
      </c>
      <c r="N152" s="457">
        <v>14242.808832999999</v>
      </c>
      <c r="O152" s="457">
        <v>9960.4149005100007</v>
      </c>
      <c r="P152" s="457">
        <v>1930.0325359200001</v>
      </c>
      <c r="Q152" s="458">
        <v>408.07661000000002</v>
      </c>
      <c r="R152" s="457">
        <v>8126.951701</v>
      </c>
      <c r="S152" s="457">
        <v>2962.185849</v>
      </c>
      <c r="T152" s="457">
        <v>2.7447147699999999</v>
      </c>
      <c r="U152" s="457">
        <v>2621.8131939999998</v>
      </c>
      <c r="V152" s="458">
        <v>4175.2457629999999</v>
      </c>
      <c r="W152" s="457">
        <v>6973.2997869999999</v>
      </c>
      <c r="X152" s="457">
        <v>692.25431000000003</v>
      </c>
      <c r="Y152" s="457">
        <v>139.86200099999999</v>
      </c>
      <c r="Z152" s="457">
        <v>1643.378089</v>
      </c>
      <c r="AA152" s="458">
        <v>568.90647100000001</v>
      </c>
      <c r="AB152" s="457">
        <v>1143.0285240000001</v>
      </c>
      <c r="AC152" s="457">
        <v>0</v>
      </c>
      <c r="AD152" s="457">
        <v>3463.4037669999998</v>
      </c>
      <c r="AE152" s="457">
        <v>0</v>
      </c>
      <c r="AF152" s="458">
        <v>5.4281360000000003</v>
      </c>
      <c r="AG152" s="457">
        <v>11.462089000000001</v>
      </c>
      <c r="AH152" s="457">
        <v>19.992134</v>
      </c>
      <c r="AI152" s="457">
        <v>9.0268870000000003</v>
      </c>
      <c r="AJ152" s="457">
        <v>274.93553700000001</v>
      </c>
      <c r="AK152" s="458">
        <v>0</v>
      </c>
      <c r="AL152" s="457">
        <v>0</v>
      </c>
      <c r="AM152" s="457">
        <v>0</v>
      </c>
      <c r="AN152" s="457">
        <v>0</v>
      </c>
      <c r="AO152" s="457">
        <v>0</v>
      </c>
      <c r="AP152" s="458">
        <v>0</v>
      </c>
      <c r="AQ152" s="457">
        <v>4.3055999999999997E-2</v>
      </c>
      <c r="AR152" s="457">
        <v>0</v>
      </c>
      <c r="AS152" s="457">
        <v>0</v>
      </c>
      <c r="AT152" s="457">
        <v>0</v>
      </c>
      <c r="AU152" s="458">
        <v>0</v>
      </c>
      <c r="AV152" s="457">
        <v>0</v>
      </c>
      <c r="AW152" s="457">
        <v>0.31484699999999999</v>
      </c>
      <c r="AX152" s="457">
        <v>0</v>
      </c>
      <c r="AY152" s="457">
        <v>0</v>
      </c>
      <c r="AZ152" s="458">
        <v>0</v>
      </c>
      <c r="BA152" s="457">
        <v>0</v>
      </c>
      <c r="BB152" s="457">
        <v>0</v>
      </c>
      <c r="BC152" s="458" t="s">
        <v>475</v>
      </c>
      <c r="BE152" s="85">
        <v>0</v>
      </c>
      <c r="BF152" s="85">
        <v>0</v>
      </c>
      <c r="BG152" s="85">
        <v>0</v>
      </c>
      <c r="BH152" s="85">
        <v>0</v>
      </c>
      <c r="BI152" s="85">
        <v>0</v>
      </c>
      <c r="BJ152" s="85">
        <v>0</v>
      </c>
      <c r="BK152" s="85">
        <v>0</v>
      </c>
      <c r="BL152" s="85">
        <v>0</v>
      </c>
      <c r="BM152" s="85">
        <v>0</v>
      </c>
      <c r="BN152" s="85">
        <v>0</v>
      </c>
      <c r="BO152" s="85">
        <v>0</v>
      </c>
      <c r="BP152" s="85">
        <v>0</v>
      </c>
    </row>
    <row r="153" spans="1:104" ht="20.45" customHeight="1">
      <c r="B153" s="421" t="s">
        <v>448</v>
      </c>
      <c r="C153" s="456">
        <v>16972.606683549999</v>
      </c>
      <c r="D153" s="457">
        <v>1580.37542448</v>
      </c>
      <c r="E153" s="457">
        <v>613.89619900000002</v>
      </c>
      <c r="F153" s="457">
        <v>3742.7461897600001</v>
      </c>
      <c r="G153" s="458">
        <v>0</v>
      </c>
      <c r="H153" s="457">
        <v>20.830964999999999</v>
      </c>
      <c r="I153" s="457">
        <v>0</v>
      </c>
      <c r="J153" s="457">
        <v>10219.511247</v>
      </c>
      <c r="K153" s="457">
        <v>0</v>
      </c>
      <c r="L153" s="458">
        <v>1.0036740100000001</v>
      </c>
      <c r="M153" s="457">
        <v>605.92848069000001</v>
      </c>
      <c r="N153" s="457">
        <v>15.180398</v>
      </c>
      <c r="O153" s="457">
        <v>0</v>
      </c>
      <c r="P153" s="457">
        <v>170.13542472999998</v>
      </c>
      <c r="Q153" s="458">
        <v>0</v>
      </c>
      <c r="R153" s="457">
        <v>0.26935799999999999</v>
      </c>
      <c r="S153" s="457">
        <v>0</v>
      </c>
      <c r="T153" s="457">
        <v>0.14212288000000001</v>
      </c>
      <c r="U153" s="457">
        <v>0</v>
      </c>
      <c r="V153" s="458">
        <v>0</v>
      </c>
      <c r="W153" s="457">
        <v>0</v>
      </c>
      <c r="X153" s="457">
        <v>0</v>
      </c>
      <c r="Y153" s="457">
        <v>0</v>
      </c>
      <c r="Z153" s="457">
        <v>0</v>
      </c>
      <c r="AA153" s="458">
        <v>0</v>
      </c>
      <c r="AB153" s="457">
        <v>0</v>
      </c>
      <c r="AC153" s="457">
        <v>0</v>
      </c>
      <c r="AD153" s="457">
        <v>2.5872000000000002</v>
      </c>
      <c r="AE153" s="457">
        <v>0</v>
      </c>
      <c r="AF153" s="458">
        <v>0</v>
      </c>
      <c r="AG153" s="457">
        <v>0</v>
      </c>
      <c r="AH153" s="457">
        <v>0</v>
      </c>
      <c r="AI153" s="457">
        <v>0</v>
      </c>
      <c r="AJ153" s="457">
        <v>0</v>
      </c>
      <c r="AK153" s="458">
        <v>0</v>
      </c>
      <c r="AL153" s="457">
        <v>0</v>
      </c>
      <c r="AM153" s="457">
        <v>0</v>
      </c>
      <c r="AN153" s="457">
        <v>0</v>
      </c>
      <c r="AO153" s="457">
        <v>0</v>
      </c>
      <c r="AP153" s="458">
        <v>0</v>
      </c>
      <c r="AQ153" s="457">
        <v>0</v>
      </c>
      <c r="AR153" s="457">
        <v>0</v>
      </c>
      <c r="AS153" s="457">
        <v>0</v>
      </c>
      <c r="AT153" s="457">
        <v>0</v>
      </c>
      <c r="AU153" s="458">
        <v>0</v>
      </c>
      <c r="AV153" s="457">
        <v>0</v>
      </c>
      <c r="AW153" s="457">
        <v>0</v>
      </c>
      <c r="AX153" s="457">
        <v>0</v>
      </c>
      <c r="AY153" s="457">
        <v>0</v>
      </c>
      <c r="AZ153" s="458">
        <v>0</v>
      </c>
      <c r="BA153" s="457">
        <v>0</v>
      </c>
      <c r="BB153" s="457">
        <v>0</v>
      </c>
      <c r="BC153" s="458" t="s">
        <v>475</v>
      </c>
      <c r="BE153" s="85">
        <v>0</v>
      </c>
      <c r="BF153" s="85">
        <v>0</v>
      </c>
      <c r="BG153" s="85">
        <v>0</v>
      </c>
      <c r="BH153" s="85">
        <v>0</v>
      </c>
      <c r="BI153" s="85">
        <v>0</v>
      </c>
      <c r="BJ153" s="85">
        <v>0</v>
      </c>
      <c r="BK153" s="85">
        <v>0</v>
      </c>
      <c r="BL153" s="85">
        <v>0</v>
      </c>
      <c r="BM153" s="85">
        <v>0</v>
      </c>
      <c r="BN153" s="85">
        <v>0</v>
      </c>
      <c r="BO153" s="85">
        <v>0</v>
      </c>
      <c r="BP153" s="85">
        <v>0</v>
      </c>
    </row>
    <row r="154" spans="1:104" ht="20.45" customHeight="1">
      <c r="B154" s="421" t="s">
        <v>449</v>
      </c>
      <c r="C154" s="456">
        <v>133159.96923452002</v>
      </c>
      <c r="D154" s="457">
        <v>2086.0374420200001</v>
      </c>
      <c r="E154" s="457">
        <v>0</v>
      </c>
      <c r="F154" s="457">
        <v>122068.18902267001</v>
      </c>
      <c r="G154" s="458">
        <v>0</v>
      </c>
      <c r="H154" s="457">
        <v>0</v>
      </c>
      <c r="I154" s="457">
        <v>0</v>
      </c>
      <c r="J154" s="457">
        <v>5987.5421880000004</v>
      </c>
      <c r="K154" s="457">
        <v>0</v>
      </c>
      <c r="L154" s="458">
        <v>0</v>
      </c>
      <c r="M154" s="457">
        <v>0</v>
      </c>
      <c r="N154" s="457">
        <v>202.69273100000001</v>
      </c>
      <c r="O154" s="457">
        <v>0</v>
      </c>
      <c r="P154" s="457">
        <v>1115.8559728299999</v>
      </c>
      <c r="Q154" s="458">
        <v>0</v>
      </c>
      <c r="R154" s="457">
        <v>1305.7586679999999</v>
      </c>
      <c r="S154" s="457">
        <v>0</v>
      </c>
      <c r="T154" s="457">
        <v>0</v>
      </c>
      <c r="U154" s="457">
        <v>0</v>
      </c>
      <c r="V154" s="458">
        <v>26.114044</v>
      </c>
      <c r="W154" s="457">
        <v>4.5401379999999998</v>
      </c>
      <c r="X154" s="457">
        <v>361.12476800000002</v>
      </c>
      <c r="Y154" s="457">
        <v>0</v>
      </c>
      <c r="Z154" s="457">
        <v>0</v>
      </c>
      <c r="AA154" s="458">
        <v>0</v>
      </c>
      <c r="AB154" s="457">
        <v>0</v>
      </c>
      <c r="AC154" s="457">
        <v>0</v>
      </c>
      <c r="AD154" s="457">
        <v>2.1142599999999998</v>
      </c>
      <c r="AE154" s="457">
        <v>0</v>
      </c>
      <c r="AF154" s="458">
        <v>0</v>
      </c>
      <c r="AG154" s="457">
        <v>0</v>
      </c>
      <c r="AH154" s="457">
        <v>0</v>
      </c>
      <c r="AI154" s="457">
        <v>0</v>
      </c>
      <c r="AJ154" s="457">
        <v>0</v>
      </c>
      <c r="AK154" s="458">
        <v>0</v>
      </c>
      <c r="AL154" s="457">
        <v>0</v>
      </c>
      <c r="AM154" s="457">
        <v>0</v>
      </c>
      <c r="AN154" s="457">
        <v>0</v>
      </c>
      <c r="AO154" s="457">
        <v>0</v>
      </c>
      <c r="AP154" s="458">
        <v>0</v>
      </c>
      <c r="AQ154" s="457">
        <v>0</v>
      </c>
      <c r="AR154" s="457">
        <v>0</v>
      </c>
      <c r="AS154" s="457">
        <v>0</v>
      </c>
      <c r="AT154" s="457">
        <v>0</v>
      </c>
      <c r="AU154" s="458">
        <v>0</v>
      </c>
      <c r="AV154" s="457">
        <v>0</v>
      </c>
      <c r="AW154" s="457">
        <v>0</v>
      </c>
      <c r="AX154" s="457">
        <v>0</v>
      </c>
      <c r="AY154" s="457">
        <v>0</v>
      </c>
      <c r="AZ154" s="458">
        <v>0</v>
      </c>
      <c r="BA154" s="457">
        <v>0</v>
      </c>
      <c r="BB154" s="457">
        <v>0</v>
      </c>
      <c r="BC154" s="458" t="s">
        <v>475</v>
      </c>
      <c r="BE154" s="85">
        <v>0</v>
      </c>
      <c r="BF154" s="85">
        <v>0</v>
      </c>
      <c r="BG154" s="85">
        <v>0</v>
      </c>
      <c r="BH154" s="85">
        <v>0</v>
      </c>
      <c r="BI154" s="85">
        <v>0</v>
      </c>
      <c r="BJ154" s="85">
        <v>0</v>
      </c>
      <c r="BK154" s="85">
        <v>0</v>
      </c>
      <c r="BL154" s="85">
        <v>0</v>
      </c>
      <c r="BM154" s="85">
        <v>0</v>
      </c>
      <c r="BN154" s="85">
        <v>0</v>
      </c>
      <c r="BO154" s="85">
        <v>0</v>
      </c>
      <c r="BP154" s="85">
        <v>0</v>
      </c>
    </row>
    <row r="155" spans="1:104" ht="20.45" customHeight="1">
      <c r="B155" s="421" t="s">
        <v>450</v>
      </c>
      <c r="C155" s="456">
        <v>3607.3416197900001</v>
      </c>
      <c r="D155" s="457">
        <v>263.18654371000002</v>
      </c>
      <c r="E155" s="457">
        <v>1576.650506</v>
      </c>
      <c r="F155" s="457">
        <v>0</v>
      </c>
      <c r="G155" s="458">
        <v>0</v>
      </c>
      <c r="H155" s="457">
        <v>0</v>
      </c>
      <c r="I155" s="457">
        <v>1.1386590000000001</v>
      </c>
      <c r="J155" s="457">
        <v>0</v>
      </c>
      <c r="K155" s="457">
        <v>1065.82709608</v>
      </c>
      <c r="L155" s="458">
        <v>0</v>
      </c>
      <c r="M155" s="457">
        <v>0</v>
      </c>
      <c r="N155" s="457">
        <v>0</v>
      </c>
      <c r="O155" s="457">
        <v>0</v>
      </c>
      <c r="P155" s="457">
        <v>0</v>
      </c>
      <c r="Q155" s="458">
        <v>680.05216099999996</v>
      </c>
      <c r="R155" s="457">
        <v>6.5200000000000002E-4</v>
      </c>
      <c r="S155" s="457">
        <v>0</v>
      </c>
      <c r="T155" s="457">
        <v>0</v>
      </c>
      <c r="U155" s="457">
        <v>0</v>
      </c>
      <c r="V155" s="458">
        <v>4.0347400000000002</v>
      </c>
      <c r="W155" s="457">
        <v>0</v>
      </c>
      <c r="X155" s="457">
        <v>0</v>
      </c>
      <c r="Y155" s="457">
        <v>16.451262</v>
      </c>
      <c r="Z155" s="457">
        <v>0</v>
      </c>
      <c r="AA155" s="458">
        <v>0</v>
      </c>
      <c r="AB155" s="457">
        <v>0</v>
      </c>
      <c r="AC155" s="457">
        <v>0</v>
      </c>
      <c r="AD155" s="457">
        <v>0</v>
      </c>
      <c r="AE155" s="457">
        <v>0</v>
      </c>
      <c r="AF155" s="458">
        <v>0</v>
      </c>
      <c r="AG155" s="457">
        <v>0</v>
      </c>
      <c r="AH155" s="457">
        <v>0</v>
      </c>
      <c r="AI155" s="457">
        <v>0</v>
      </c>
      <c r="AJ155" s="457">
        <v>0</v>
      </c>
      <c r="AK155" s="458">
        <v>0</v>
      </c>
      <c r="AL155" s="457">
        <v>0</v>
      </c>
      <c r="AM155" s="457">
        <v>0</v>
      </c>
      <c r="AN155" s="457">
        <v>0</v>
      </c>
      <c r="AO155" s="457">
        <v>0</v>
      </c>
      <c r="AP155" s="458">
        <v>0</v>
      </c>
      <c r="AQ155" s="457">
        <v>0</v>
      </c>
      <c r="AR155" s="457">
        <v>0</v>
      </c>
      <c r="AS155" s="457">
        <v>0</v>
      </c>
      <c r="AT155" s="457">
        <v>0</v>
      </c>
      <c r="AU155" s="458">
        <v>0</v>
      </c>
      <c r="AV155" s="457">
        <v>0</v>
      </c>
      <c r="AW155" s="457">
        <v>0</v>
      </c>
      <c r="AX155" s="457">
        <v>0</v>
      </c>
      <c r="AY155" s="457">
        <v>0</v>
      </c>
      <c r="AZ155" s="458">
        <v>0</v>
      </c>
      <c r="BA155" s="457">
        <v>0</v>
      </c>
      <c r="BB155" s="457">
        <v>0</v>
      </c>
      <c r="BC155" s="458" t="s">
        <v>475</v>
      </c>
      <c r="BE155" s="85">
        <v>0</v>
      </c>
      <c r="BF155" s="85">
        <v>0</v>
      </c>
      <c r="BG155" s="85">
        <v>0</v>
      </c>
      <c r="BH155" s="85">
        <v>0</v>
      </c>
      <c r="BI155" s="85">
        <v>0</v>
      </c>
      <c r="BJ155" s="85">
        <v>0</v>
      </c>
      <c r="BK155" s="85">
        <v>0</v>
      </c>
      <c r="BL155" s="85">
        <v>0</v>
      </c>
      <c r="BM155" s="85">
        <v>0</v>
      </c>
      <c r="BN155" s="85">
        <v>0</v>
      </c>
      <c r="BO155" s="85">
        <v>0</v>
      </c>
      <c r="BP155" s="85">
        <v>0</v>
      </c>
    </row>
    <row r="156" spans="1:104" ht="20.45" customHeight="1">
      <c r="B156" s="421" t="s">
        <v>434</v>
      </c>
      <c r="C156" s="456">
        <v>2477.3965809299998</v>
      </c>
      <c r="D156" s="457">
        <v>790.96779592999997</v>
      </c>
      <c r="E156" s="457">
        <v>0</v>
      </c>
      <c r="F156" s="457">
        <v>508.90526625000001</v>
      </c>
      <c r="G156" s="458">
        <v>34.013172750000003</v>
      </c>
      <c r="H156" s="457">
        <v>0</v>
      </c>
      <c r="I156" s="457">
        <v>0</v>
      </c>
      <c r="J156" s="457">
        <v>968.62556099999995</v>
      </c>
      <c r="K156" s="457">
        <v>0</v>
      </c>
      <c r="L156" s="458">
        <v>0</v>
      </c>
      <c r="M156" s="457">
        <v>0</v>
      </c>
      <c r="N156" s="457">
        <v>0</v>
      </c>
      <c r="O156" s="457">
        <v>0</v>
      </c>
      <c r="P156" s="457">
        <v>0</v>
      </c>
      <c r="Q156" s="458">
        <v>0</v>
      </c>
      <c r="R156" s="457">
        <v>0</v>
      </c>
      <c r="S156" s="457">
        <v>0</v>
      </c>
      <c r="T156" s="457">
        <v>0</v>
      </c>
      <c r="U156" s="457">
        <v>0</v>
      </c>
      <c r="V156" s="458">
        <v>0</v>
      </c>
      <c r="W156" s="457">
        <v>0</v>
      </c>
      <c r="X156" s="457">
        <v>0</v>
      </c>
      <c r="Y156" s="457">
        <v>0</v>
      </c>
      <c r="Z156" s="457">
        <v>0</v>
      </c>
      <c r="AA156" s="458">
        <v>0</v>
      </c>
      <c r="AB156" s="457">
        <v>0</v>
      </c>
      <c r="AC156" s="457">
        <v>163.234981</v>
      </c>
      <c r="AD156" s="457">
        <v>0</v>
      </c>
      <c r="AE156" s="457">
        <v>0</v>
      </c>
      <c r="AF156" s="458">
        <v>0</v>
      </c>
      <c r="AG156" s="457">
        <v>0</v>
      </c>
      <c r="AH156" s="457">
        <v>0.327158</v>
      </c>
      <c r="AI156" s="457">
        <v>0</v>
      </c>
      <c r="AJ156" s="457">
        <v>0</v>
      </c>
      <c r="AK156" s="458">
        <v>0</v>
      </c>
      <c r="AL156" s="457">
        <v>0</v>
      </c>
      <c r="AM156" s="457">
        <v>11.322646000000001</v>
      </c>
      <c r="AN156" s="457">
        <v>0</v>
      </c>
      <c r="AO156" s="457">
        <v>0</v>
      </c>
      <c r="AP156" s="458">
        <v>0</v>
      </c>
      <c r="AQ156" s="457">
        <v>0</v>
      </c>
      <c r="AR156" s="457">
        <v>0</v>
      </c>
      <c r="AS156" s="457">
        <v>0</v>
      </c>
      <c r="AT156" s="457">
        <v>0</v>
      </c>
      <c r="AU156" s="458">
        <v>0</v>
      </c>
      <c r="AV156" s="457">
        <v>0</v>
      </c>
      <c r="AW156" s="457">
        <v>0</v>
      </c>
      <c r="AX156" s="457">
        <v>0</v>
      </c>
      <c r="AY156" s="457">
        <v>0</v>
      </c>
      <c r="AZ156" s="458">
        <v>0</v>
      </c>
      <c r="BA156" s="457">
        <v>0</v>
      </c>
      <c r="BB156" s="457">
        <v>0</v>
      </c>
      <c r="BC156" s="458" t="s">
        <v>475</v>
      </c>
      <c r="BE156" s="85">
        <v>0</v>
      </c>
      <c r="BF156" s="85">
        <v>0</v>
      </c>
      <c r="BG156" s="85">
        <v>0</v>
      </c>
      <c r="BH156" s="85">
        <v>0</v>
      </c>
      <c r="BI156" s="85">
        <v>0</v>
      </c>
      <c r="BJ156" s="85">
        <v>0</v>
      </c>
      <c r="BK156" s="85">
        <v>0</v>
      </c>
      <c r="BL156" s="85">
        <v>0</v>
      </c>
      <c r="BM156" s="85">
        <v>0</v>
      </c>
      <c r="BN156" s="85">
        <v>0</v>
      </c>
      <c r="BO156" s="85">
        <v>0</v>
      </c>
      <c r="BP156" s="85">
        <v>0</v>
      </c>
    </row>
    <row r="157" spans="1:104" ht="20.45" customHeight="1">
      <c r="B157" s="421" t="s">
        <v>451</v>
      </c>
      <c r="C157" s="456">
        <v>12636.305976640002</v>
      </c>
      <c r="D157" s="457">
        <v>2145.7608581899999</v>
      </c>
      <c r="E157" s="457">
        <v>843.18544199999997</v>
      </c>
      <c r="F157" s="457">
        <v>2490.91264563</v>
      </c>
      <c r="G157" s="458">
        <v>1255.5198770100001</v>
      </c>
      <c r="H157" s="457">
        <v>1080.771563</v>
      </c>
      <c r="I157" s="457">
        <v>1088.3779569999999</v>
      </c>
      <c r="J157" s="457">
        <v>16.772777999999999</v>
      </c>
      <c r="K157" s="457">
        <v>76.315449489999992</v>
      </c>
      <c r="L157" s="458">
        <v>0</v>
      </c>
      <c r="M157" s="457">
        <v>0</v>
      </c>
      <c r="N157" s="457">
        <v>151.17957799999999</v>
      </c>
      <c r="O157" s="457">
        <v>0</v>
      </c>
      <c r="P157" s="457">
        <v>839.13675792999993</v>
      </c>
      <c r="Q157" s="458">
        <v>0</v>
      </c>
      <c r="R157" s="457">
        <v>5.113505</v>
      </c>
      <c r="S157" s="457">
        <v>200.413701</v>
      </c>
      <c r="T157" s="457">
        <v>113.40580036</v>
      </c>
      <c r="U157" s="457">
        <v>0</v>
      </c>
      <c r="V157" s="458">
        <v>0</v>
      </c>
      <c r="W157" s="457">
        <v>20.231427</v>
      </c>
      <c r="X157" s="457">
        <v>1.2241690000000001</v>
      </c>
      <c r="Y157" s="457">
        <v>0</v>
      </c>
      <c r="Z157" s="457">
        <v>92.907786999999999</v>
      </c>
      <c r="AA157" s="458">
        <v>0</v>
      </c>
      <c r="AB157" s="457">
        <v>0</v>
      </c>
      <c r="AC157" s="457">
        <v>1669.4898679999999</v>
      </c>
      <c r="AD157" s="457">
        <v>0</v>
      </c>
      <c r="AE157" s="457">
        <v>84.627329879999991</v>
      </c>
      <c r="AF157" s="458">
        <v>59.039315999999999</v>
      </c>
      <c r="AG157" s="457">
        <v>4.6497529999999996</v>
      </c>
      <c r="AH157" s="457">
        <v>285.206095</v>
      </c>
      <c r="AI157" s="457">
        <v>0</v>
      </c>
      <c r="AJ157" s="457">
        <v>0</v>
      </c>
      <c r="AK157" s="458">
        <v>0</v>
      </c>
      <c r="AL157" s="457">
        <v>0.44073015000000004</v>
      </c>
      <c r="AM157" s="457">
        <v>2.1073999999999999E-2</v>
      </c>
      <c r="AN157" s="457">
        <v>0</v>
      </c>
      <c r="AO157" s="457">
        <v>0</v>
      </c>
      <c r="AP157" s="458">
        <v>26.019013999999999</v>
      </c>
      <c r="AQ157" s="457">
        <v>0</v>
      </c>
      <c r="AR157" s="457">
        <v>0</v>
      </c>
      <c r="AS157" s="457">
        <v>0</v>
      </c>
      <c r="AT157" s="457">
        <v>85.583500999999998</v>
      </c>
      <c r="AU157" s="458">
        <v>0</v>
      </c>
      <c r="AV157" s="457">
        <v>0</v>
      </c>
      <c r="AW157" s="457">
        <v>0</v>
      </c>
      <c r="AX157" s="457">
        <v>0</v>
      </c>
      <c r="AY157" s="457">
        <v>0</v>
      </c>
      <c r="AZ157" s="458">
        <v>0</v>
      </c>
      <c r="BA157" s="457">
        <v>0</v>
      </c>
      <c r="BB157" s="457">
        <v>0</v>
      </c>
      <c r="BC157" s="458" t="s">
        <v>475</v>
      </c>
      <c r="BE157" s="85">
        <v>0</v>
      </c>
      <c r="BF157" s="85">
        <v>0</v>
      </c>
      <c r="BG157" s="85">
        <v>0</v>
      </c>
      <c r="BH157" s="85">
        <v>0</v>
      </c>
      <c r="BI157" s="85">
        <v>0</v>
      </c>
      <c r="BJ157" s="85">
        <v>0</v>
      </c>
      <c r="BK157" s="85">
        <v>0</v>
      </c>
      <c r="BL157" s="85">
        <v>0</v>
      </c>
      <c r="BM157" s="85">
        <v>0</v>
      </c>
      <c r="BN157" s="85">
        <v>0</v>
      </c>
      <c r="BO157" s="85">
        <v>0</v>
      </c>
      <c r="BP157" s="85">
        <v>0</v>
      </c>
    </row>
    <row r="158" spans="1:104" ht="20.45" customHeight="1">
      <c r="B158" s="421" t="s">
        <v>452</v>
      </c>
      <c r="C158" s="456">
        <v>19747.242027129996</v>
      </c>
      <c r="D158" s="457">
        <v>839.25830666999991</v>
      </c>
      <c r="E158" s="457">
        <v>0</v>
      </c>
      <c r="F158" s="457">
        <v>1061.87001154</v>
      </c>
      <c r="G158" s="458">
        <v>4593.2820815499999</v>
      </c>
      <c r="H158" s="457">
        <v>0</v>
      </c>
      <c r="I158" s="457">
        <v>0</v>
      </c>
      <c r="J158" s="457">
        <v>629.84350700000005</v>
      </c>
      <c r="K158" s="457">
        <v>3436.3704711300002</v>
      </c>
      <c r="L158" s="458">
        <v>69.774727400000003</v>
      </c>
      <c r="M158" s="457">
        <v>0</v>
      </c>
      <c r="N158" s="457">
        <v>0</v>
      </c>
      <c r="O158" s="457">
        <v>9.2747012799999986</v>
      </c>
      <c r="P158" s="457">
        <v>0</v>
      </c>
      <c r="Q158" s="458">
        <v>0</v>
      </c>
      <c r="R158" s="457">
        <v>960.26939600000003</v>
      </c>
      <c r="S158" s="457">
        <v>1.0326999999999999E-2</v>
      </c>
      <c r="T158" s="457">
        <v>46.664564249999998</v>
      </c>
      <c r="U158" s="457">
        <v>0</v>
      </c>
      <c r="V158" s="458">
        <v>0</v>
      </c>
      <c r="W158" s="457">
        <v>140.53706700000001</v>
      </c>
      <c r="X158" s="457">
        <v>81.741992999999994</v>
      </c>
      <c r="Y158" s="457">
        <v>6868.9934359999997</v>
      </c>
      <c r="Z158" s="457">
        <v>-10.924963</v>
      </c>
      <c r="AA158" s="458">
        <v>899.51013899999998</v>
      </c>
      <c r="AB158" s="457">
        <v>0</v>
      </c>
      <c r="AC158" s="457">
        <v>0</v>
      </c>
      <c r="AD158" s="457">
        <v>0</v>
      </c>
      <c r="AE158" s="457">
        <v>0</v>
      </c>
      <c r="AF158" s="458">
        <v>0</v>
      </c>
      <c r="AG158" s="457">
        <v>0</v>
      </c>
      <c r="AH158" s="457">
        <v>0</v>
      </c>
      <c r="AI158" s="457">
        <v>0</v>
      </c>
      <c r="AJ158" s="457">
        <v>0</v>
      </c>
      <c r="AK158" s="458">
        <v>0.89736791000000005</v>
      </c>
      <c r="AL158" s="457">
        <v>0.41249251000000003</v>
      </c>
      <c r="AM158" s="457">
        <v>0</v>
      </c>
      <c r="AN158" s="457">
        <v>0</v>
      </c>
      <c r="AO158" s="457">
        <v>38.714557679999999</v>
      </c>
      <c r="AP158" s="458">
        <v>0</v>
      </c>
      <c r="AQ158" s="457">
        <v>0</v>
      </c>
      <c r="AR158" s="457">
        <v>34.347120990000001</v>
      </c>
      <c r="AS158" s="457">
        <v>43.773916999999997</v>
      </c>
      <c r="AT158" s="457">
        <v>0</v>
      </c>
      <c r="AU158" s="458">
        <v>2.5393780000000001</v>
      </c>
      <c r="AV158" s="457">
        <v>8.1427219999999995E-2</v>
      </c>
      <c r="AW158" s="457">
        <v>0</v>
      </c>
      <c r="AX158" s="457">
        <v>0</v>
      </c>
      <c r="AY158" s="457">
        <v>0</v>
      </c>
      <c r="AZ158" s="458">
        <v>0</v>
      </c>
      <c r="BA158" s="457">
        <v>0</v>
      </c>
      <c r="BB158" s="457">
        <v>0</v>
      </c>
      <c r="BC158" s="458" t="s">
        <v>475</v>
      </c>
      <c r="BE158" s="85">
        <v>0</v>
      </c>
      <c r="BF158" s="85">
        <v>0</v>
      </c>
      <c r="BG158" s="85">
        <v>0</v>
      </c>
      <c r="BH158" s="85">
        <v>0</v>
      </c>
      <c r="BI158" s="85">
        <v>0</v>
      </c>
      <c r="BJ158" s="85">
        <v>0</v>
      </c>
      <c r="BK158" s="85">
        <v>0</v>
      </c>
      <c r="BL158" s="85">
        <v>0</v>
      </c>
      <c r="BM158" s="85">
        <v>0</v>
      </c>
      <c r="BN158" s="85">
        <v>0</v>
      </c>
      <c r="BO158" s="85">
        <v>0</v>
      </c>
      <c r="BP158" s="85">
        <v>0</v>
      </c>
    </row>
    <row r="159" spans="1:104" ht="20.45" customHeight="1">
      <c r="B159" s="421" t="s">
        <v>453</v>
      </c>
      <c r="C159" s="456">
        <v>625.38060065999991</v>
      </c>
      <c r="D159" s="457">
        <v>115.71109017000001</v>
      </c>
      <c r="E159" s="457">
        <v>51.598638999999999</v>
      </c>
      <c r="F159" s="457">
        <v>110.22087275</v>
      </c>
      <c r="G159" s="458">
        <v>208.99613453999999</v>
      </c>
      <c r="H159" s="457">
        <v>62.237827000000003</v>
      </c>
      <c r="I159" s="457">
        <v>39.179124999999999</v>
      </c>
      <c r="J159" s="457">
        <v>13.302346999999999</v>
      </c>
      <c r="K159" s="457">
        <v>0.96001502999999999</v>
      </c>
      <c r="L159" s="458">
        <v>4.9944583600000003</v>
      </c>
      <c r="M159" s="457">
        <v>0</v>
      </c>
      <c r="N159" s="457">
        <v>0</v>
      </c>
      <c r="O159" s="457">
        <v>5.7267749999999999E-2</v>
      </c>
      <c r="P159" s="457">
        <v>1.2882283400000001</v>
      </c>
      <c r="Q159" s="458">
        <v>0</v>
      </c>
      <c r="R159" s="457">
        <v>0</v>
      </c>
      <c r="S159" s="457">
        <v>0.94755</v>
      </c>
      <c r="T159" s="457">
        <v>13.48583382</v>
      </c>
      <c r="U159" s="457">
        <v>3.1000000000000001E-5</v>
      </c>
      <c r="V159" s="458">
        <v>0</v>
      </c>
      <c r="W159" s="457">
        <v>0.84263500000000002</v>
      </c>
      <c r="X159" s="457">
        <v>1.818E-3</v>
      </c>
      <c r="Y159" s="457">
        <v>0</v>
      </c>
      <c r="Z159" s="457">
        <v>0.59323700000000001</v>
      </c>
      <c r="AA159" s="458">
        <v>0.90275099999999997</v>
      </c>
      <c r="AB159" s="457">
        <v>0</v>
      </c>
      <c r="AC159" s="457">
        <v>0</v>
      </c>
      <c r="AD159" s="457">
        <v>0</v>
      </c>
      <c r="AE159" s="457">
        <v>0</v>
      </c>
      <c r="AF159" s="458">
        <v>4.5068999999999998E-2</v>
      </c>
      <c r="AG159" s="457">
        <v>0</v>
      </c>
      <c r="AH159" s="457">
        <v>0</v>
      </c>
      <c r="AI159" s="457">
        <v>0</v>
      </c>
      <c r="AJ159" s="457">
        <v>0</v>
      </c>
      <c r="AK159" s="458">
        <v>9.4390000000000001E-4</v>
      </c>
      <c r="AL159" s="457">
        <v>0</v>
      </c>
      <c r="AM159" s="457">
        <v>0</v>
      </c>
      <c r="AN159" s="457">
        <v>0</v>
      </c>
      <c r="AO159" s="457">
        <v>0</v>
      </c>
      <c r="AP159" s="458">
        <v>9.2919999999999999E-3</v>
      </c>
      <c r="AQ159" s="457">
        <v>0</v>
      </c>
      <c r="AR159" s="457">
        <v>0</v>
      </c>
      <c r="AS159" s="457">
        <v>5.4349999999999997E-3</v>
      </c>
      <c r="AT159" s="457">
        <v>0</v>
      </c>
      <c r="AU159" s="458">
        <v>0</v>
      </c>
      <c r="AV159" s="457">
        <v>0</v>
      </c>
      <c r="AW159" s="457">
        <v>0</v>
      </c>
      <c r="AX159" s="457">
        <v>0</v>
      </c>
      <c r="AY159" s="457">
        <v>0</v>
      </c>
      <c r="AZ159" s="458">
        <v>0</v>
      </c>
      <c r="BA159" s="457">
        <v>0</v>
      </c>
      <c r="BB159" s="457">
        <v>0</v>
      </c>
      <c r="BC159" s="458" t="s">
        <v>475</v>
      </c>
      <c r="BE159" s="85">
        <v>0</v>
      </c>
      <c r="BF159" s="85">
        <v>0</v>
      </c>
      <c r="BG159" s="85">
        <v>0</v>
      </c>
      <c r="BH159" s="85">
        <v>0</v>
      </c>
      <c r="BI159" s="85">
        <v>0</v>
      </c>
      <c r="BJ159" s="85">
        <v>0</v>
      </c>
      <c r="BK159" s="85">
        <v>0</v>
      </c>
      <c r="BL159" s="85">
        <v>0</v>
      </c>
      <c r="BM159" s="85">
        <v>0</v>
      </c>
      <c r="BN159" s="85">
        <v>0</v>
      </c>
      <c r="BO159" s="85">
        <v>0</v>
      </c>
      <c r="BP159" s="85">
        <v>0</v>
      </c>
    </row>
    <row r="160" spans="1:104" ht="20.45" customHeight="1">
      <c r="B160" s="421" t="s">
        <v>454</v>
      </c>
      <c r="C160" s="456">
        <v>3542.7546902700001</v>
      </c>
      <c r="D160" s="457">
        <v>339.23187812999998</v>
      </c>
      <c r="E160" s="457">
        <v>569.38822500000003</v>
      </c>
      <c r="F160" s="457">
        <v>285.15061426</v>
      </c>
      <c r="G160" s="458">
        <v>555.70058639000001</v>
      </c>
      <c r="H160" s="457">
        <v>379.95181700000001</v>
      </c>
      <c r="I160" s="457">
        <v>90.965507000000002</v>
      </c>
      <c r="J160" s="457">
        <v>-6.6301069999999998</v>
      </c>
      <c r="K160" s="457">
        <v>56.112466299999994</v>
      </c>
      <c r="L160" s="458">
        <v>175.60167228999998</v>
      </c>
      <c r="M160" s="457">
        <v>472.91000460000004</v>
      </c>
      <c r="N160" s="457">
        <v>102.112089</v>
      </c>
      <c r="O160" s="457">
        <v>23.434375299999999</v>
      </c>
      <c r="P160" s="457">
        <v>184.50069006000001</v>
      </c>
      <c r="Q160" s="458">
        <v>6.7111219999999996</v>
      </c>
      <c r="R160" s="457">
        <v>15.545631999999999</v>
      </c>
      <c r="S160" s="457">
        <v>32.640785000000001</v>
      </c>
      <c r="T160" s="457">
        <v>96.807648959999995</v>
      </c>
      <c r="U160" s="457">
        <v>37.210990000000002</v>
      </c>
      <c r="V160" s="458">
        <v>0.16345999999999999</v>
      </c>
      <c r="W160" s="457">
        <v>3.0345520000000001</v>
      </c>
      <c r="X160" s="457">
        <v>5.7328869999999998</v>
      </c>
      <c r="Y160" s="457">
        <v>0.78234999999999999</v>
      </c>
      <c r="Z160" s="457">
        <v>8.0600190000000005</v>
      </c>
      <c r="AA160" s="458">
        <v>17.833943000000001</v>
      </c>
      <c r="AB160" s="457">
        <v>0</v>
      </c>
      <c r="AC160" s="457">
        <v>45.712452999999996</v>
      </c>
      <c r="AD160" s="457">
        <v>0</v>
      </c>
      <c r="AE160" s="457">
        <v>0</v>
      </c>
      <c r="AF160" s="458">
        <v>1.45607</v>
      </c>
      <c r="AG160" s="457">
        <v>5.0016480000000003</v>
      </c>
      <c r="AH160" s="457">
        <v>0</v>
      </c>
      <c r="AI160" s="457">
        <v>19.528569999999998</v>
      </c>
      <c r="AJ160" s="457">
        <v>1.210224</v>
      </c>
      <c r="AK160" s="458">
        <v>8.1962434399999999</v>
      </c>
      <c r="AL160" s="457">
        <v>0.26252789000000004</v>
      </c>
      <c r="AM160" s="457">
        <v>0.96475599999999995</v>
      </c>
      <c r="AN160" s="457">
        <v>2.1258590000000002</v>
      </c>
      <c r="AO160" s="457">
        <v>0</v>
      </c>
      <c r="AP160" s="458">
        <v>0</v>
      </c>
      <c r="AQ160" s="457">
        <v>0.81567500000000004</v>
      </c>
      <c r="AR160" s="457">
        <v>1.3370806499999999</v>
      </c>
      <c r="AS160" s="457">
        <v>0.97494599999999998</v>
      </c>
      <c r="AT160" s="457">
        <v>0.36755500000000002</v>
      </c>
      <c r="AU160" s="458">
        <v>0.77891299999999997</v>
      </c>
      <c r="AV160" s="457">
        <v>0</v>
      </c>
      <c r="AW160" s="457">
        <v>0</v>
      </c>
      <c r="AX160" s="457">
        <v>0.49742399999999998</v>
      </c>
      <c r="AY160" s="457">
        <v>0</v>
      </c>
      <c r="AZ160" s="458">
        <v>0.57153799999999999</v>
      </c>
      <c r="BA160" s="457">
        <v>0</v>
      </c>
      <c r="BB160" s="457">
        <v>0</v>
      </c>
      <c r="BC160" s="458" t="s">
        <v>475</v>
      </c>
      <c r="BE160" s="85">
        <v>0</v>
      </c>
      <c r="BF160" s="85">
        <v>0</v>
      </c>
      <c r="BG160" s="85">
        <v>0</v>
      </c>
      <c r="BH160" s="85">
        <v>0</v>
      </c>
      <c r="BI160" s="85">
        <v>0</v>
      </c>
      <c r="BJ160" s="85">
        <v>0</v>
      </c>
      <c r="BK160" s="85">
        <v>0</v>
      </c>
      <c r="BL160" s="85">
        <v>0</v>
      </c>
      <c r="BM160" s="85">
        <v>0</v>
      </c>
      <c r="BN160" s="85">
        <v>0</v>
      </c>
      <c r="BO160" s="85">
        <v>0</v>
      </c>
      <c r="BP160" s="85">
        <v>0</v>
      </c>
    </row>
    <row r="161" spans="1:104" ht="20.45" customHeight="1">
      <c r="B161" s="421" t="s">
        <v>455</v>
      </c>
      <c r="C161" s="456">
        <v>0</v>
      </c>
      <c r="D161" s="457">
        <v>0</v>
      </c>
      <c r="E161" s="457">
        <v>0</v>
      </c>
      <c r="F161" s="457">
        <v>0</v>
      </c>
      <c r="G161" s="458">
        <v>0</v>
      </c>
      <c r="H161" s="457">
        <v>0</v>
      </c>
      <c r="I161" s="457">
        <v>0</v>
      </c>
      <c r="J161" s="457">
        <v>0</v>
      </c>
      <c r="K161" s="457">
        <v>0</v>
      </c>
      <c r="L161" s="458">
        <v>0</v>
      </c>
      <c r="M161" s="457">
        <v>0</v>
      </c>
      <c r="N161" s="457">
        <v>0</v>
      </c>
      <c r="O161" s="457">
        <v>0</v>
      </c>
      <c r="P161" s="457">
        <v>0</v>
      </c>
      <c r="Q161" s="458">
        <v>0</v>
      </c>
      <c r="R161" s="457">
        <v>0</v>
      </c>
      <c r="S161" s="457">
        <v>0</v>
      </c>
      <c r="T161" s="457">
        <v>0</v>
      </c>
      <c r="U161" s="457">
        <v>0</v>
      </c>
      <c r="V161" s="458">
        <v>0</v>
      </c>
      <c r="W161" s="457">
        <v>0</v>
      </c>
      <c r="X161" s="457">
        <v>0</v>
      </c>
      <c r="Y161" s="457">
        <v>0</v>
      </c>
      <c r="Z161" s="457">
        <v>0</v>
      </c>
      <c r="AA161" s="458">
        <v>0</v>
      </c>
      <c r="AB161" s="457">
        <v>0</v>
      </c>
      <c r="AC161" s="457">
        <v>0</v>
      </c>
      <c r="AD161" s="457">
        <v>0</v>
      </c>
      <c r="AE161" s="457">
        <v>0</v>
      </c>
      <c r="AF161" s="458">
        <v>0</v>
      </c>
      <c r="AG161" s="457">
        <v>0</v>
      </c>
      <c r="AH161" s="457">
        <v>0</v>
      </c>
      <c r="AI161" s="457">
        <v>0</v>
      </c>
      <c r="AJ161" s="457">
        <v>0</v>
      </c>
      <c r="AK161" s="458">
        <v>0</v>
      </c>
      <c r="AL161" s="457">
        <v>0</v>
      </c>
      <c r="AM161" s="457">
        <v>0</v>
      </c>
      <c r="AN161" s="457">
        <v>0</v>
      </c>
      <c r="AO161" s="457">
        <v>0</v>
      </c>
      <c r="AP161" s="458">
        <v>0</v>
      </c>
      <c r="AQ161" s="457">
        <v>0</v>
      </c>
      <c r="AR161" s="457">
        <v>0</v>
      </c>
      <c r="AS161" s="457">
        <v>0</v>
      </c>
      <c r="AT161" s="457">
        <v>0</v>
      </c>
      <c r="AU161" s="458">
        <v>0</v>
      </c>
      <c r="AV161" s="457">
        <v>0</v>
      </c>
      <c r="AW161" s="457">
        <v>0</v>
      </c>
      <c r="AX161" s="457">
        <v>0</v>
      </c>
      <c r="AY161" s="457">
        <v>0</v>
      </c>
      <c r="AZ161" s="458">
        <v>0</v>
      </c>
      <c r="BA161" s="457">
        <v>0</v>
      </c>
      <c r="BB161" s="457">
        <v>0</v>
      </c>
      <c r="BC161" s="458" t="s">
        <v>475</v>
      </c>
      <c r="BE161" s="85">
        <v>0</v>
      </c>
      <c r="BF161" s="85">
        <v>0</v>
      </c>
      <c r="BG161" s="85">
        <v>0</v>
      </c>
      <c r="BH161" s="85">
        <v>0</v>
      </c>
      <c r="BI161" s="85">
        <v>0</v>
      </c>
      <c r="BJ161" s="85">
        <v>0</v>
      </c>
      <c r="BK161" s="85">
        <v>0</v>
      </c>
      <c r="BL161" s="85">
        <v>0</v>
      </c>
      <c r="BM161" s="85">
        <v>0</v>
      </c>
      <c r="BN161" s="85">
        <v>0</v>
      </c>
      <c r="BO161" s="85">
        <v>0</v>
      </c>
      <c r="BP161" s="85">
        <v>0</v>
      </c>
    </row>
    <row r="162" spans="1:104" ht="19.5" customHeight="1">
      <c r="B162" s="421" t="s">
        <v>456</v>
      </c>
      <c r="C162" s="456">
        <v>0</v>
      </c>
      <c r="D162" s="457">
        <v>0</v>
      </c>
      <c r="E162" s="457">
        <v>0</v>
      </c>
      <c r="F162" s="457">
        <v>0</v>
      </c>
      <c r="G162" s="458">
        <v>0</v>
      </c>
      <c r="H162" s="457">
        <v>0</v>
      </c>
      <c r="I162" s="457">
        <v>0</v>
      </c>
      <c r="J162" s="457">
        <v>0</v>
      </c>
      <c r="K162" s="457">
        <v>0</v>
      </c>
      <c r="L162" s="458">
        <v>0</v>
      </c>
      <c r="M162" s="457">
        <v>0</v>
      </c>
      <c r="N162" s="457">
        <v>0</v>
      </c>
      <c r="O162" s="457">
        <v>0</v>
      </c>
      <c r="P162" s="457">
        <v>0</v>
      </c>
      <c r="Q162" s="458">
        <v>0</v>
      </c>
      <c r="R162" s="457">
        <v>0</v>
      </c>
      <c r="S162" s="457">
        <v>0</v>
      </c>
      <c r="T162" s="457">
        <v>0</v>
      </c>
      <c r="U162" s="457">
        <v>0</v>
      </c>
      <c r="V162" s="458">
        <v>0</v>
      </c>
      <c r="W162" s="457">
        <v>0</v>
      </c>
      <c r="X162" s="457">
        <v>0</v>
      </c>
      <c r="Y162" s="457">
        <v>0</v>
      </c>
      <c r="Z162" s="457">
        <v>0</v>
      </c>
      <c r="AA162" s="458">
        <v>0</v>
      </c>
      <c r="AB162" s="457">
        <v>0</v>
      </c>
      <c r="AC162" s="457">
        <v>0</v>
      </c>
      <c r="AD162" s="457">
        <v>0</v>
      </c>
      <c r="AE162" s="457">
        <v>0</v>
      </c>
      <c r="AF162" s="458">
        <v>0</v>
      </c>
      <c r="AG162" s="457">
        <v>0</v>
      </c>
      <c r="AH162" s="457">
        <v>0</v>
      </c>
      <c r="AI162" s="457">
        <v>0</v>
      </c>
      <c r="AJ162" s="457">
        <v>0</v>
      </c>
      <c r="AK162" s="458">
        <v>0</v>
      </c>
      <c r="AL162" s="457">
        <v>0</v>
      </c>
      <c r="AM162" s="457">
        <v>0</v>
      </c>
      <c r="AN162" s="457">
        <v>0</v>
      </c>
      <c r="AO162" s="457">
        <v>0</v>
      </c>
      <c r="AP162" s="458">
        <v>0</v>
      </c>
      <c r="AQ162" s="457">
        <v>0</v>
      </c>
      <c r="AR162" s="457">
        <v>0</v>
      </c>
      <c r="AS162" s="457">
        <v>0</v>
      </c>
      <c r="AT162" s="457">
        <v>0</v>
      </c>
      <c r="AU162" s="458">
        <v>0</v>
      </c>
      <c r="AV162" s="457">
        <v>0</v>
      </c>
      <c r="AW162" s="457">
        <v>0</v>
      </c>
      <c r="AX162" s="457">
        <v>0</v>
      </c>
      <c r="AY162" s="457">
        <v>0</v>
      </c>
      <c r="AZ162" s="458">
        <v>0</v>
      </c>
      <c r="BA162" s="457">
        <v>0</v>
      </c>
      <c r="BB162" s="457">
        <v>0</v>
      </c>
      <c r="BC162" s="458" t="s">
        <v>475</v>
      </c>
      <c r="BE162" s="85">
        <v>0</v>
      </c>
      <c r="BF162" s="85">
        <v>0</v>
      </c>
      <c r="BG162" s="85">
        <v>0</v>
      </c>
      <c r="BH162" s="85">
        <v>0</v>
      </c>
      <c r="BI162" s="85">
        <v>0</v>
      </c>
      <c r="BJ162" s="85">
        <v>0</v>
      </c>
      <c r="BK162" s="85">
        <v>0</v>
      </c>
      <c r="BL162" s="85">
        <v>0</v>
      </c>
      <c r="BM162" s="85">
        <v>0</v>
      </c>
      <c r="BN162" s="85">
        <v>0</v>
      </c>
      <c r="BO162" s="85">
        <v>0</v>
      </c>
      <c r="BP162" s="85">
        <v>0</v>
      </c>
    </row>
    <row r="163" spans="1:104" ht="18">
      <c r="B163" s="404"/>
      <c r="C163" s="456"/>
      <c r="D163" s="457"/>
      <c r="E163" s="457"/>
      <c r="F163" s="457"/>
      <c r="G163" s="458"/>
      <c r="H163" s="457"/>
      <c r="I163" s="457"/>
      <c r="J163" s="457"/>
      <c r="K163" s="457"/>
      <c r="L163" s="458"/>
      <c r="M163" s="457"/>
      <c r="N163" s="457"/>
      <c r="O163" s="457"/>
      <c r="P163" s="457"/>
      <c r="Q163" s="458"/>
      <c r="R163" s="457"/>
      <c r="S163" s="457"/>
      <c r="T163" s="457"/>
      <c r="U163" s="457"/>
      <c r="V163" s="458"/>
      <c r="W163" s="457"/>
      <c r="X163" s="457"/>
      <c r="Y163" s="457"/>
      <c r="Z163" s="457"/>
      <c r="AA163" s="458"/>
      <c r="AB163" s="457"/>
      <c r="AC163" s="457"/>
      <c r="AD163" s="457"/>
      <c r="AE163" s="457"/>
      <c r="AF163" s="458"/>
      <c r="AG163" s="457"/>
      <c r="AH163" s="457"/>
      <c r="AI163" s="457"/>
      <c r="AJ163" s="457"/>
      <c r="AK163" s="458"/>
      <c r="AL163" s="457"/>
      <c r="AM163" s="457"/>
      <c r="AN163" s="457"/>
      <c r="AO163" s="457"/>
      <c r="AP163" s="458"/>
      <c r="AQ163" s="457"/>
      <c r="AR163" s="457"/>
      <c r="AS163" s="457"/>
      <c r="AT163" s="457"/>
      <c r="AU163" s="458"/>
      <c r="AV163" s="457"/>
      <c r="AW163" s="457"/>
      <c r="AX163" s="457"/>
      <c r="AY163" s="457"/>
      <c r="AZ163" s="458"/>
      <c r="BA163" s="457"/>
      <c r="BB163" s="457"/>
      <c r="BC163" s="458" t="s">
        <v>475</v>
      </c>
    </row>
    <row r="164" spans="1:104" ht="20.45" customHeight="1">
      <c r="B164" s="104" t="s">
        <v>457</v>
      </c>
      <c r="C164" s="456">
        <v>0</v>
      </c>
      <c r="D164" s="457">
        <v>0</v>
      </c>
      <c r="E164" s="457">
        <v>0</v>
      </c>
      <c r="F164" s="457">
        <v>0</v>
      </c>
      <c r="G164" s="458">
        <v>0</v>
      </c>
      <c r="H164" s="457">
        <v>0</v>
      </c>
      <c r="I164" s="457">
        <v>0</v>
      </c>
      <c r="J164" s="457">
        <v>0</v>
      </c>
      <c r="K164" s="457">
        <v>0</v>
      </c>
      <c r="L164" s="458">
        <v>0</v>
      </c>
      <c r="M164" s="457">
        <v>0</v>
      </c>
      <c r="N164" s="457">
        <v>0</v>
      </c>
      <c r="O164" s="457">
        <v>0</v>
      </c>
      <c r="P164" s="457">
        <v>0</v>
      </c>
      <c r="Q164" s="458">
        <v>0</v>
      </c>
      <c r="R164" s="457">
        <v>0</v>
      </c>
      <c r="S164" s="457">
        <v>0</v>
      </c>
      <c r="T164" s="457">
        <v>0</v>
      </c>
      <c r="U164" s="457">
        <v>0</v>
      </c>
      <c r="V164" s="458">
        <v>0</v>
      </c>
      <c r="W164" s="457">
        <v>0</v>
      </c>
      <c r="X164" s="457">
        <v>0</v>
      </c>
      <c r="Y164" s="457">
        <v>0</v>
      </c>
      <c r="Z164" s="457">
        <v>0</v>
      </c>
      <c r="AA164" s="458">
        <v>0</v>
      </c>
      <c r="AB164" s="457">
        <v>0</v>
      </c>
      <c r="AC164" s="457">
        <v>0</v>
      </c>
      <c r="AD164" s="457">
        <v>0</v>
      </c>
      <c r="AE164" s="457">
        <v>0</v>
      </c>
      <c r="AF164" s="458">
        <v>0</v>
      </c>
      <c r="AG164" s="457">
        <v>0</v>
      </c>
      <c r="AH164" s="457">
        <v>0</v>
      </c>
      <c r="AI164" s="457">
        <v>0</v>
      </c>
      <c r="AJ164" s="457">
        <v>0</v>
      </c>
      <c r="AK164" s="458">
        <v>0</v>
      </c>
      <c r="AL164" s="457">
        <v>0</v>
      </c>
      <c r="AM164" s="457">
        <v>0</v>
      </c>
      <c r="AN164" s="457">
        <v>0</v>
      </c>
      <c r="AO164" s="457">
        <v>0</v>
      </c>
      <c r="AP164" s="458">
        <v>0</v>
      </c>
      <c r="AQ164" s="457">
        <v>0</v>
      </c>
      <c r="AR164" s="457">
        <v>0</v>
      </c>
      <c r="AS164" s="457">
        <v>0</v>
      </c>
      <c r="AT164" s="457">
        <v>0</v>
      </c>
      <c r="AU164" s="458">
        <v>0</v>
      </c>
      <c r="AV164" s="457">
        <v>0</v>
      </c>
      <c r="AW164" s="457">
        <v>0</v>
      </c>
      <c r="AX164" s="457">
        <v>0</v>
      </c>
      <c r="AY164" s="457">
        <v>0</v>
      </c>
      <c r="AZ164" s="458">
        <v>0</v>
      </c>
      <c r="BA164" s="457">
        <v>0</v>
      </c>
      <c r="BB164" s="457">
        <v>0</v>
      </c>
      <c r="BC164" s="458" t="s">
        <v>475</v>
      </c>
      <c r="BE164" s="85">
        <v>0</v>
      </c>
      <c r="BF164" s="85">
        <v>0</v>
      </c>
      <c r="BG164" s="85">
        <v>0</v>
      </c>
      <c r="BH164" s="85">
        <v>0</v>
      </c>
      <c r="BI164" s="85">
        <v>0</v>
      </c>
      <c r="BJ164" s="85">
        <v>0</v>
      </c>
      <c r="BK164" s="85">
        <v>0</v>
      </c>
      <c r="BL164" s="85">
        <v>0</v>
      </c>
      <c r="BM164" s="85">
        <v>0</v>
      </c>
      <c r="BN164" s="85">
        <v>0</v>
      </c>
      <c r="BO164" s="85">
        <v>0</v>
      </c>
      <c r="BP164" s="85">
        <v>0</v>
      </c>
    </row>
    <row r="165" spans="1:104" s="95" customFormat="1" ht="20.45" customHeight="1">
      <c r="A165" s="93"/>
      <c r="B165" s="104"/>
      <c r="C165" s="456"/>
      <c r="D165" s="457"/>
      <c r="E165" s="457"/>
      <c r="F165" s="457"/>
      <c r="G165" s="458"/>
      <c r="H165" s="457"/>
      <c r="I165" s="457"/>
      <c r="J165" s="457"/>
      <c r="K165" s="457"/>
      <c r="L165" s="458"/>
      <c r="M165" s="457"/>
      <c r="N165" s="457"/>
      <c r="O165" s="457"/>
      <c r="P165" s="457"/>
      <c r="Q165" s="458"/>
      <c r="R165" s="457"/>
      <c r="S165" s="457"/>
      <c r="T165" s="457"/>
      <c r="U165" s="457"/>
      <c r="V165" s="458"/>
      <c r="W165" s="457"/>
      <c r="X165" s="457"/>
      <c r="Y165" s="457"/>
      <c r="Z165" s="457"/>
      <c r="AA165" s="458"/>
      <c r="AB165" s="457"/>
      <c r="AC165" s="457"/>
      <c r="AD165" s="457"/>
      <c r="AE165" s="457"/>
      <c r="AF165" s="458"/>
      <c r="AG165" s="457"/>
      <c r="AH165" s="457"/>
      <c r="AI165" s="457"/>
      <c r="AJ165" s="457"/>
      <c r="AK165" s="458"/>
      <c r="AL165" s="457"/>
      <c r="AM165" s="457"/>
      <c r="AN165" s="457"/>
      <c r="AO165" s="457"/>
      <c r="AP165" s="458"/>
      <c r="AQ165" s="457"/>
      <c r="AR165" s="457"/>
      <c r="AS165" s="457"/>
      <c r="AT165" s="457"/>
      <c r="AU165" s="458"/>
      <c r="AV165" s="457"/>
      <c r="AW165" s="457"/>
      <c r="AX165" s="457"/>
      <c r="AY165" s="457"/>
      <c r="AZ165" s="458"/>
      <c r="BA165" s="457"/>
      <c r="BB165" s="457"/>
      <c r="BC165" s="458" t="s">
        <v>475</v>
      </c>
      <c r="BD165" s="93"/>
      <c r="BE165" s="93"/>
      <c r="BF165" s="93"/>
      <c r="BG165" s="93"/>
      <c r="BH165" s="93"/>
      <c r="BI165" s="93"/>
      <c r="BJ165" s="93"/>
      <c r="BK165" s="93"/>
      <c r="BL165" s="93"/>
      <c r="BM165" s="93"/>
      <c r="BN165" s="93"/>
      <c r="BO165" s="93"/>
      <c r="BP165" s="93"/>
      <c r="BQ165" s="93"/>
      <c r="BR165" s="93"/>
      <c r="BS165" s="93"/>
      <c r="BT165" s="93"/>
      <c r="BU165" s="93"/>
      <c r="BV165" s="93"/>
      <c r="BW165" s="93"/>
      <c r="BX165" s="93"/>
      <c r="BY165" s="93"/>
      <c r="BZ165" s="93"/>
      <c r="CA165" s="93"/>
      <c r="CB165" s="93"/>
      <c r="CC165" s="93"/>
      <c r="CD165" s="93"/>
      <c r="CE165" s="93"/>
      <c r="CF165" s="93"/>
      <c r="CG165" s="93"/>
      <c r="CH165" s="93"/>
      <c r="CI165" s="93"/>
      <c r="CJ165" s="93"/>
      <c r="CK165" s="93"/>
      <c r="CL165" s="93"/>
      <c r="CM165" s="93"/>
      <c r="CN165" s="93"/>
      <c r="CO165" s="93"/>
      <c r="CP165" s="93"/>
      <c r="CQ165" s="93"/>
      <c r="CR165" s="93"/>
      <c r="CS165" s="93"/>
      <c r="CT165" s="93"/>
      <c r="CU165" s="93"/>
      <c r="CV165" s="93"/>
      <c r="CW165" s="93"/>
      <c r="CX165" s="93"/>
      <c r="CY165" s="93"/>
      <c r="CZ165" s="93"/>
    </row>
    <row r="166" spans="1:104" s="422" customFormat="1" ht="20.45" customHeight="1">
      <c r="A166" s="315"/>
      <c r="B166" s="403" t="s">
        <v>458</v>
      </c>
      <c r="C166" s="453">
        <v>676833.87696348003</v>
      </c>
      <c r="D166" s="454">
        <v>172992.84289535999</v>
      </c>
      <c r="E166" s="454">
        <v>70391.023763999998</v>
      </c>
      <c r="F166" s="454">
        <v>86163.799207759992</v>
      </c>
      <c r="G166" s="455">
        <v>71209.35124941</v>
      </c>
      <c r="H166" s="454">
        <v>36876.267036999998</v>
      </c>
      <c r="I166" s="454">
        <v>23365.632162999998</v>
      </c>
      <c r="J166" s="454">
        <v>29048.029613999999</v>
      </c>
      <c r="K166" s="454">
        <v>9084.270693030001</v>
      </c>
      <c r="L166" s="455">
        <v>16202.950306969999</v>
      </c>
      <c r="M166" s="454">
        <v>72121.638039559999</v>
      </c>
      <c r="N166" s="454">
        <v>4476.933567</v>
      </c>
      <c r="O166" s="454">
        <v>662.44513552000001</v>
      </c>
      <c r="P166" s="454">
        <v>11264.416191600001</v>
      </c>
      <c r="Q166" s="455">
        <v>3149.400748</v>
      </c>
      <c r="R166" s="454">
        <v>3711.5906500000001</v>
      </c>
      <c r="S166" s="454">
        <v>3233.4023870000001</v>
      </c>
      <c r="T166" s="454">
        <v>14052.51947162</v>
      </c>
      <c r="U166" s="454">
        <v>2568.0267399999998</v>
      </c>
      <c r="V166" s="455">
        <v>244.952068</v>
      </c>
      <c r="W166" s="454">
        <v>1174.52386</v>
      </c>
      <c r="X166" s="454">
        <v>2925.712477</v>
      </c>
      <c r="Y166" s="454">
        <v>1572.3648559999999</v>
      </c>
      <c r="Z166" s="454">
        <v>2545.2782229999998</v>
      </c>
      <c r="AA166" s="455">
        <v>1267.7144189999999</v>
      </c>
      <c r="AB166" s="454">
        <v>2457.0476010000002</v>
      </c>
      <c r="AC166" s="454">
        <v>21373.705268999998</v>
      </c>
      <c r="AD166" s="454">
        <v>-77.525299000000004</v>
      </c>
      <c r="AE166" s="454">
        <v>1797.5184080699999</v>
      </c>
      <c r="AF166" s="455">
        <v>583.194388</v>
      </c>
      <c r="AG166" s="454">
        <v>1604.751722</v>
      </c>
      <c r="AH166" s="454">
        <v>3697.413309</v>
      </c>
      <c r="AI166" s="454">
        <v>906.47803499999998</v>
      </c>
      <c r="AJ166" s="454">
        <v>400.52202799999998</v>
      </c>
      <c r="AK166" s="455">
        <v>442.18291386999999</v>
      </c>
      <c r="AL166" s="454">
        <v>434.73772387000002</v>
      </c>
      <c r="AM166" s="454">
        <v>377.41445800000002</v>
      </c>
      <c r="AN166" s="454">
        <v>115.229568</v>
      </c>
      <c r="AO166" s="454">
        <v>457.98268261999999</v>
      </c>
      <c r="AP166" s="455">
        <v>560.37297000000001</v>
      </c>
      <c r="AQ166" s="454">
        <v>238.401374</v>
      </c>
      <c r="AR166" s="454">
        <v>183.66535191999998</v>
      </c>
      <c r="AS166" s="454">
        <v>184.605287</v>
      </c>
      <c r="AT166" s="454">
        <v>23.344640999999999</v>
      </c>
      <c r="AU166" s="455">
        <v>153.18879799999999</v>
      </c>
      <c r="AV166" s="454">
        <v>86.21338634</v>
      </c>
      <c r="AW166" s="454">
        <v>69.581629000000007</v>
      </c>
      <c r="AX166" s="454">
        <v>132.43879899999999</v>
      </c>
      <c r="AY166" s="454">
        <v>98.712046959999995</v>
      </c>
      <c r="AZ166" s="455">
        <v>209.12058099999999</v>
      </c>
      <c r="BA166" s="454">
        <v>18.493528000000001</v>
      </c>
      <c r="BB166" s="454">
        <v>0</v>
      </c>
      <c r="BC166" s="455" t="s">
        <v>475</v>
      </c>
      <c r="BD166" s="315"/>
      <c r="BE166" s="315">
        <v>0</v>
      </c>
      <c r="BF166" s="315">
        <v>0</v>
      </c>
      <c r="BG166" s="315">
        <v>0</v>
      </c>
      <c r="BH166" s="315">
        <v>0</v>
      </c>
      <c r="BI166" s="315">
        <v>0</v>
      </c>
      <c r="BJ166" s="315">
        <v>0</v>
      </c>
      <c r="BK166" s="315">
        <v>0</v>
      </c>
      <c r="BL166" s="315">
        <v>0</v>
      </c>
      <c r="BM166" s="315">
        <v>0</v>
      </c>
      <c r="BN166" s="315">
        <v>0</v>
      </c>
      <c r="BO166" s="315">
        <v>0</v>
      </c>
      <c r="BP166" s="315">
        <v>0</v>
      </c>
      <c r="BQ166" s="315"/>
      <c r="BR166" s="315"/>
      <c r="BS166" s="315"/>
      <c r="BT166" s="315"/>
      <c r="BU166" s="315"/>
      <c r="BV166" s="315"/>
      <c r="BW166" s="315"/>
      <c r="BX166" s="315"/>
      <c r="BY166" s="315"/>
      <c r="BZ166" s="315"/>
      <c r="CA166" s="315"/>
      <c r="CB166" s="315"/>
      <c r="CC166" s="315"/>
      <c r="CD166" s="315"/>
      <c r="CE166" s="315"/>
      <c r="CF166" s="315"/>
      <c r="CG166" s="315"/>
      <c r="CH166" s="315"/>
      <c r="CI166" s="315"/>
      <c r="CJ166" s="315"/>
      <c r="CK166" s="315"/>
      <c r="CL166" s="315"/>
      <c r="CM166" s="315"/>
      <c r="CN166" s="315"/>
      <c r="CO166" s="315"/>
      <c r="CP166" s="315"/>
      <c r="CQ166" s="315"/>
      <c r="CR166" s="315"/>
      <c r="CS166" s="315"/>
      <c r="CT166" s="315"/>
      <c r="CU166" s="315"/>
      <c r="CV166" s="315"/>
      <c r="CW166" s="315"/>
      <c r="CX166" s="315"/>
      <c r="CY166" s="315"/>
      <c r="CZ166" s="315"/>
    </row>
    <row r="167" spans="1:104" s="95" customFormat="1" ht="20.45" customHeight="1">
      <c r="A167" s="93"/>
      <c r="B167" s="419" t="s">
        <v>348</v>
      </c>
      <c r="C167" s="456">
        <v>156396.44418323995</v>
      </c>
      <c r="D167" s="457">
        <v>43888.119760220005</v>
      </c>
      <c r="E167" s="457">
        <v>18117.842036999999</v>
      </c>
      <c r="F167" s="457">
        <v>17043.057167809999</v>
      </c>
      <c r="G167" s="458">
        <v>19310.34435625</v>
      </c>
      <c r="H167" s="457">
        <v>10914.736773000001</v>
      </c>
      <c r="I167" s="457">
        <v>5765.1264350000001</v>
      </c>
      <c r="J167" s="457">
        <v>4527.5200949999999</v>
      </c>
      <c r="K167" s="457">
        <v>-102.33748847</v>
      </c>
      <c r="L167" s="458">
        <v>2117.3458599000001</v>
      </c>
      <c r="M167" s="457">
        <v>16523.661834799997</v>
      </c>
      <c r="N167" s="457">
        <v>1269.299919</v>
      </c>
      <c r="O167" s="457">
        <v>140.66229494000001</v>
      </c>
      <c r="P167" s="457">
        <v>1287.0646873199998</v>
      </c>
      <c r="Q167" s="458">
        <v>-1.234469</v>
      </c>
      <c r="R167" s="457">
        <v>3119.2057679999998</v>
      </c>
      <c r="S167" s="457">
        <v>354.459543</v>
      </c>
      <c r="T167" s="457">
        <v>4197.0858740200001</v>
      </c>
      <c r="U167" s="457">
        <v>371.56518599999998</v>
      </c>
      <c r="V167" s="458">
        <v>0</v>
      </c>
      <c r="W167" s="457">
        <v>37.991627999999999</v>
      </c>
      <c r="X167" s="457">
        <v>43.034720999999998</v>
      </c>
      <c r="Y167" s="457">
        <v>284.78460200000001</v>
      </c>
      <c r="Z167" s="457">
        <v>314.65477199999998</v>
      </c>
      <c r="AA167" s="458">
        <v>179.16651400000001</v>
      </c>
      <c r="AB167" s="457">
        <v>164.45424700000001</v>
      </c>
      <c r="AC167" s="457">
        <v>5073.8044550000004</v>
      </c>
      <c r="AD167" s="457">
        <v>0.39848099999999997</v>
      </c>
      <c r="AE167" s="457">
        <v>339.83292526999998</v>
      </c>
      <c r="AF167" s="458">
        <v>235.99473399999999</v>
      </c>
      <c r="AG167" s="457">
        <v>-26.679814</v>
      </c>
      <c r="AH167" s="457">
        <v>444.439277</v>
      </c>
      <c r="AI167" s="457">
        <v>22.883618999999999</v>
      </c>
      <c r="AJ167" s="457">
        <v>0</v>
      </c>
      <c r="AK167" s="458">
        <v>54.140079749999998</v>
      </c>
      <c r="AL167" s="457">
        <v>-0.43791163</v>
      </c>
      <c r="AM167" s="457">
        <v>-25.314043999999999</v>
      </c>
      <c r="AN167" s="457">
        <v>61.598280000000003</v>
      </c>
      <c r="AO167" s="457">
        <v>81.028262489999989</v>
      </c>
      <c r="AP167" s="458">
        <v>61.312804</v>
      </c>
      <c r="AQ167" s="457">
        <v>0.145236</v>
      </c>
      <c r="AR167" s="457">
        <v>-68.531896639999999</v>
      </c>
      <c r="AS167" s="457">
        <v>3.1396310000000001</v>
      </c>
      <c r="AT167" s="457">
        <v>191.91350199999999</v>
      </c>
      <c r="AU167" s="458">
        <v>4.5347679999999997</v>
      </c>
      <c r="AV167" s="457">
        <v>16.20991321</v>
      </c>
      <c r="AW167" s="457">
        <v>-0.62451299999999998</v>
      </c>
      <c r="AX167" s="457">
        <v>0</v>
      </c>
      <c r="AY167" s="457">
        <v>0</v>
      </c>
      <c r="AZ167" s="458">
        <v>59.044277000000001</v>
      </c>
      <c r="BA167" s="457">
        <v>0</v>
      </c>
      <c r="BB167" s="457">
        <v>0</v>
      </c>
      <c r="BC167" s="458" t="s">
        <v>475</v>
      </c>
      <c r="BD167" s="93"/>
      <c r="BE167" s="93">
        <v>0</v>
      </c>
      <c r="BF167" s="93">
        <v>0</v>
      </c>
      <c r="BG167" s="93">
        <v>0</v>
      </c>
      <c r="BH167" s="93">
        <v>0</v>
      </c>
      <c r="BI167" s="93">
        <v>0</v>
      </c>
      <c r="BJ167" s="93">
        <v>0</v>
      </c>
      <c r="BK167" s="93">
        <v>0</v>
      </c>
      <c r="BL167" s="93">
        <v>0</v>
      </c>
      <c r="BM167" s="93">
        <v>0</v>
      </c>
      <c r="BN167" s="93">
        <v>0</v>
      </c>
      <c r="BO167" s="93">
        <v>0</v>
      </c>
      <c r="BP167" s="93">
        <v>0</v>
      </c>
      <c r="BQ167" s="93"/>
      <c r="BR167" s="93"/>
      <c r="BS167" s="93"/>
      <c r="BT167" s="93"/>
      <c r="BU167" s="93"/>
      <c r="BV167" s="93"/>
      <c r="BW167" s="93"/>
      <c r="BX167" s="93"/>
      <c r="BY167" s="93"/>
      <c r="BZ167" s="93"/>
      <c r="CA167" s="93"/>
      <c r="CB167" s="93"/>
      <c r="CC167" s="93"/>
      <c r="CD167" s="93"/>
      <c r="CE167" s="93"/>
      <c r="CF167" s="93"/>
      <c r="CG167" s="93"/>
      <c r="CH167" s="93"/>
      <c r="CI167" s="93"/>
      <c r="CJ167" s="93"/>
      <c r="CK167" s="93"/>
      <c r="CL167" s="93"/>
      <c r="CM167" s="93"/>
      <c r="CN167" s="93"/>
      <c r="CO167" s="93"/>
      <c r="CP167" s="93"/>
      <c r="CQ167" s="93"/>
      <c r="CR167" s="93"/>
      <c r="CS167" s="93"/>
      <c r="CT167" s="93"/>
      <c r="CU167" s="93"/>
      <c r="CV167" s="93"/>
      <c r="CW167" s="93"/>
      <c r="CX167" s="93"/>
      <c r="CY167" s="93"/>
      <c r="CZ167" s="93"/>
    </row>
    <row r="168" spans="1:104" ht="20.45" customHeight="1">
      <c r="B168" s="403" t="s">
        <v>459</v>
      </c>
      <c r="C168" s="453">
        <v>520437.43278024014</v>
      </c>
      <c r="D168" s="454">
        <v>129104.72313514</v>
      </c>
      <c r="E168" s="454">
        <v>52273.181727000003</v>
      </c>
      <c r="F168" s="454">
        <v>69120.742039949997</v>
      </c>
      <c r="G168" s="455">
        <v>51899.006893160004</v>
      </c>
      <c r="H168" s="454">
        <v>25961.530264000001</v>
      </c>
      <c r="I168" s="454">
        <v>17600.505728</v>
      </c>
      <c r="J168" s="454">
        <v>24520.509518999999</v>
      </c>
      <c r="K168" s="454">
        <v>9186.6081814999998</v>
      </c>
      <c r="L168" s="455">
        <v>14085.60444707</v>
      </c>
      <c r="M168" s="454">
        <v>55597.976204760002</v>
      </c>
      <c r="N168" s="454">
        <v>3207.633648</v>
      </c>
      <c r="O168" s="454">
        <v>521.78284057999997</v>
      </c>
      <c r="P168" s="454">
        <v>9977.3515042800009</v>
      </c>
      <c r="Q168" s="455">
        <v>3150.635217</v>
      </c>
      <c r="R168" s="454">
        <v>592.38488199999995</v>
      </c>
      <c r="S168" s="454">
        <v>2878.9428440000002</v>
      </c>
      <c r="T168" s="454">
        <v>9855.4335976000002</v>
      </c>
      <c r="U168" s="454">
        <v>2196.461554</v>
      </c>
      <c r="V168" s="455">
        <v>244.952068</v>
      </c>
      <c r="W168" s="454">
        <v>1136.532232</v>
      </c>
      <c r="X168" s="454">
        <v>2882.677756</v>
      </c>
      <c r="Y168" s="454">
        <v>1287.580254</v>
      </c>
      <c r="Z168" s="454">
        <v>2230.6234509999999</v>
      </c>
      <c r="AA168" s="455">
        <v>1088.5479049999999</v>
      </c>
      <c r="AB168" s="454">
        <v>2292.5933540000001</v>
      </c>
      <c r="AC168" s="454">
        <v>16299.900814000001</v>
      </c>
      <c r="AD168" s="454">
        <v>-77.923779999999994</v>
      </c>
      <c r="AE168" s="454">
        <v>1457.6854828</v>
      </c>
      <c r="AF168" s="455">
        <v>347.19965400000001</v>
      </c>
      <c r="AG168" s="454">
        <v>1631.4315360000001</v>
      </c>
      <c r="AH168" s="454">
        <v>3252.9740320000001</v>
      </c>
      <c r="AI168" s="454">
        <v>883.59441600000002</v>
      </c>
      <c r="AJ168" s="454">
        <v>400.52202799999998</v>
      </c>
      <c r="AK168" s="455">
        <v>388.04283412000001</v>
      </c>
      <c r="AL168" s="454">
        <v>435.1756355</v>
      </c>
      <c r="AM168" s="454">
        <v>402.72850199999999</v>
      </c>
      <c r="AN168" s="454">
        <v>53.631287999999998</v>
      </c>
      <c r="AO168" s="454">
        <v>376.95442013000002</v>
      </c>
      <c r="AP168" s="455">
        <v>499.06016599999998</v>
      </c>
      <c r="AQ168" s="454">
        <v>238.25613799999999</v>
      </c>
      <c r="AR168" s="454">
        <v>252.19724855999999</v>
      </c>
      <c r="AS168" s="454">
        <v>181.465656</v>
      </c>
      <c r="AT168" s="454">
        <v>-168.568861</v>
      </c>
      <c r="AU168" s="455">
        <v>148.65403000000001</v>
      </c>
      <c r="AV168" s="454">
        <v>70.003473129999989</v>
      </c>
      <c r="AW168" s="454">
        <v>70.206142</v>
      </c>
      <c r="AX168" s="454">
        <v>132.43879899999999</v>
      </c>
      <c r="AY168" s="454">
        <v>98.712046959999995</v>
      </c>
      <c r="AZ168" s="455">
        <v>150.07630399999999</v>
      </c>
      <c r="BA168" s="454">
        <v>18.493528000000001</v>
      </c>
      <c r="BB168" s="454">
        <v>0</v>
      </c>
      <c r="BC168" s="455" t="s">
        <v>475</v>
      </c>
      <c r="BE168" s="85">
        <v>0</v>
      </c>
      <c r="BF168" s="85">
        <v>0</v>
      </c>
      <c r="BG168" s="85">
        <v>0</v>
      </c>
      <c r="BH168" s="85">
        <v>0</v>
      </c>
      <c r="BI168" s="85">
        <v>0</v>
      </c>
      <c r="BJ168" s="85">
        <v>0</v>
      </c>
      <c r="BK168" s="85">
        <v>0</v>
      </c>
      <c r="BL168" s="85">
        <v>0</v>
      </c>
      <c r="BM168" s="85">
        <v>0</v>
      </c>
      <c r="BN168" s="85">
        <v>0</v>
      </c>
      <c r="BO168" s="85">
        <v>0</v>
      </c>
      <c r="BP168" s="85">
        <v>0</v>
      </c>
    </row>
    <row r="169" spans="1:104" ht="20.45" customHeight="1">
      <c r="B169" s="419" t="s">
        <v>460</v>
      </c>
      <c r="C169" s="456">
        <v>211587.47118669</v>
      </c>
      <c r="D169" s="457">
        <v>67707.036476809997</v>
      </c>
      <c r="E169" s="457">
        <v>25774.989269999998</v>
      </c>
      <c r="F169" s="457">
        <v>29934.356084310002</v>
      </c>
      <c r="G169" s="458">
        <v>26454.505186369999</v>
      </c>
      <c r="H169" s="457">
        <v>10364.454738</v>
      </c>
      <c r="I169" s="457">
        <v>4218.0237889999999</v>
      </c>
      <c r="J169" s="457">
        <v>5952.4341969999996</v>
      </c>
      <c r="K169" s="457">
        <v>3520.1169331799997</v>
      </c>
      <c r="L169" s="458">
        <v>3882.99853381</v>
      </c>
      <c r="M169" s="457">
        <v>4378.1114646400001</v>
      </c>
      <c r="N169" s="457">
        <v>3681.739861</v>
      </c>
      <c r="O169" s="457">
        <v>516.74103560000003</v>
      </c>
      <c r="P169" s="457">
        <v>3135.7893450799997</v>
      </c>
      <c r="Q169" s="458">
        <v>2133.6734980000001</v>
      </c>
      <c r="R169" s="457">
        <v>5249.0071079999998</v>
      </c>
      <c r="S169" s="457">
        <v>1080.810997</v>
      </c>
      <c r="T169" s="457">
        <v>5173.5018419500002</v>
      </c>
      <c r="U169" s="457">
        <v>1244.254608</v>
      </c>
      <c r="V169" s="458">
        <v>0</v>
      </c>
      <c r="W169" s="457">
        <v>35.423639999999999</v>
      </c>
      <c r="X169" s="457">
        <v>402.59226699999999</v>
      </c>
      <c r="Y169" s="457">
        <v>141.28350900000001</v>
      </c>
      <c r="Z169" s="457">
        <v>169.47989100000001</v>
      </c>
      <c r="AA169" s="458">
        <v>1275.7596639999999</v>
      </c>
      <c r="AB169" s="457">
        <v>383.070493</v>
      </c>
      <c r="AC169" s="457">
        <v>2858.4028159999998</v>
      </c>
      <c r="AD169" s="457">
        <v>0</v>
      </c>
      <c r="AE169" s="457">
        <v>110.26669262</v>
      </c>
      <c r="AF169" s="458">
        <v>108.343153</v>
      </c>
      <c r="AG169" s="457">
        <v>71.566541999999998</v>
      </c>
      <c r="AH169" s="457">
        <v>46.875422999999998</v>
      </c>
      <c r="AI169" s="457">
        <v>222.11619999999999</v>
      </c>
      <c r="AJ169" s="457">
        <v>412.77134899999999</v>
      </c>
      <c r="AK169" s="458">
        <v>298.84451781999996</v>
      </c>
      <c r="AL169" s="457">
        <v>123.94541122</v>
      </c>
      <c r="AM169" s="457">
        <v>6.8296999999999999</v>
      </c>
      <c r="AN169" s="457">
        <v>11.503232000000001</v>
      </c>
      <c r="AO169" s="457">
        <v>16.77749897</v>
      </c>
      <c r="AP169" s="458">
        <v>0</v>
      </c>
      <c r="AQ169" s="457">
        <v>381.916335</v>
      </c>
      <c r="AR169" s="457">
        <v>7.0915295700000005</v>
      </c>
      <c r="AS169" s="457">
        <v>1.8763300000000001</v>
      </c>
      <c r="AT169" s="457">
        <v>56.131233000000002</v>
      </c>
      <c r="AU169" s="458">
        <v>4.7421999999999999E-2</v>
      </c>
      <c r="AV169" s="457">
        <v>0.75528974000000004</v>
      </c>
      <c r="AW169" s="457">
        <v>17.674254000000001</v>
      </c>
      <c r="AX169" s="457">
        <v>4.2457640000000003</v>
      </c>
      <c r="AY169" s="457">
        <v>0</v>
      </c>
      <c r="AZ169" s="458">
        <v>6.8714820000000003</v>
      </c>
      <c r="BA169" s="457">
        <v>12.46458</v>
      </c>
      <c r="BB169" s="457">
        <v>0</v>
      </c>
      <c r="BC169" s="458" t="s">
        <v>475</v>
      </c>
      <c r="BE169" s="85">
        <v>0</v>
      </c>
      <c r="BF169" s="85">
        <v>0</v>
      </c>
      <c r="BG169" s="85">
        <v>0</v>
      </c>
      <c r="BH169" s="85">
        <v>0</v>
      </c>
      <c r="BI169" s="85">
        <v>0</v>
      </c>
      <c r="BJ169" s="85">
        <v>0</v>
      </c>
      <c r="BK169" s="85">
        <v>0</v>
      </c>
      <c r="BL169" s="85">
        <v>0</v>
      </c>
      <c r="BM169" s="85">
        <v>0</v>
      </c>
      <c r="BN169" s="85">
        <v>0</v>
      </c>
      <c r="BO169" s="85">
        <v>0</v>
      </c>
      <c r="BP169" s="85">
        <v>0</v>
      </c>
    </row>
    <row r="170" spans="1:104" ht="20.45" customHeight="1">
      <c r="B170" s="419" t="s">
        <v>461</v>
      </c>
      <c r="C170" s="456">
        <v>73162.136280029998</v>
      </c>
      <c r="D170" s="457">
        <v>31509.364262020001</v>
      </c>
      <c r="E170" s="457">
        <v>7559.1686049999998</v>
      </c>
      <c r="F170" s="457">
        <v>14338.823227430001</v>
      </c>
      <c r="G170" s="458">
        <v>934.0142237</v>
      </c>
      <c r="H170" s="457">
        <v>2553.4597210000002</v>
      </c>
      <c r="I170" s="457">
        <v>277.83841000000001</v>
      </c>
      <c r="J170" s="457">
        <v>1656.2984690000001</v>
      </c>
      <c r="K170" s="457">
        <v>920.09011879999991</v>
      </c>
      <c r="L170" s="458">
        <v>1652.52010451</v>
      </c>
      <c r="M170" s="457">
        <v>3107.0936500100001</v>
      </c>
      <c r="N170" s="457">
        <v>1647.5574079999999</v>
      </c>
      <c r="O170" s="457">
        <v>187.36372956</v>
      </c>
      <c r="P170" s="457">
        <v>1749.1982247200001</v>
      </c>
      <c r="Q170" s="458">
        <v>65.573311000000004</v>
      </c>
      <c r="R170" s="457">
        <v>875.26308700000004</v>
      </c>
      <c r="S170" s="457">
        <v>266.68782099999999</v>
      </c>
      <c r="T170" s="457">
        <v>1042.9393213799999</v>
      </c>
      <c r="U170" s="457">
        <v>760.54152499999998</v>
      </c>
      <c r="V170" s="458">
        <v>49.695934000000001</v>
      </c>
      <c r="W170" s="457">
        <v>129.574591</v>
      </c>
      <c r="X170" s="457">
        <v>24.748401999999999</v>
      </c>
      <c r="Y170" s="457">
        <v>65.737842999999998</v>
      </c>
      <c r="Z170" s="457">
        <v>393.76978500000001</v>
      </c>
      <c r="AA170" s="458">
        <v>69.032670999999993</v>
      </c>
      <c r="AB170" s="457">
        <v>147.44038800000001</v>
      </c>
      <c r="AC170" s="457">
        <v>519.00950899999998</v>
      </c>
      <c r="AD170" s="457">
        <v>0.24044099999999999</v>
      </c>
      <c r="AE170" s="457">
        <v>13.564987650000001</v>
      </c>
      <c r="AF170" s="458">
        <v>28.009508</v>
      </c>
      <c r="AG170" s="457">
        <v>22.859279999999998</v>
      </c>
      <c r="AH170" s="457">
        <v>114.853458</v>
      </c>
      <c r="AI170" s="457">
        <v>181.08533199999999</v>
      </c>
      <c r="AJ170" s="457">
        <v>99.807062999999999</v>
      </c>
      <c r="AK170" s="458">
        <v>4.7380869299999997</v>
      </c>
      <c r="AL170" s="457">
        <v>2.7574079900000004</v>
      </c>
      <c r="AM170" s="457">
        <v>3.3472710000000001</v>
      </c>
      <c r="AN170" s="457">
        <v>26.647826999999999</v>
      </c>
      <c r="AO170" s="457">
        <v>23.776029229999999</v>
      </c>
      <c r="AP170" s="458">
        <v>5.6342569999999998</v>
      </c>
      <c r="AQ170" s="457">
        <v>90.211265999999995</v>
      </c>
      <c r="AR170" s="457">
        <v>1.5590654499999999</v>
      </c>
      <c r="AS170" s="457">
        <v>1.367132</v>
      </c>
      <c r="AT170" s="457">
        <v>6.2902810000000002</v>
      </c>
      <c r="AU170" s="458">
        <v>0.28038099999999999</v>
      </c>
      <c r="AV170" s="457">
        <v>9.2568816099999989</v>
      </c>
      <c r="AW170" s="457">
        <v>11.905468000000001</v>
      </c>
      <c r="AX170" s="457">
        <v>2.1543909999999999</v>
      </c>
      <c r="AY170" s="457">
        <v>0.50002203999999995</v>
      </c>
      <c r="AZ170" s="458">
        <v>3.8614929999999998</v>
      </c>
      <c r="BA170" s="457">
        <v>4.6246080000000003</v>
      </c>
      <c r="BB170" s="457">
        <v>0</v>
      </c>
      <c r="BC170" s="458" t="s">
        <v>475</v>
      </c>
      <c r="BE170" s="85">
        <v>0</v>
      </c>
      <c r="BF170" s="85">
        <v>0</v>
      </c>
      <c r="BG170" s="85">
        <v>0</v>
      </c>
      <c r="BH170" s="85">
        <v>0</v>
      </c>
      <c r="BI170" s="85">
        <v>0</v>
      </c>
      <c r="BJ170" s="85">
        <v>0</v>
      </c>
      <c r="BK170" s="85">
        <v>0</v>
      </c>
      <c r="BL170" s="85">
        <v>0</v>
      </c>
      <c r="BM170" s="85">
        <v>0</v>
      </c>
      <c r="BN170" s="85">
        <v>0</v>
      </c>
      <c r="BO170" s="85">
        <v>0</v>
      </c>
      <c r="BP170" s="85">
        <v>0</v>
      </c>
    </row>
    <row r="171" spans="1:104" ht="20.45" customHeight="1">
      <c r="B171" s="419" t="s">
        <v>462</v>
      </c>
      <c r="C171" s="456">
        <v>61789.07050586</v>
      </c>
      <c r="D171" s="457">
        <v>13926.50727985</v>
      </c>
      <c r="E171" s="457">
        <v>7130.4744119999996</v>
      </c>
      <c r="F171" s="457">
        <v>3041.4234469899998</v>
      </c>
      <c r="G171" s="458">
        <v>-1520.6451559100001</v>
      </c>
      <c r="H171" s="457">
        <v>1338.422096</v>
      </c>
      <c r="I171" s="457">
        <v>1479.2913370000001</v>
      </c>
      <c r="J171" s="457">
        <v>-183.3631</v>
      </c>
      <c r="K171" s="457">
        <v>10345.435834950002</v>
      </c>
      <c r="L171" s="458">
        <v>933.14151258000004</v>
      </c>
      <c r="M171" s="457">
        <v>1318.6464697599999</v>
      </c>
      <c r="N171" s="457">
        <v>679.55722800000001</v>
      </c>
      <c r="O171" s="457">
        <v>8403.7985343599994</v>
      </c>
      <c r="P171" s="457">
        <v>616.46923234999997</v>
      </c>
      <c r="Q171" s="458">
        <v>1517.231268</v>
      </c>
      <c r="R171" s="457">
        <v>1433.732002</v>
      </c>
      <c r="S171" s="457">
        <v>116.302443</v>
      </c>
      <c r="T171" s="457">
        <v>824.14840520000007</v>
      </c>
      <c r="U171" s="457">
        <v>495.39743199999998</v>
      </c>
      <c r="V171" s="458">
        <v>1139.1362369999999</v>
      </c>
      <c r="W171" s="457">
        <v>3619.793893</v>
      </c>
      <c r="X171" s="457">
        <v>-0.103144</v>
      </c>
      <c r="Y171" s="457">
        <v>2003.2864609999999</v>
      </c>
      <c r="Z171" s="457">
        <v>925.94000600000004</v>
      </c>
      <c r="AA171" s="458">
        <v>544.50405799999999</v>
      </c>
      <c r="AB171" s="457">
        <v>70.783584000000005</v>
      </c>
      <c r="AC171" s="457">
        <v>-0.23092799999999999</v>
      </c>
      <c r="AD171" s="457">
        <v>322.71565500000003</v>
      </c>
      <c r="AE171" s="457">
        <v>242.28906269999999</v>
      </c>
      <c r="AF171" s="458">
        <v>333.50148200000001</v>
      </c>
      <c r="AG171" s="457">
        <v>463.786227</v>
      </c>
      <c r="AH171" s="457">
        <v>13.383271000000001</v>
      </c>
      <c r="AI171" s="457">
        <v>-33.421442999999996</v>
      </c>
      <c r="AJ171" s="457">
        <v>26.227858999999999</v>
      </c>
      <c r="AK171" s="458">
        <v>0</v>
      </c>
      <c r="AL171" s="457">
        <v>170.86136563999997</v>
      </c>
      <c r="AM171" s="457">
        <v>55.790948999999998</v>
      </c>
      <c r="AN171" s="457">
        <v>-21.641067</v>
      </c>
      <c r="AO171" s="457">
        <v>-1.05815288</v>
      </c>
      <c r="AP171" s="458">
        <v>0</v>
      </c>
      <c r="AQ171" s="457">
        <v>-3.7359179999999999</v>
      </c>
      <c r="AR171" s="457">
        <v>0.99260190000000004</v>
      </c>
      <c r="AS171" s="457">
        <v>9.0215499999999995</v>
      </c>
      <c r="AT171" s="457">
        <v>0</v>
      </c>
      <c r="AU171" s="458">
        <v>-5.6784520000000001</v>
      </c>
      <c r="AV171" s="457">
        <v>-0.10496963000000001</v>
      </c>
      <c r="AW171" s="457">
        <v>9.2448969999999999</v>
      </c>
      <c r="AX171" s="457">
        <v>7.814743</v>
      </c>
      <c r="AY171" s="457">
        <v>0</v>
      </c>
      <c r="AZ171" s="458">
        <v>0</v>
      </c>
      <c r="BA171" s="457">
        <v>0</v>
      </c>
      <c r="BB171" s="457">
        <v>0</v>
      </c>
      <c r="BC171" s="458" t="s">
        <v>475</v>
      </c>
      <c r="BE171" s="85">
        <v>0</v>
      </c>
      <c r="BF171" s="85">
        <v>0</v>
      </c>
      <c r="BG171" s="85">
        <v>0</v>
      </c>
      <c r="BH171" s="85">
        <v>0</v>
      </c>
      <c r="BI171" s="85">
        <v>0</v>
      </c>
      <c r="BJ171" s="85">
        <v>0</v>
      </c>
      <c r="BK171" s="85">
        <v>0</v>
      </c>
      <c r="BL171" s="85">
        <v>0</v>
      </c>
      <c r="BM171" s="85">
        <v>0</v>
      </c>
      <c r="BN171" s="85">
        <v>0</v>
      </c>
      <c r="BO171" s="85">
        <v>0</v>
      </c>
      <c r="BP171" s="85">
        <v>0</v>
      </c>
    </row>
    <row r="172" spans="1:104" ht="20.45" customHeight="1">
      <c r="B172" s="419" t="s">
        <v>463</v>
      </c>
      <c r="C172" s="456">
        <v>-14419.140551499999</v>
      </c>
      <c r="D172" s="457">
        <v>-6236.1497786400005</v>
      </c>
      <c r="E172" s="457">
        <v>-6183.2825650000004</v>
      </c>
      <c r="F172" s="457">
        <v>-3236.7529709400001</v>
      </c>
      <c r="G172" s="458">
        <v>-2629.8877749399999</v>
      </c>
      <c r="H172" s="457">
        <v>-613.30557399999998</v>
      </c>
      <c r="I172" s="457">
        <v>968.41320900000005</v>
      </c>
      <c r="J172" s="457">
        <v>-517.59822999999994</v>
      </c>
      <c r="K172" s="457">
        <v>73.853925650000008</v>
      </c>
      <c r="L172" s="458">
        <v>-533.90321014999995</v>
      </c>
      <c r="M172" s="457">
        <v>1958.8024256400001</v>
      </c>
      <c r="N172" s="457">
        <v>61.755820999999997</v>
      </c>
      <c r="O172" s="457">
        <v>-261.01260119</v>
      </c>
      <c r="P172" s="457">
        <v>-273.14615994999997</v>
      </c>
      <c r="Q172" s="458">
        <v>-207.88605999999999</v>
      </c>
      <c r="R172" s="457">
        <v>123.478436</v>
      </c>
      <c r="S172" s="457">
        <v>-328.19361099999998</v>
      </c>
      <c r="T172" s="457">
        <v>-287.67040380000003</v>
      </c>
      <c r="U172" s="457">
        <v>2345.0744460000001</v>
      </c>
      <c r="V172" s="458">
        <v>805.79173800000001</v>
      </c>
      <c r="W172" s="457">
        <v>-38.845672999999998</v>
      </c>
      <c r="X172" s="457">
        <v>-429.06111499999997</v>
      </c>
      <c r="Y172" s="457">
        <v>-185.439967</v>
      </c>
      <c r="Z172" s="457">
        <v>-117.779195</v>
      </c>
      <c r="AA172" s="458">
        <v>368.73742399999998</v>
      </c>
      <c r="AB172" s="457">
        <v>-67.767422999999994</v>
      </c>
      <c r="AC172" s="457">
        <v>-78.188079999999999</v>
      </c>
      <c r="AD172" s="457">
        <v>9.5338010000000004</v>
      </c>
      <c r="AE172" s="457">
        <v>50.559076130000001</v>
      </c>
      <c r="AF172" s="458">
        <v>514.71363399999996</v>
      </c>
      <c r="AG172" s="457">
        <v>-80.401403999999999</v>
      </c>
      <c r="AH172" s="457">
        <v>-309.35248200000001</v>
      </c>
      <c r="AI172" s="457">
        <v>826.64447600000005</v>
      </c>
      <c r="AJ172" s="457">
        <v>5.9635239999999996</v>
      </c>
      <c r="AK172" s="458">
        <v>8.5513783699999983</v>
      </c>
      <c r="AL172" s="457">
        <v>-25.644588210000002</v>
      </c>
      <c r="AM172" s="457">
        <v>-77.417524999999998</v>
      </c>
      <c r="AN172" s="457">
        <v>-12.030934999999999</v>
      </c>
      <c r="AO172" s="457">
        <v>74.830159900000012</v>
      </c>
      <c r="AP172" s="458">
        <v>25.621200999999999</v>
      </c>
      <c r="AQ172" s="457">
        <v>34.300367999999999</v>
      </c>
      <c r="AR172" s="457">
        <v>5.0604187999999999</v>
      </c>
      <c r="AS172" s="457">
        <v>17.466193000000001</v>
      </c>
      <c r="AT172" s="457">
        <v>-15.777583999999999</v>
      </c>
      <c r="AU172" s="458">
        <v>-11.014143000000001</v>
      </c>
      <c r="AV172" s="457">
        <v>0.81225172999999995</v>
      </c>
      <c r="AW172" s="457">
        <v>0.35998799999999997</v>
      </c>
      <c r="AX172" s="457">
        <v>43.114826999999998</v>
      </c>
      <c r="AY172" s="457">
        <v>-2.6646079</v>
      </c>
      <c r="AZ172" s="458">
        <v>-2.687316</v>
      </c>
      <c r="BA172" s="457">
        <v>20.281704000000001</v>
      </c>
      <c r="BB172" s="457">
        <v>0</v>
      </c>
      <c r="BC172" s="458" t="s">
        <v>475</v>
      </c>
      <c r="BE172" s="85">
        <v>0</v>
      </c>
      <c r="BF172" s="85">
        <v>0</v>
      </c>
      <c r="BG172" s="85">
        <v>0</v>
      </c>
      <c r="BH172" s="85">
        <v>0</v>
      </c>
      <c r="BI172" s="85">
        <v>0</v>
      </c>
      <c r="BJ172" s="85">
        <v>0</v>
      </c>
      <c r="BK172" s="85">
        <v>0</v>
      </c>
      <c r="BL172" s="85">
        <v>0</v>
      </c>
      <c r="BM172" s="85">
        <v>0</v>
      </c>
      <c r="BN172" s="85">
        <v>0</v>
      </c>
      <c r="BO172" s="85">
        <v>0</v>
      </c>
      <c r="BP172" s="85">
        <v>0</v>
      </c>
    </row>
    <row r="173" spans="1:104" s="95" customFormat="1" ht="20.45" customHeight="1">
      <c r="A173" s="93"/>
      <c r="B173" s="419" t="s">
        <v>464</v>
      </c>
      <c r="C173" s="456">
        <v>401915.35372991004</v>
      </c>
      <c r="D173" s="457">
        <v>70708.597736979995</v>
      </c>
      <c r="E173" s="457">
        <v>38803.165883000001</v>
      </c>
      <c r="F173" s="457">
        <v>38192.625782089999</v>
      </c>
      <c r="G173" s="458">
        <v>59618.053876940001</v>
      </c>
      <c r="H173" s="457">
        <v>26699.421532</v>
      </c>
      <c r="I173" s="457">
        <v>13981.136436999999</v>
      </c>
      <c r="J173" s="457">
        <v>7894.4457259999999</v>
      </c>
      <c r="K173" s="457">
        <v>10317.46791386</v>
      </c>
      <c r="L173" s="458">
        <v>7268.9412852599999</v>
      </c>
      <c r="M173" s="457">
        <v>54174.790119500001</v>
      </c>
      <c r="N173" s="457">
        <v>5073.5803720000004</v>
      </c>
      <c r="O173" s="457">
        <v>5278.5633843799997</v>
      </c>
      <c r="P173" s="457">
        <v>5495.3829739499997</v>
      </c>
      <c r="Q173" s="458">
        <v>1822.850498</v>
      </c>
      <c r="R173" s="457">
        <v>4846.1058409999996</v>
      </c>
      <c r="S173" s="457">
        <v>2306.4319399999999</v>
      </c>
      <c r="T173" s="457">
        <v>10651.713843110001</v>
      </c>
      <c r="U173" s="457">
        <v>2392.2268730000001</v>
      </c>
      <c r="V173" s="458">
        <v>1013.1937339999999</v>
      </c>
      <c r="W173" s="457">
        <v>2903.9638490000002</v>
      </c>
      <c r="X173" s="457">
        <v>1630.456553</v>
      </c>
      <c r="Y173" s="457">
        <v>1375.752502</v>
      </c>
      <c r="Z173" s="457">
        <v>1547.8292389999999</v>
      </c>
      <c r="AA173" s="458">
        <v>2553.6621089999999</v>
      </c>
      <c r="AB173" s="457">
        <v>1112.0901260000001</v>
      </c>
      <c r="AC173" s="457">
        <v>12237.423983999999</v>
      </c>
      <c r="AD173" s="457">
        <v>147.12229400000001</v>
      </c>
      <c r="AE173" s="457">
        <v>959.4314766</v>
      </c>
      <c r="AF173" s="458">
        <v>753.58643800000004</v>
      </c>
      <c r="AG173" s="457">
        <v>769.83804399999997</v>
      </c>
      <c r="AH173" s="457">
        <v>1686.7306140000001</v>
      </c>
      <c r="AI173" s="457">
        <v>1543.119694</v>
      </c>
      <c r="AJ173" s="457">
        <v>438.78536500000001</v>
      </c>
      <c r="AK173" s="458">
        <v>597.12197129999993</v>
      </c>
      <c r="AL173" s="457">
        <v>259.76270290000002</v>
      </c>
      <c r="AM173" s="457">
        <v>140.92731800000001</v>
      </c>
      <c r="AN173" s="457">
        <v>1213.27694</v>
      </c>
      <c r="AO173" s="457">
        <v>404.45902770999999</v>
      </c>
      <c r="AP173" s="458">
        <v>105.465035</v>
      </c>
      <c r="AQ173" s="457">
        <v>249.48326599999999</v>
      </c>
      <c r="AR173" s="457">
        <v>123.71505461</v>
      </c>
      <c r="AS173" s="457">
        <v>121.564266</v>
      </c>
      <c r="AT173" s="457">
        <v>812.31339100000002</v>
      </c>
      <c r="AU173" s="458">
        <v>97.278369999999995</v>
      </c>
      <c r="AV173" s="457">
        <v>789.70346052000002</v>
      </c>
      <c r="AW173" s="457">
        <v>175.554193</v>
      </c>
      <c r="AX173" s="457">
        <v>280.43314800000002</v>
      </c>
      <c r="AY173" s="457">
        <v>36.488855200000003</v>
      </c>
      <c r="AZ173" s="458">
        <v>201.45607100000001</v>
      </c>
      <c r="BA173" s="457">
        <v>107.86262000000001</v>
      </c>
      <c r="BB173" s="457">
        <v>0</v>
      </c>
      <c r="BC173" s="458" t="s">
        <v>475</v>
      </c>
      <c r="BD173" s="93"/>
      <c r="BE173" s="93">
        <v>0</v>
      </c>
      <c r="BF173" s="93">
        <v>0</v>
      </c>
      <c r="BG173" s="93">
        <v>0</v>
      </c>
      <c r="BH173" s="93">
        <v>0</v>
      </c>
      <c r="BI173" s="93">
        <v>0</v>
      </c>
      <c r="BJ173" s="93">
        <v>0</v>
      </c>
      <c r="BK173" s="93">
        <v>0</v>
      </c>
      <c r="BL173" s="93">
        <v>0</v>
      </c>
      <c r="BM173" s="93">
        <v>0</v>
      </c>
      <c r="BN173" s="93">
        <v>0</v>
      </c>
      <c r="BO173" s="93">
        <v>0</v>
      </c>
      <c r="BP173" s="93">
        <v>0</v>
      </c>
      <c r="BQ173" s="93"/>
      <c r="BR173" s="93"/>
      <c r="BS173" s="93"/>
      <c r="BT173" s="93"/>
      <c r="BU173" s="93"/>
      <c r="BV173" s="93"/>
      <c r="BW173" s="93"/>
      <c r="BX173" s="93"/>
      <c r="BY173" s="93"/>
      <c r="BZ173" s="93"/>
      <c r="CA173" s="93"/>
      <c r="CB173" s="93"/>
      <c r="CC173" s="93"/>
      <c r="CD173" s="93"/>
      <c r="CE173" s="93"/>
      <c r="CF173" s="93"/>
      <c r="CG173" s="93"/>
      <c r="CH173" s="93"/>
      <c r="CI173" s="93"/>
      <c r="CJ173" s="93"/>
      <c r="CK173" s="93"/>
      <c r="CL173" s="93"/>
      <c r="CM173" s="93"/>
      <c r="CN173" s="93"/>
      <c r="CO173" s="93"/>
      <c r="CP173" s="93"/>
      <c r="CQ173" s="93"/>
      <c r="CR173" s="93"/>
      <c r="CS173" s="93"/>
      <c r="CT173" s="93"/>
      <c r="CU173" s="93"/>
      <c r="CV173" s="93"/>
      <c r="CW173" s="93"/>
      <c r="CX173" s="93"/>
      <c r="CY173" s="93"/>
      <c r="CZ173" s="93"/>
    </row>
    <row r="174" spans="1:104" s="422" customFormat="1" ht="20.45" customHeight="1">
      <c r="A174" s="315"/>
      <c r="B174" s="403" t="s">
        <v>465</v>
      </c>
      <c r="C174" s="453">
        <v>304317.34391135006</v>
      </c>
      <c r="D174" s="454">
        <v>102284.15511416001</v>
      </c>
      <c r="E174" s="454">
        <v>32633.028355999999</v>
      </c>
      <c r="F174" s="454">
        <v>46328.319590790001</v>
      </c>
      <c r="G174" s="455">
        <v>13650.911048040001</v>
      </c>
      <c r="H174" s="454">
        <v>7798.2202710000001</v>
      </c>
      <c r="I174" s="454">
        <v>10007.259216</v>
      </c>
      <c r="J174" s="454">
        <v>20221.238191</v>
      </c>
      <c r="K174" s="454">
        <v>11888.45684262</v>
      </c>
      <c r="L174" s="455">
        <v>9446.3798935400009</v>
      </c>
      <c r="M174" s="454">
        <v>5971.6527952899996</v>
      </c>
      <c r="N174" s="454">
        <v>909.54877799999997</v>
      </c>
      <c r="O174" s="454">
        <v>3715.38269541</v>
      </c>
      <c r="P174" s="454">
        <v>6211.8827230900006</v>
      </c>
      <c r="Q174" s="455">
        <v>4705.230114</v>
      </c>
      <c r="R174" s="454">
        <v>1677.2335</v>
      </c>
      <c r="S174" s="454">
        <v>1174.7429119999999</v>
      </c>
      <c r="T174" s="454">
        <v>3870.7602764600001</v>
      </c>
      <c r="U174" s="454">
        <v>3128.4196419999998</v>
      </c>
      <c r="V174" s="455">
        <v>1126.9903750000001</v>
      </c>
      <c r="W174" s="454">
        <v>1719.365652</v>
      </c>
      <c r="X174" s="454">
        <v>1200.900809</v>
      </c>
      <c r="Y174" s="454">
        <v>1805.219912</v>
      </c>
      <c r="Z174" s="454">
        <v>1266.665129</v>
      </c>
      <c r="AA174" s="455">
        <v>654.85427100000004</v>
      </c>
      <c r="AB174" s="454">
        <v>1419.149494</v>
      </c>
      <c r="AC174" s="454">
        <v>6323.451129</v>
      </c>
      <c r="AD174" s="454">
        <v>106.962941</v>
      </c>
      <c r="AE174" s="454">
        <v>887.80385000000001</v>
      </c>
      <c r="AF174" s="455">
        <v>522.16197699999998</v>
      </c>
      <c r="AG174" s="454">
        <v>1293.685577</v>
      </c>
      <c r="AH174" s="454">
        <v>1202.2961720000001</v>
      </c>
      <c r="AI174" s="454">
        <v>174.728623</v>
      </c>
      <c r="AJ174" s="454">
        <v>306.89233200000001</v>
      </c>
      <c r="AK174" s="455">
        <v>93.578672080000004</v>
      </c>
      <c r="AL174" s="454">
        <v>441.81771326</v>
      </c>
      <c r="AM174" s="454">
        <v>243.657037</v>
      </c>
      <c r="AN174" s="454">
        <v>-1208.4622489999999</v>
      </c>
      <c r="AO174" s="454">
        <v>39.268869180000003</v>
      </c>
      <c r="AP174" s="455">
        <v>413.58207499999997</v>
      </c>
      <c r="AQ174" s="454">
        <v>311.04239100000001</v>
      </c>
      <c r="AR174" s="454">
        <v>140.06767877000001</v>
      </c>
      <c r="AS174" s="454">
        <v>86.898330999999999</v>
      </c>
      <c r="AT174" s="454">
        <v>-946.81888400000003</v>
      </c>
      <c r="AU174" s="455">
        <v>34.450105999999998</v>
      </c>
      <c r="AV174" s="454">
        <v>-727.49429715999997</v>
      </c>
      <c r="AW174" s="454">
        <v>-89.974379999999996</v>
      </c>
      <c r="AX174" s="454">
        <v>-94.973405999999997</v>
      </c>
      <c r="AY174" s="454">
        <v>59.058561820000001</v>
      </c>
      <c r="AZ174" s="455">
        <v>-51.057093999999999</v>
      </c>
      <c r="BA174" s="454">
        <v>-61.247416000000001</v>
      </c>
      <c r="BB174" s="454">
        <v>0</v>
      </c>
      <c r="BC174" s="455" t="s">
        <v>475</v>
      </c>
      <c r="BD174" s="315"/>
      <c r="BE174" s="315">
        <v>0</v>
      </c>
      <c r="BF174" s="315">
        <v>0</v>
      </c>
      <c r="BG174" s="315">
        <v>0</v>
      </c>
      <c r="BH174" s="315">
        <v>0</v>
      </c>
      <c r="BI174" s="315">
        <v>0</v>
      </c>
      <c r="BJ174" s="315">
        <v>0</v>
      </c>
      <c r="BK174" s="315">
        <v>0</v>
      </c>
      <c r="BL174" s="315">
        <v>0</v>
      </c>
      <c r="BM174" s="315">
        <v>0</v>
      </c>
      <c r="BN174" s="315">
        <v>0</v>
      </c>
      <c r="BO174" s="315">
        <v>0</v>
      </c>
      <c r="BP174" s="315">
        <v>0</v>
      </c>
      <c r="BQ174" s="315"/>
      <c r="BR174" s="315"/>
      <c r="BS174" s="315"/>
      <c r="BT174" s="315"/>
      <c r="BU174" s="315"/>
      <c r="BV174" s="315"/>
      <c r="BW174" s="315"/>
      <c r="BX174" s="315"/>
      <c r="BY174" s="315"/>
      <c r="BZ174" s="315"/>
      <c r="CA174" s="315"/>
      <c r="CB174" s="315"/>
      <c r="CC174" s="315"/>
      <c r="CD174" s="315"/>
      <c r="CE174" s="315"/>
      <c r="CF174" s="315"/>
      <c r="CG174" s="315"/>
      <c r="CH174" s="315"/>
      <c r="CI174" s="315"/>
      <c r="CJ174" s="315"/>
      <c r="CK174" s="315"/>
      <c r="CL174" s="315"/>
      <c r="CM174" s="315"/>
      <c r="CN174" s="315"/>
      <c r="CO174" s="315"/>
      <c r="CP174" s="315"/>
      <c r="CQ174" s="315"/>
      <c r="CR174" s="315"/>
      <c r="CS174" s="315"/>
      <c r="CT174" s="315"/>
      <c r="CU174" s="315"/>
      <c r="CV174" s="315"/>
      <c r="CW174" s="315"/>
      <c r="CX174" s="315"/>
      <c r="CY174" s="315"/>
      <c r="CZ174" s="315"/>
    </row>
    <row r="175" spans="1:104" s="95" customFormat="1" ht="20.45" customHeight="1">
      <c r="A175" s="93"/>
      <c r="B175" s="423" t="s">
        <v>466</v>
      </c>
      <c r="C175" s="456">
        <v>6847.1581201500003</v>
      </c>
      <c r="D175" s="457">
        <v>639.04838184000005</v>
      </c>
      <c r="E175" s="457">
        <v>490.36575199999999</v>
      </c>
      <c r="F175" s="457">
        <v>518.85079572000006</v>
      </c>
      <c r="G175" s="458">
        <v>1186.2635029800001</v>
      </c>
      <c r="H175" s="457">
        <v>482.51757600000002</v>
      </c>
      <c r="I175" s="457">
        <v>420.93716499999999</v>
      </c>
      <c r="J175" s="457">
        <v>2598.593891</v>
      </c>
      <c r="K175" s="457">
        <v>0</v>
      </c>
      <c r="L175" s="458">
        <v>4.2137411600000005</v>
      </c>
      <c r="M175" s="457">
        <v>5.5522260800000005</v>
      </c>
      <c r="N175" s="457">
        <v>84.837805000000003</v>
      </c>
      <c r="O175" s="457">
        <v>0</v>
      </c>
      <c r="P175" s="457">
        <v>249.95259587000001</v>
      </c>
      <c r="Q175" s="458">
        <v>3.1133030000000002</v>
      </c>
      <c r="R175" s="457">
        <v>113.42909</v>
      </c>
      <c r="S175" s="457">
        <v>19.089282000000001</v>
      </c>
      <c r="T175" s="457">
        <v>0</v>
      </c>
      <c r="U175" s="457">
        <v>3.9234339999999999</v>
      </c>
      <c r="V175" s="458">
        <v>0</v>
      </c>
      <c r="W175" s="457">
        <v>0</v>
      </c>
      <c r="X175" s="457">
        <v>2.913316</v>
      </c>
      <c r="Y175" s="457">
        <v>0</v>
      </c>
      <c r="Z175" s="457">
        <v>0</v>
      </c>
      <c r="AA175" s="458">
        <v>0</v>
      </c>
      <c r="AB175" s="457">
        <v>0</v>
      </c>
      <c r="AC175" s="457">
        <v>0</v>
      </c>
      <c r="AD175" s="457">
        <v>0</v>
      </c>
      <c r="AE175" s="457">
        <v>6.2881865700000006</v>
      </c>
      <c r="AF175" s="458">
        <v>1.9023620000000001</v>
      </c>
      <c r="AG175" s="457">
        <v>0</v>
      </c>
      <c r="AH175" s="457">
        <v>2.93228</v>
      </c>
      <c r="AI175" s="457">
        <v>2.9199350000000002</v>
      </c>
      <c r="AJ175" s="457">
        <v>0</v>
      </c>
      <c r="AK175" s="458">
        <v>2.93227993</v>
      </c>
      <c r="AL175" s="457">
        <v>0</v>
      </c>
      <c r="AM175" s="457">
        <v>0</v>
      </c>
      <c r="AN175" s="457">
        <v>0</v>
      </c>
      <c r="AO175" s="457">
        <v>0</v>
      </c>
      <c r="AP175" s="458">
        <v>0.71826299999999998</v>
      </c>
      <c r="AQ175" s="457">
        <v>0</v>
      </c>
      <c r="AR175" s="457">
        <v>0</v>
      </c>
      <c r="AS175" s="457">
        <v>0</v>
      </c>
      <c r="AT175" s="457">
        <v>2.913316</v>
      </c>
      <c r="AU175" s="458">
        <v>0</v>
      </c>
      <c r="AV175" s="457">
        <v>0</v>
      </c>
      <c r="AW175" s="457">
        <v>2.94964</v>
      </c>
      <c r="AX175" s="457">
        <v>0</v>
      </c>
      <c r="AY175" s="457">
        <v>0</v>
      </c>
      <c r="AZ175" s="458">
        <v>0</v>
      </c>
      <c r="BA175" s="457">
        <v>0</v>
      </c>
      <c r="BB175" s="457">
        <v>0</v>
      </c>
      <c r="BC175" s="458" t="s">
        <v>475</v>
      </c>
      <c r="BD175" s="93"/>
      <c r="BE175" s="93">
        <v>0</v>
      </c>
      <c r="BF175" s="93">
        <v>0</v>
      </c>
      <c r="BG175" s="93">
        <v>0</v>
      </c>
      <c r="BH175" s="93">
        <v>0</v>
      </c>
      <c r="BI175" s="93">
        <v>0</v>
      </c>
      <c r="BJ175" s="93">
        <v>0</v>
      </c>
      <c r="BK175" s="93">
        <v>0</v>
      </c>
      <c r="BL175" s="93">
        <v>0</v>
      </c>
      <c r="BM175" s="93">
        <v>0</v>
      </c>
      <c r="BN175" s="93">
        <v>0</v>
      </c>
      <c r="BO175" s="93">
        <v>0</v>
      </c>
      <c r="BP175" s="93">
        <v>0</v>
      </c>
      <c r="BQ175" s="93"/>
      <c r="BR175" s="93"/>
      <c r="BS175" s="93"/>
      <c r="BT175" s="93"/>
      <c r="BU175" s="93"/>
      <c r="BV175" s="93"/>
      <c r="BW175" s="93"/>
      <c r="BX175" s="93"/>
      <c r="BY175" s="93"/>
      <c r="BZ175" s="93"/>
      <c r="CA175" s="93"/>
      <c r="CB175" s="93"/>
      <c r="CC175" s="93"/>
      <c r="CD175" s="93"/>
      <c r="CE175" s="93"/>
      <c r="CF175" s="93"/>
      <c r="CG175" s="93"/>
      <c r="CH175" s="93"/>
      <c r="CI175" s="93"/>
      <c r="CJ175" s="93"/>
      <c r="CK175" s="93"/>
      <c r="CL175" s="93"/>
      <c r="CM175" s="93"/>
      <c r="CN175" s="93"/>
      <c r="CO175" s="93"/>
      <c r="CP175" s="93"/>
      <c r="CQ175" s="93"/>
      <c r="CR175" s="93"/>
      <c r="CS175" s="93"/>
      <c r="CT175" s="93"/>
      <c r="CU175" s="93"/>
      <c r="CV175" s="93"/>
      <c r="CW175" s="93"/>
      <c r="CX175" s="93"/>
      <c r="CY175" s="93"/>
      <c r="CZ175" s="93"/>
    </row>
    <row r="176" spans="1:104" s="422" customFormat="1" ht="20.45" customHeight="1">
      <c r="A176" s="315"/>
      <c r="B176" s="403" t="s">
        <v>467</v>
      </c>
      <c r="C176" s="453">
        <v>311164.50203150004</v>
      </c>
      <c r="D176" s="454">
        <v>102923.203496</v>
      </c>
      <c r="E176" s="454">
        <v>33123.394108</v>
      </c>
      <c r="F176" s="454">
        <v>46847.170386509999</v>
      </c>
      <c r="G176" s="455">
        <v>14837.17455102</v>
      </c>
      <c r="H176" s="454">
        <v>8280.7378470000003</v>
      </c>
      <c r="I176" s="454">
        <v>10428.196381</v>
      </c>
      <c r="J176" s="454">
        <v>22819.832082000001</v>
      </c>
      <c r="K176" s="454">
        <v>11888.45684262</v>
      </c>
      <c r="L176" s="455">
        <v>9450.5936347000006</v>
      </c>
      <c r="M176" s="454">
        <v>5977.2050213699995</v>
      </c>
      <c r="N176" s="454">
        <v>994.38658299999997</v>
      </c>
      <c r="O176" s="454">
        <v>3715.38269541</v>
      </c>
      <c r="P176" s="454">
        <v>6461.8353189600002</v>
      </c>
      <c r="Q176" s="455">
        <v>4708.343417</v>
      </c>
      <c r="R176" s="454">
        <v>1790.6625899999999</v>
      </c>
      <c r="S176" s="454">
        <v>1193.8321940000001</v>
      </c>
      <c r="T176" s="454">
        <v>3870.7602764600001</v>
      </c>
      <c r="U176" s="454">
        <v>3132.3430760000001</v>
      </c>
      <c r="V176" s="455">
        <v>1126.9903750000001</v>
      </c>
      <c r="W176" s="454">
        <v>1719.365652</v>
      </c>
      <c r="X176" s="454">
        <v>1203.8141250000001</v>
      </c>
      <c r="Y176" s="454">
        <v>1805.219912</v>
      </c>
      <c r="Z176" s="454">
        <v>1266.665129</v>
      </c>
      <c r="AA176" s="455">
        <v>654.85427100000004</v>
      </c>
      <c r="AB176" s="454">
        <v>1419.149494</v>
      </c>
      <c r="AC176" s="454">
        <v>6323.451129</v>
      </c>
      <c r="AD176" s="454">
        <v>106.962941</v>
      </c>
      <c r="AE176" s="454">
        <v>894.09203657</v>
      </c>
      <c r="AF176" s="455">
        <v>524.06433900000002</v>
      </c>
      <c r="AG176" s="454">
        <v>1293.685577</v>
      </c>
      <c r="AH176" s="454">
        <v>1205.2284520000001</v>
      </c>
      <c r="AI176" s="454">
        <v>177.64855800000001</v>
      </c>
      <c r="AJ176" s="454">
        <v>306.89233200000001</v>
      </c>
      <c r="AK176" s="455">
        <v>96.510952010000011</v>
      </c>
      <c r="AL176" s="454">
        <v>441.81771326</v>
      </c>
      <c r="AM176" s="454">
        <v>243.657037</v>
      </c>
      <c r="AN176" s="454">
        <v>-1208.4622489999999</v>
      </c>
      <c r="AO176" s="454">
        <v>39.268869180000003</v>
      </c>
      <c r="AP176" s="455">
        <v>414.30033800000001</v>
      </c>
      <c r="AQ176" s="454">
        <v>311.04239100000001</v>
      </c>
      <c r="AR176" s="454">
        <v>140.06767877000001</v>
      </c>
      <c r="AS176" s="454">
        <v>86.898330999999999</v>
      </c>
      <c r="AT176" s="454">
        <v>-943.90556800000002</v>
      </c>
      <c r="AU176" s="455">
        <v>34.450105999999998</v>
      </c>
      <c r="AV176" s="454">
        <v>-727.49429715999997</v>
      </c>
      <c r="AW176" s="454">
        <v>-87.024739999999994</v>
      </c>
      <c r="AX176" s="454">
        <v>-94.973405999999997</v>
      </c>
      <c r="AY176" s="454">
        <v>59.058561820000001</v>
      </c>
      <c r="AZ176" s="455">
        <v>-51.057093999999999</v>
      </c>
      <c r="BA176" s="454">
        <v>-61.247416000000001</v>
      </c>
      <c r="BB176" s="454">
        <v>0</v>
      </c>
      <c r="BC176" s="455" t="s">
        <v>475</v>
      </c>
      <c r="BD176" s="315"/>
      <c r="BE176" s="315">
        <v>0</v>
      </c>
      <c r="BF176" s="315">
        <v>0</v>
      </c>
      <c r="BG176" s="315">
        <v>0</v>
      </c>
      <c r="BH176" s="315">
        <v>0</v>
      </c>
      <c r="BI176" s="315">
        <v>0</v>
      </c>
      <c r="BJ176" s="315">
        <v>0</v>
      </c>
      <c r="BK176" s="315">
        <v>0</v>
      </c>
      <c r="BL176" s="315">
        <v>0</v>
      </c>
      <c r="BM176" s="315">
        <v>0</v>
      </c>
      <c r="BN176" s="315">
        <v>0</v>
      </c>
      <c r="BO176" s="315">
        <v>0</v>
      </c>
      <c r="BP176" s="315">
        <v>0</v>
      </c>
      <c r="BQ176" s="315"/>
      <c r="BR176" s="315"/>
      <c r="BS176" s="315"/>
      <c r="BT176" s="315"/>
      <c r="BU176" s="315"/>
      <c r="BV176" s="315"/>
      <c r="BW176" s="315"/>
      <c r="BX176" s="315"/>
      <c r="BY176" s="315"/>
      <c r="BZ176" s="315"/>
      <c r="CA176" s="315"/>
      <c r="CB176" s="315"/>
      <c r="CC176" s="315"/>
      <c r="CD176" s="315"/>
      <c r="CE176" s="315"/>
      <c r="CF176" s="315"/>
      <c r="CG176" s="315"/>
      <c r="CH176" s="315"/>
      <c r="CI176" s="315"/>
      <c r="CJ176" s="315"/>
      <c r="CK176" s="315"/>
      <c r="CL176" s="315"/>
      <c r="CM176" s="315"/>
      <c r="CN176" s="315"/>
      <c r="CO176" s="315"/>
      <c r="CP176" s="315"/>
      <c r="CQ176" s="315"/>
      <c r="CR176" s="315"/>
      <c r="CS176" s="315"/>
      <c r="CT176" s="315"/>
      <c r="CU176" s="315"/>
      <c r="CV176" s="315"/>
      <c r="CW176" s="315"/>
      <c r="CX176" s="315"/>
      <c r="CY176" s="315"/>
      <c r="CZ176" s="315"/>
    </row>
    <row r="177" spans="1:104" s="95" customFormat="1" ht="20.45" customHeight="1">
      <c r="A177" s="93"/>
      <c r="B177" s="423" t="s">
        <v>468</v>
      </c>
      <c r="C177" s="456">
        <v>85089.04205655001</v>
      </c>
      <c r="D177" s="457">
        <v>28710.66240161</v>
      </c>
      <c r="E177" s="457">
        <v>9318.2274880000004</v>
      </c>
      <c r="F177" s="457">
        <v>12340.461869530001</v>
      </c>
      <c r="G177" s="458">
        <v>4679.3487169099999</v>
      </c>
      <c r="H177" s="457">
        <v>1550.551324</v>
      </c>
      <c r="I177" s="457">
        <v>2948.5418559999998</v>
      </c>
      <c r="J177" s="457">
        <v>5881.6342860000004</v>
      </c>
      <c r="K177" s="457">
        <v>3618.1437719999999</v>
      </c>
      <c r="L177" s="458">
        <v>2526.5455160900001</v>
      </c>
      <c r="M177" s="457">
        <v>1718.0097929999999</v>
      </c>
      <c r="N177" s="457">
        <v>250.47139999999999</v>
      </c>
      <c r="O177" s="457">
        <v>1073.0744152</v>
      </c>
      <c r="P177" s="457">
        <v>1726.78464659</v>
      </c>
      <c r="Q177" s="458">
        <v>982.538634</v>
      </c>
      <c r="R177" s="457">
        <v>536.16965800000003</v>
      </c>
      <c r="S177" s="457">
        <v>272.30669699999999</v>
      </c>
      <c r="T177" s="457">
        <v>1128.86916834</v>
      </c>
      <c r="U177" s="457">
        <v>637.128241</v>
      </c>
      <c r="V177" s="458">
        <v>390.72708299999999</v>
      </c>
      <c r="W177" s="457">
        <v>520.41621199999997</v>
      </c>
      <c r="X177" s="457">
        <v>193.81411900000001</v>
      </c>
      <c r="Y177" s="457">
        <v>488.66116799999998</v>
      </c>
      <c r="Z177" s="457">
        <v>247.65411399999999</v>
      </c>
      <c r="AA177" s="458">
        <v>187.47288800000001</v>
      </c>
      <c r="AB177" s="457">
        <v>423.58477599999998</v>
      </c>
      <c r="AC177" s="457">
        <v>1980.6839440000001</v>
      </c>
      <c r="AD177" s="457">
        <v>15.351236</v>
      </c>
      <c r="AE177" s="457">
        <v>157.52800171999999</v>
      </c>
      <c r="AF177" s="458">
        <v>0</v>
      </c>
      <c r="AG177" s="457">
        <v>295.34360099999998</v>
      </c>
      <c r="AH177" s="457">
        <v>390.55814600000002</v>
      </c>
      <c r="AI177" s="457">
        <v>42.5</v>
      </c>
      <c r="AJ177" s="457">
        <v>66.219639000000001</v>
      </c>
      <c r="AK177" s="458">
        <v>-3.5835919999999999</v>
      </c>
      <c r="AL177" s="457">
        <v>108.87872299999999</v>
      </c>
      <c r="AM177" s="457">
        <v>25.749217000000002</v>
      </c>
      <c r="AN177" s="457">
        <v>-346.22802300000001</v>
      </c>
      <c r="AO177" s="457">
        <v>-91.188326870000012</v>
      </c>
      <c r="AP177" s="458">
        <v>58.995635</v>
      </c>
      <c r="AQ177" s="457">
        <v>71.081187</v>
      </c>
      <c r="AR177" s="457">
        <v>-9.6295798999999995</v>
      </c>
      <c r="AS177" s="457">
        <v>0</v>
      </c>
      <c r="AT177" s="457">
        <v>-11.491895</v>
      </c>
      <c r="AU177" s="458">
        <v>-3.7062999999999999E-2</v>
      </c>
      <c r="AV177" s="457">
        <v>-2.5102387000000004</v>
      </c>
      <c r="AW177" s="457">
        <v>2.2149239999999999</v>
      </c>
      <c r="AX177" s="457">
        <v>0</v>
      </c>
      <c r="AY177" s="457">
        <v>8.4485530299999994</v>
      </c>
      <c r="AZ177" s="458">
        <v>-21.642275000000001</v>
      </c>
      <c r="BA177" s="457">
        <v>0</v>
      </c>
      <c r="BB177" s="457">
        <v>0</v>
      </c>
      <c r="BC177" s="458" t="s">
        <v>475</v>
      </c>
      <c r="BD177" s="93"/>
      <c r="BE177" s="93">
        <v>0</v>
      </c>
      <c r="BF177" s="93">
        <v>0</v>
      </c>
      <c r="BG177" s="93">
        <v>0</v>
      </c>
      <c r="BH177" s="93">
        <v>0</v>
      </c>
      <c r="BI177" s="93">
        <v>0</v>
      </c>
      <c r="BJ177" s="93">
        <v>0</v>
      </c>
      <c r="BK177" s="93">
        <v>0</v>
      </c>
      <c r="BL177" s="93">
        <v>0</v>
      </c>
      <c r="BM177" s="93">
        <v>0</v>
      </c>
      <c r="BN177" s="93">
        <v>0</v>
      </c>
      <c r="BO177" s="93">
        <v>0</v>
      </c>
      <c r="BP177" s="93">
        <v>0</v>
      </c>
      <c r="BQ177" s="93"/>
      <c r="BR177" s="93"/>
      <c r="BS177" s="93"/>
      <c r="BT177" s="93"/>
      <c r="BU177" s="93"/>
      <c r="BV177" s="93"/>
      <c r="BW177" s="93"/>
      <c r="BX177" s="93"/>
      <c r="BY177" s="93"/>
      <c r="BZ177" s="93"/>
      <c r="CA177" s="93"/>
      <c r="CB177" s="93"/>
      <c r="CC177" s="93"/>
      <c r="CD177" s="93"/>
      <c r="CE177" s="93"/>
      <c r="CF177" s="93"/>
      <c r="CG177" s="93"/>
      <c r="CH177" s="93"/>
      <c r="CI177" s="93"/>
      <c r="CJ177" s="93"/>
      <c r="CK177" s="93"/>
      <c r="CL177" s="93"/>
      <c r="CM177" s="93"/>
      <c r="CN177" s="93"/>
      <c r="CO177" s="93"/>
      <c r="CP177" s="93"/>
      <c r="CQ177" s="93"/>
      <c r="CR177" s="93"/>
      <c r="CS177" s="93"/>
      <c r="CT177" s="93"/>
      <c r="CU177" s="93"/>
      <c r="CV177" s="93"/>
      <c r="CW177" s="93"/>
      <c r="CX177" s="93"/>
      <c r="CY177" s="93"/>
      <c r="CZ177" s="93"/>
    </row>
    <row r="178" spans="1:104" s="422" customFormat="1" ht="20.45" customHeight="1">
      <c r="A178" s="315"/>
      <c r="B178" s="403" t="s">
        <v>469</v>
      </c>
      <c r="C178" s="453">
        <v>226075.45997495003</v>
      </c>
      <c r="D178" s="454">
        <v>74212.541094390006</v>
      </c>
      <c r="E178" s="454">
        <v>23805.16662</v>
      </c>
      <c r="F178" s="454">
        <v>34506.708516980005</v>
      </c>
      <c r="G178" s="455">
        <v>10157.825834110001</v>
      </c>
      <c r="H178" s="454">
        <v>6730.1865230000003</v>
      </c>
      <c r="I178" s="454">
        <v>7479.6545249999999</v>
      </c>
      <c r="J178" s="454">
        <v>16938.197796</v>
      </c>
      <c r="K178" s="454">
        <v>8270.3130706199991</v>
      </c>
      <c r="L178" s="455">
        <v>6924.0481186099996</v>
      </c>
      <c r="M178" s="454">
        <v>4259.1952283700002</v>
      </c>
      <c r="N178" s="454">
        <v>743.91518299999996</v>
      </c>
      <c r="O178" s="454">
        <v>2642.3082802100002</v>
      </c>
      <c r="P178" s="454">
        <v>4735.05067237</v>
      </c>
      <c r="Q178" s="455">
        <v>3725.804783</v>
      </c>
      <c r="R178" s="454">
        <v>1254.4929320000001</v>
      </c>
      <c r="S178" s="454">
        <v>921.52549699999997</v>
      </c>
      <c r="T178" s="454">
        <v>2741.8911081199999</v>
      </c>
      <c r="U178" s="454">
        <v>2495.2148350000002</v>
      </c>
      <c r="V178" s="455">
        <v>736.26329199999998</v>
      </c>
      <c r="W178" s="454">
        <v>1198.9494400000001</v>
      </c>
      <c r="X178" s="454">
        <v>1010.000006</v>
      </c>
      <c r="Y178" s="454">
        <v>1316.5587439999999</v>
      </c>
      <c r="Z178" s="454">
        <v>1019.011015</v>
      </c>
      <c r="AA178" s="455">
        <v>467.38138300000003</v>
      </c>
      <c r="AB178" s="454">
        <v>995.56471799999997</v>
      </c>
      <c r="AC178" s="454">
        <v>4342.7671849999997</v>
      </c>
      <c r="AD178" s="454">
        <v>91.611705000000001</v>
      </c>
      <c r="AE178" s="454">
        <v>736.56403484999998</v>
      </c>
      <c r="AF178" s="455">
        <v>524.06433900000002</v>
      </c>
      <c r="AG178" s="454">
        <v>998.34197600000005</v>
      </c>
      <c r="AH178" s="454">
        <v>814.67030599999998</v>
      </c>
      <c r="AI178" s="454">
        <v>135.14855800000001</v>
      </c>
      <c r="AJ178" s="454">
        <v>240.67269300000001</v>
      </c>
      <c r="AK178" s="455">
        <v>100.09454401000001</v>
      </c>
      <c r="AL178" s="454">
        <v>332.93899025999997</v>
      </c>
      <c r="AM178" s="454">
        <v>217.90781999999999</v>
      </c>
      <c r="AN178" s="454">
        <v>-862.23422600000004</v>
      </c>
      <c r="AO178" s="454">
        <v>130.45719604999999</v>
      </c>
      <c r="AP178" s="455">
        <v>355.30470300000002</v>
      </c>
      <c r="AQ178" s="454">
        <v>239.96120400000001</v>
      </c>
      <c r="AR178" s="454">
        <v>149.69725867</v>
      </c>
      <c r="AS178" s="454">
        <v>86.898330999999999</v>
      </c>
      <c r="AT178" s="454">
        <v>-932.41367300000002</v>
      </c>
      <c r="AU178" s="455">
        <v>34.487169000000002</v>
      </c>
      <c r="AV178" s="454">
        <v>-724.98405846000003</v>
      </c>
      <c r="AW178" s="454">
        <v>-89.239664000000005</v>
      </c>
      <c r="AX178" s="454">
        <v>-94.973405999999997</v>
      </c>
      <c r="AY178" s="454">
        <v>50.610008790000002</v>
      </c>
      <c r="AZ178" s="455">
        <v>-29.414819000000001</v>
      </c>
      <c r="BA178" s="454">
        <v>-61.247416000000001</v>
      </c>
      <c r="BB178" s="454">
        <v>0</v>
      </c>
      <c r="BC178" s="455" t="s">
        <v>475</v>
      </c>
      <c r="BD178" s="315"/>
      <c r="BE178" s="315">
        <v>0</v>
      </c>
      <c r="BF178" s="315">
        <v>0</v>
      </c>
      <c r="BG178" s="315">
        <v>0</v>
      </c>
      <c r="BH178" s="315">
        <v>0</v>
      </c>
      <c r="BI178" s="315">
        <v>0</v>
      </c>
      <c r="BJ178" s="315">
        <v>0</v>
      </c>
      <c r="BK178" s="315">
        <v>0</v>
      </c>
      <c r="BL178" s="315">
        <v>0</v>
      </c>
      <c r="BM178" s="315">
        <v>0</v>
      </c>
      <c r="BN178" s="315">
        <v>0</v>
      </c>
      <c r="BO178" s="315">
        <v>0</v>
      </c>
      <c r="BP178" s="315">
        <v>0</v>
      </c>
      <c r="BQ178" s="315"/>
      <c r="BR178" s="315"/>
      <c r="BS178" s="315"/>
      <c r="BT178" s="315"/>
      <c r="BU178" s="315"/>
      <c r="BV178" s="315"/>
      <c r="BW178" s="315"/>
      <c r="BX178" s="315"/>
      <c r="BY178" s="315"/>
      <c r="BZ178" s="315"/>
      <c r="CA178" s="315"/>
      <c r="CB178" s="315"/>
      <c r="CC178" s="315"/>
      <c r="CD178" s="315"/>
      <c r="CE178" s="315"/>
      <c r="CF178" s="315"/>
      <c r="CG178" s="315"/>
      <c r="CH178" s="315"/>
      <c r="CI178" s="315"/>
      <c r="CJ178" s="315"/>
      <c r="CK178" s="315"/>
      <c r="CL178" s="315"/>
      <c r="CM178" s="315"/>
      <c r="CN178" s="315"/>
      <c r="CO178" s="315"/>
      <c r="CP178" s="315"/>
      <c r="CQ178" s="315"/>
      <c r="CR178" s="315"/>
      <c r="CS178" s="315"/>
      <c r="CT178" s="315"/>
      <c r="CU178" s="315"/>
      <c r="CV178" s="315"/>
      <c r="CW178" s="315"/>
      <c r="CX178" s="315"/>
      <c r="CY178" s="315"/>
      <c r="CZ178" s="315"/>
    </row>
    <row r="179" spans="1:104" s="95" customFormat="1" ht="20.45" customHeight="1">
      <c r="A179" s="93"/>
      <c r="B179" s="419" t="s">
        <v>470</v>
      </c>
      <c r="C179" s="456">
        <v>0</v>
      </c>
      <c r="D179" s="457">
        <v>0</v>
      </c>
      <c r="E179" s="457">
        <v>0</v>
      </c>
      <c r="F179" s="457">
        <v>0</v>
      </c>
      <c r="G179" s="458">
        <v>0</v>
      </c>
      <c r="H179" s="457">
        <v>0</v>
      </c>
      <c r="I179" s="457">
        <v>0</v>
      </c>
      <c r="J179" s="457">
        <v>0</v>
      </c>
      <c r="K179" s="457">
        <v>0</v>
      </c>
      <c r="L179" s="458">
        <v>0</v>
      </c>
      <c r="M179" s="457">
        <v>0</v>
      </c>
      <c r="N179" s="457">
        <v>0</v>
      </c>
      <c r="O179" s="457">
        <v>0</v>
      </c>
      <c r="P179" s="457">
        <v>0</v>
      </c>
      <c r="Q179" s="458">
        <v>0</v>
      </c>
      <c r="R179" s="457">
        <v>0</v>
      </c>
      <c r="S179" s="457">
        <v>0</v>
      </c>
      <c r="T179" s="457">
        <v>0</v>
      </c>
      <c r="U179" s="457">
        <v>0</v>
      </c>
      <c r="V179" s="458">
        <v>0</v>
      </c>
      <c r="W179" s="457">
        <v>0</v>
      </c>
      <c r="X179" s="457">
        <v>0</v>
      </c>
      <c r="Y179" s="457">
        <v>0</v>
      </c>
      <c r="Z179" s="457">
        <v>0</v>
      </c>
      <c r="AA179" s="458">
        <v>0</v>
      </c>
      <c r="AB179" s="457">
        <v>0</v>
      </c>
      <c r="AC179" s="457">
        <v>0</v>
      </c>
      <c r="AD179" s="457">
        <v>0</v>
      </c>
      <c r="AE179" s="457">
        <v>0</v>
      </c>
      <c r="AF179" s="458">
        <v>0</v>
      </c>
      <c r="AG179" s="457">
        <v>0</v>
      </c>
      <c r="AH179" s="457">
        <v>0</v>
      </c>
      <c r="AI179" s="457">
        <v>0</v>
      </c>
      <c r="AJ179" s="457">
        <v>0</v>
      </c>
      <c r="AK179" s="458">
        <v>0</v>
      </c>
      <c r="AL179" s="457">
        <v>0</v>
      </c>
      <c r="AM179" s="457">
        <v>0</v>
      </c>
      <c r="AN179" s="457">
        <v>0</v>
      </c>
      <c r="AO179" s="457">
        <v>0</v>
      </c>
      <c r="AP179" s="458">
        <v>0</v>
      </c>
      <c r="AQ179" s="457">
        <v>0</v>
      </c>
      <c r="AR179" s="457">
        <v>0</v>
      </c>
      <c r="AS179" s="457">
        <v>0</v>
      </c>
      <c r="AT179" s="457">
        <v>0</v>
      </c>
      <c r="AU179" s="458">
        <v>0</v>
      </c>
      <c r="AV179" s="457">
        <v>0</v>
      </c>
      <c r="AW179" s="457">
        <v>0</v>
      </c>
      <c r="AX179" s="457">
        <v>0</v>
      </c>
      <c r="AY179" s="457">
        <v>0</v>
      </c>
      <c r="AZ179" s="458">
        <v>0</v>
      </c>
      <c r="BA179" s="457">
        <v>0</v>
      </c>
      <c r="BB179" s="457">
        <v>0</v>
      </c>
      <c r="BC179" s="458" t="s">
        <v>475</v>
      </c>
      <c r="BD179" s="93"/>
      <c r="BE179" s="93">
        <v>0</v>
      </c>
      <c r="BF179" s="93">
        <v>0</v>
      </c>
      <c r="BG179" s="93">
        <v>0</v>
      </c>
      <c r="BH179" s="93">
        <v>0</v>
      </c>
      <c r="BI179" s="93">
        <v>0</v>
      </c>
      <c r="BJ179" s="93">
        <v>0</v>
      </c>
      <c r="BK179" s="93">
        <v>0</v>
      </c>
      <c r="BL179" s="93">
        <v>0</v>
      </c>
      <c r="BM179" s="93">
        <v>0</v>
      </c>
      <c r="BN179" s="93">
        <v>0</v>
      </c>
      <c r="BO179" s="93">
        <v>0</v>
      </c>
      <c r="BP179" s="93">
        <v>0</v>
      </c>
      <c r="BQ179" s="93"/>
      <c r="BR179" s="93"/>
      <c r="BS179" s="93"/>
      <c r="BT179" s="93"/>
      <c r="BU179" s="93"/>
      <c r="BV179" s="93"/>
      <c r="BW179" s="93"/>
      <c r="BX179" s="93"/>
      <c r="BY179" s="93"/>
      <c r="BZ179" s="93"/>
      <c r="CA179" s="93"/>
      <c r="CB179" s="93"/>
      <c r="CC179" s="93"/>
      <c r="CD179" s="93"/>
      <c r="CE179" s="93"/>
      <c r="CF179" s="93"/>
      <c r="CG179" s="93"/>
      <c r="CH179" s="93"/>
      <c r="CI179" s="93"/>
      <c r="CJ179" s="93"/>
      <c r="CK179" s="93"/>
      <c r="CL179" s="93"/>
      <c r="CM179" s="93"/>
      <c r="CN179" s="93"/>
      <c r="CO179" s="93"/>
      <c r="CP179" s="93"/>
      <c r="CQ179" s="93"/>
      <c r="CR179" s="93"/>
      <c r="CS179" s="93"/>
      <c r="CT179" s="93"/>
      <c r="CU179" s="93"/>
      <c r="CV179" s="93"/>
      <c r="CW179" s="93"/>
      <c r="CX179" s="93"/>
      <c r="CY179" s="93"/>
      <c r="CZ179" s="93"/>
    </row>
    <row r="180" spans="1:104" ht="20.45" customHeight="1">
      <c r="B180" s="403" t="s">
        <v>471</v>
      </c>
      <c r="C180" s="453">
        <v>226075.45997495003</v>
      </c>
      <c r="D180" s="454">
        <v>74212.541094390006</v>
      </c>
      <c r="E180" s="454">
        <v>23805.16662</v>
      </c>
      <c r="F180" s="454">
        <v>34506.708516980005</v>
      </c>
      <c r="G180" s="455">
        <v>10157.825834110001</v>
      </c>
      <c r="H180" s="454">
        <v>6730.1865230000003</v>
      </c>
      <c r="I180" s="454">
        <v>7479.6545249999999</v>
      </c>
      <c r="J180" s="454">
        <v>16938.197796</v>
      </c>
      <c r="K180" s="454">
        <v>8270.3130706199991</v>
      </c>
      <c r="L180" s="455">
        <v>6924.0481186099996</v>
      </c>
      <c r="M180" s="454">
        <v>4259.1952283700002</v>
      </c>
      <c r="N180" s="454">
        <v>743.91518299999996</v>
      </c>
      <c r="O180" s="454">
        <v>2642.3082802100002</v>
      </c>
      <c r="P180" s="454">
        <v>4735.05067237</v>
      </c>
      <c r="Q180" s="455">
        <v>3725.804783</v>
      </c>
      <c r="R180" s="454">
        <v>1254.4929320000001</v>
      </c>
      <c r="S180" s="454">
        <v>921.52549699999997</v>
      </c>
      <c r="T180" s="454">
        <v>2741.8911081199999</v>
      </c>
      <c r="U180" s="454">
        <v>2495.2148350000002</v>
      </c>
      <c r="V180" s="455">
        <v>736.26329199999998</v>
      </c>
      <c r="W180" s="454">
        <v>1198.9494400000001</v>
      </c>
      <c r="X180" s="454">
        <v>1010.000006</v>
      </c>
      <c r="Y180" s="454">
        <v>1316.5587439999999</v>
      </c>
      <c r="Z180" s="454">
        <v>1019.011015</v>
      </c>
      <c r="AA180" s="455">
        <v>467.38138300000003</v>
      </c>
      <c r="AB180" s="454">
        <v>995.56471799999997</v>
      </c>
      <c r="AC180" s="454">
        <v>4342.7671849999997</v>
      </c>
      <c r="AD180" s="454">
        <v>91.611705000000001</v>
      </c>
      <c r="AE180" s="454">
        <v>736.56403484999998</v>
      </c>
      <c r="AF180" s="455">
        <v>524.06433900000002</v>
      </c>
      <c r="AG180" s="454">
        <v>998.34197600000005</v>
      </c>
      <c r="AH180" s="454">
        <v>814.67030599999998</v>
      </c>
      <c r="AI180" s="454">
        <v>135.14855800000001</v>
      </c>
      <c r="AJ180" s="454">
        <v>240.67269300000001</v>
      </c>
      <c r="AK180" s="455">
        <v>100.09454401000001</v>
      </c>
      <c r="AL180" s="454">
        <v>332.93899025999997</v>
      </c>
      <c r="AM180" s="454">
        <v>217.90781999999999</v>
      </c>
      <c r="AN180" s="454">
        <v>-862.23422600000004</v>
      </c>
      <c r="AO180" s="454">
        <v>130.45719604999999</v>
      </c>
      <c r="AP180" s="455">
        <v>355.30470300000002</v>
      </c>
      <c r="AQ180" s="454">
        <v>239.96120400000001</v>
      </c>
      <c r="AR180" s="454">
        <v>149.69725867</v>
      </c>
      <c r="AS180" s="454">
        <v>86.898330999999999</v>
      </c>
      <c r="AT180" s="454">
        <v>-932.41367300000002</v>
      </c>
      <c r="AU180" s="455">
        <v>34.487169000000002</v>
      </c>
      <c r="AV180" s="454">
        <v>-724.98405846000003</v>
      </c>
      <c r="AW180" s="454">
        <v>-89.239664000000005</v>
      </c>
      <c r="AX180" s="454">
        <v>-94.973405999999997</v>
      </c>
      <c r="AY180" s="454">
        <v>50.610008790000002</v>
      </c>
      <c r="AZ180" s="455">
        <v>-29.414819000000001</v>
      </c>
      <c r="BA180" s="454">
        <v>-61.247416000000001</v>
      </c>
      <c r="BB180" s="454">
        <v>0</v>
      </c>
      <c r="BC180" s="455" t="s">
        <v>475</v>
      </c>
      <c r="BE180" s="85">
        <v>0</v>
      </c>
      <c r="BF180" s="85">
        <v>0</v>
      </c>
      <c r="BG180" s="85">
        <v>0</v>
      </c>
      <c r="BH180" s="85">
        <v>0</v>
      </c>
      <c r="BI180" s="85">
        <v>0</v>
      </c>
      <c r="BJ180" s="85">
        <v>0</v>
      </c>
      <c r="BK180" s="85">
        <v>0</v>
      </c>
      <c r="BL180" s="85">
        <v>0</v>
      </c>
      <c r="BM180" s="85">
        <v>0</v>
      </c>
      <c r="BN180" s="85">
        <v>0</v>
      </c>
      <c r="BO180" s="85">
        <v>0</v>
      </c>
      <c r="BP180" s="85">
        <v>0</v>
      </c>
    </row>
    <row r="181" spans="1:104" ht="20.45" customHeight="1">
      <c r="B181" s="419" t="s">
        <v>400</v>
      </c>
      <c r="C181" s="456">
        <v>15182.73517168</v>
      </c>
      <c r="D181" s="457">
        <v>4464.6582767399996</v>
      </c>
      <c r="E181" s="457">
        <v>2145.011074</v>
      </c>
      <c r="F181" s="457">
        <v>4999.0169062499999</v>
      </c>
      <c r="G181" s="458">
        <v>4382.5380079399993</v>
      </c>
      <c r="H181" s="457">
        <v>954.16956700000003</v>
      </c>
      <c r="I181" s="457">
        <v>-1052.8489609999999</v>
      </c>
      <c r="J181" s="457">
        <v>-4739.4764450000002</v>
      </c>
      <c r="K181" s="457">
        <v>2253.4270737900001</v>
      </c>
      <c r="L181" s="458">
        <v>-19.43548912</v>
      </c>
      <c r="M181" s="457">
        <v>0</v>
      </c>
      <c r="N181" s="457">
        <v>-216.60970800000001</v>
      </c>
      <c r="O181" s="457">
        <v>4.7492770399999999</v>
      </c>
      <c r="P181" s="457">
        <v>186.57555199999999</v>
      </c>
      <c r="Q181" s="458">
        <v>0</v>
      </c>
      <c r="R181" s="457">
        <v>-3.3281719999999999</v>
      </c>
      <c r="S181" s="457">
        <v>1.802789</v>
      </c>
      <c r="T181" s="457">
        <v>1991.5108973399999</v>
      </c>
      <c r="U181" s="457">
        <v>-27.128423999999999</v>
      </c>
      <c r="V181" s="458">
        <v>0</v>
      </c>
      <c r="W181" s="457">
        <v>0</v>
      </c>
      <c r="X181" s="457">
        <v>22.546419</v>
      </c>
      <c r="Y181" s="457">
        <v>59.167265</v>
      </c>
      <c r="Z181" s="457">
        <v>-173.273043</v>
      </c>
      <c r="AA181" s="458">
        <v>-50.794097999999998</v>
      </c>
      <c r="AB181" s="457">
        <v>0</v>
      </c>
      <c r="AC181" s="457">
        <v>0</v>
      </c>
      <c r="AD181" s="457">
        <v>0</v>
      </c>
      <c r="AE181" s="457">
        <v>0</v>
      </c>
      <c r="AF181" s="458">
        <v>0</v>
      </c>
      <c r="AG181" s="457">
        <v>1.957301</v>
      </c>
      <c r="AH181" s="457">
        <v>-15.916842000000001</v>
      </c>
      <c r="AI181" s="457">
        <v>0</v>
      </c>
      <c r="AJ181" s="457">
        <v>0</v>
      </c>
      <c r="AK181" s="458">
        <v>0.30672870000000002</v>
      </c>
      <c r="AL181" s="457">
        <v>0</v>
      </c>
      <c r="AM181" s="457">
        <v>0</v>
      </c>
      <c r="AN181" s="457">
        <v>14.823674</v>
      </c>
      <c r="AO181" s="457">
        <v>0</v>
      </c>
      <c r="AP181" s="458">
        <v>0</v>
      </c>
      <c r="AQ181" s="457">
        <v>-0.88252200000000003</v>
      </c>
      <c r="AR181" s="457">
        <v>0</v>
      </c>
      <c r="AS181" s="457">
        <v>0.180922</v>
      </c>
      <c r="AT181" s="457">
        <v>0</v>
      </c>
      <c r="AU181" s="458">
        <v>0</v>
      </c>
      <c r="AV181" s="457">
        <v>-1.2855E-2</v>
      </c>
      <c r="AW181" s="457">
        <v>0</v>
      </c>
      <c r="AX181" s="457">
        <v>0</v>
      </c>
      <c r="AY181" s="457">
        <v>0</v>
      </c>
      <c r="AZ181" s="458">
        <v>0</v>
      </c>
      <c r="BA181" s="457">
        <v>0</v>
      </c>
      <c r="BB181" s="457">
        <v>0</v>
      </c>
      <c r="BC181" s="458" t="s">
        <v>475</v>
      </c>
      <c r="BE181" s="85">
        <v>0</v>
      </c>
      <c r="BF181" s="85">
        <v>0</v>
      </c>
      <c r="BG181" s="85">
        <v>0</v>
      </c>
      <c r="BH181" s="85">
        <v>0</v>
      </c>
      <c r="BI181" s="85">
        <v>0</v>
      </c>
      <c r="BJ181" s="85">
        <v>0</v>
      </c>
      <c r="BK181" s="85">
        <v>0</v>
      </c>
      <c r="BL181" s="85">
        <v>0</v>
      </c>
      <c r="BM181" s="85">
        <v>0</v>
      </c>
      <c r="BN181" s="85">
        <v>0</v>
      </c>
      <c r="BO181" s="85">
        <v>0</v>
      </c>
      <c r="BP181" s="85">
        <v>0</v>
      </c>
    </row>
    <row r="182" spans="1:104" s="95" customFormat="1" ht="20.45" customHeight="1">
      <c r="A182" s="93"/>
      <c r="B182" s="419" t="s">
        <v>407</v>
      </c>
      <c r="C182" s="456">
        <v>14.594206</v>
      </c>
      <c r="D182" s="457">
        <v>0</v>
      </c>
      <c r="E182" s="457">
        <v>0</v>
      </c>
      <c r="F182" s="457">
        <v>0</v>
      </c>
      <c r="G182" s="458">
        <v>0</v>
      </c>
      <c r="H182" s="457">
        <v>0</v>
      </c>
      <c r="I182" s="457">
        <v>0.54020199999999996</v>
      </c>
      <c r="J182" s="457">
        <v>0</v>
      </c>
      <c r="K182" s="457">
        <v>0</v>
      </c>
      <c r="L182" s="458">
        <v>0</v>
      </c>
      <c r="M182" s="457">
        <v>0</v>
      </c>
      <c r="N182" s="457">
        <v>0</v>
      </c>
      <c r="O182" s="457">
        <v>0</v>
      </c>
      <c r="P182" s="457">
        <v>0</v>
      </c>
      <c r="Q182" s="458">
        <v>0</v>
      </c>
      <c r="R182" s="457">
        <v>0.45928099999999999</v>
      </c>
      <c r="S182" s="457">
        <v>0</v>
      </c>
      <c r="T182" s="457">
        <v>0</v>
      </c>
      <c r="U182" s="457">
        <v>0</v>
      </c>
      <c r="V182" s="458">
        <v>0</v>
      </c>
      <c r="W182" s="457">
        <v>0</v>
      </c>
      <c r="X182" s="457">
        <v>-1.8647</v>
      </c>
      <c r="Y182" s="457">
        <v>0</v>
      </c>
      <c r="Z182" s="457">
        <v>0</v>
      </c>
      <c r="AA182" s="458">
        <v>0</v>
      </c>
      <c r="AB182" s="457">
        <v>0</v>
      </c>
      <c r="AC182" s="457">
        <v>0</v>
      </c>
      <c r="AD182" s="457">
        <v>0</v>
      </c>
      <c r="AE182" s="457">
        <v>0</v>
      </c>
      <c r="AF182" s="458">
        <v>0</v>
      </c>
      <c r="AG182" s="457">
        <v>0</v>
      </c>
      <c r="AH182" s="457">
        <v>0</v>
      </c>
      <c r="AI182" s="457">
        <v>0</v>
      </c>
      <c r="AJ182" s="457">
        <v>0</v>
      </c>
      <c r="AK182" s="458">
        <v>0</v>
      </c>
      <c r="AL182" s="457">
        <v>0</v>
      </c>
      <c r="AM182" s="457">
        <v>0</v>
      </c>
      <c r="AN182" s="457">
        <v>0</v>
      </c>
      <c r="AO182" s="457">
        <v>0</v>
      </c>
      <c r="AP182" s="458">
        <v>0</v>
      </c>
      <c r="AQ182" s="457">
        <v>0</v>
      </c>
      <c r="AR182" s="457">
        <v>0</v>
      </c>
      <c r="AS182" s="457">
        <v>0</v>
      </c>
      <c r="AT182" s="457">
        <v>15.459422999999999</v>
      </c>
      <c r="AU182" s="458">
        <v>0</v>
      </c>
      <c r="AV182" s="457">
        <v>0</v>
      </c>
      <c r="AW182" s="457">
        <v>0</v>
      </c>
      <c r="AX182" s="457">
        <v>0</v>
      </c>
      <c r="AY182" s="457">
        <v>0</v>
      </c>
      <c r="AZ182" s="458">
        <v>0</v>
      </c>
      <c r="BA182" s="457">
        <v>0</v>
      </c>
      <c r="BB182" s="457">
        <v>0</v>
      </c>
      <c r="BC182" s="458" t="s">
        <v>475</v>
      </c>
      <c r="BD182" s="93"/>
      <c r="BE182" s="93">
        <v>0</v>
      </c>
      <c r="BF182" s="93">
        <v>0</v>
      </c>
      <c r="BG182" s="93">
        <v>0</v>
      </c>
      <c r="BH182" s="93">
        <v>0</v>
      </c>
      <c r="BI182" s="93">
        <v>0</v>
      </c>
      <c r="BJ182" s="93">
        <v>0</v>
      </c>
      <c r="BK182" s="93">
        <v>0</v>
      </c>
      <c r="BL182" s="93">
        <v>0</v>
      </c>
      <c r="BM182" s="93">
        <v>0</v>
      </c>
      <c r="BN182" s="93">
        <v>0</v>
      </c>
      <c r="BO182" s="93">
        <v>0</v>
      </c>
      <c r="BP182" s="93">
        <v>0</v>
      </c>
      <c r="BQ182" s="93"/>
      <c r="BR182" s="93"/>
      <c r="BS182" s="93"/>
      <c r="BT182" s="93"/>
      <c r="BU182" s="93"/>
      <c r="BV182" s="93"/>
      <c r="BW182" s="93"/>
      <c r="BX182" s="93"/>
      <c r="BY182" s="93"/>
      <c r="BZ182" s="93"/>
      <c r="CA182" s="93"/>
      <c r="CB182" s="93"/>
      <c r="CC182" s="93"/>
      <c r="CD182" s="93"/>
      <c r="CE182" s="93"/>
      <c r="CF182" s="93"/>
      <c r="CG182" s="93"/>
      <c r="CH182" s="93"/>
      <c r="CI182" s="93"/>
      <c r="CJ182" s="93"/>
      <c r="CK182" s="93"/>
      <c r="CL182" s="93"/>
      <c r="CM182" s="93"/>
      <c r="CN182" s="93"/>
      <c r="CO182" s="93"/>
      <c r="CP182" s="93"/>
      <c r="CQ182" s="93"/>
      <c r="CR182" s="93"/>
      <c r="CS182" s="93"/>
      <c r="CT182" s="93"/>
      <c r="CU182" s="93"/>
      <c r="CV182" s="93"/>
      <c r="CW182" s="93"/>
      <c r="CX182" s="93"/>
      <c r="CY182" s="93"/>
      <c r="CZ182" s="93"/>
    </row>
    <row r="183" spans="1:104" ht="20.45" customHeight="1">
      <c r="B183" s="403" t="s">
        <v>472</v>
      </c>
      <c r="C183" s="453">
        <v>241272.78935263006</v>
      </c>
      <c r="D183" s="454">
        <v>78677.199371130002</v>
      </c>
      <c r="E183" s="454">
        <v>25950.177694000002</v>
      </c>
      <c r="F183" s="454">
        <v>39505.725423230004</v>
      </c>
      <c r="G183" s="455">
        <v>14540.363842049999</v>
      </c>
      <c r="H183" s="454">
        <v>7684.3560900000002</v>
      </c>
      <c r="I183" s="454">
        <v>6427.3457660000004</v>
      </c>
      <c r="J183" s="454">
        <v>12198.721351</v>
      </c>
      <c r="K183" s="454">
        <v>10523.74014441</v>
      </c>
      <c r="L183" s="455">
        <v>6904.6126294899996</v>
      </c>
      <c r="M183" s="454">
        <v>4259.1952283700002</v>
      </c>
      <c r="N183" s="454">
        <v>527.305475</v>
      </c>
      <c r="O183" s="454">
        <v>2647.0575572500002</v>
      </c>
      <c r="P183" s="454">
        <v>4921.6262243700003</v>
      </c>
      <c r="Q183" s="455">
        <v>3725.804783</v>
      </c>
      <c r="R183" s="454">
        <v>1251.624041</v>
      </c>
      <c r="S183" s="454">
        <v>923.32828600000005</v>
      </c>
      <c r="T183" s="454">
        <v>4733.4020054599996</v>
      </c>
      <c r="U183" s="454">
        <v>2468.0864110000002</v>
      </c>
      <c r="V183" s="455">
        <v>736.26329199999998</v>
      </c>
      <c r="W183" s="454">
        <v>1198.9494400000001</v>
      </c>
      <c r="X183" s="454">
        <v>1030.6817249999999</v>
      </c>
      <c r="Y183" s="454">
        <v>1375.726009</v>
      </c>
      <c r="Z183" s="454">
        <v>845.73797200000001</v>
      </c>
      <c r="AA183" s="455">
        <v>416.58728500000001</v>
      </c>
      <c r="AB183" s="454">
        <v>995.56471799999997</v>
      </c>
      <c r="AC183" s="454">
        <v>4342.7671849999997</v>
      </c>
      <c r="AD183" s="454">
        <v>91.611705000000001</v>
      </c>
      <c r="AE183" s="454">
        <v>736.56403484999998</v>
      </c>
      <c r="AF183" s="455">
        <v>524.06433900000002</v>
      </c>
      <c r="AG183" s="454">
        <v>1000.299277</v>
      </c>
      <c r="AH183" s="454">
        <v>798.75346400000001</v>
      </c>
      <c r="AI183" s="454">
        <v>135.14855800000001</v>
      </c>
      <c r="AJ183" s="454">
        <v>240.67269300000001</v>
      </c>
      <c r="AK183" s="455">
        <v>100.40127270999999</v>
      </c>
      <c r="AL183" s="454">
        <v>332.93899025999997</v>
      </c>
      <c r="AM183" s="454">
        <v>217.90781999999999</v>
      </c>
      <c r="AN183" s="454">
        <v>-847.41055200000005</v>
      </c>
      <c r="AO183" s="454">
        <v>130.45719604999999</v>
      </c>
      <c r="AP183" s="455">
        <v>355.30470300000002</v>
      </c>
      <c r="AQ183" s="454">
        <v>239.07868199999999</v>
      </c>
      <c r="AR183" s="454">
        <v>149.69725867</v>
      </c>
      <c r="AS183" s="454">
        <v>87.079252999999994</v>
      </c>
      <c r="AT183" s="454">
        <v>-916.95425</v>
      </c>
      <c r="AU183" s="455">
        <v>34.487169000000002</v>
      </c>
      <c r="AV183" s="454">
        <v>-724.99691346000009</v>
      </c>
      <c r="AW183" s="454">
        <v>-89.239664000000005</v>
      </c>
      <c r="AX183" s="454">
        <v>-94.973405999999997</v>
      </c>
      <c r="AY183" s="454">
        <v>50.610008790000002</v>
      </c>
      <c r="AZ183" s="455">
        <v>-29.414819000000001</v>
      </c>
      <c r="BA183" s="454">
        <v>-61.247416000000001</v>
      </c>
      <c r="BB183" s="454">
        <v>0</v>
      </c>
      <c r="BC183" s="455" t="s">
        <v>475</v>
      </c>
      <c r="BE183" s="85">
        <v>0</v>
      </c>
      <c r="BF183" s="85">
        <v>0</v>
      </c>
      <c r="BG183" s="85">
        <v>0</v>
      </c>
      <c r="BH183" s="85">
        <v>0</v>
      </c>
      <c r="BI183" s="85">
        <v>0</v>
      </c>
      <c r="BJ183" s="85">
        <v>0</v>
      </c>
      <c r="BK183" s="85">
        <v>0</v>
      </c>
      <c r="BL183" s="85">
        <v>0</v>
      </c>
      <c r="BM183" s="85">
        <v>0</v>
      </c>
      <c r="BN183" s="85">
        <v>0</v>
      </c>
      <c r="BO183" s="85">
        <v>0</v>
      </c>
      <c r="BP183" s="85">
        <v>0</v>
      </c>
    </row>
    <row r="184" spans="1:104" ht="50.25" customHeight="1">
      <c r="B184" s="424" t="s">
        <v>85</v>
      </c>
      <c r="C184" s="424"/>
      <c r="D184" s="425"/>
      <c r="E184" s="425"/>
      <c r="F184" s="425"/>
      <c r="G184" s="426"/>
      <c r="L184" s="427"/>
      <c r="Q184" s="427"/>
      <c r="V184" s="427"/>
      <c r="AA184" s="427"/>
      <c r="AF184" s="427"/>
      <c r="AK184" s="427"/>
      <c r="AP184" s="427"/>
      <c r="AU184" s="427"/>
      <c r="AZ184" s="427"/>
      <c r="BC184" s="427"/>
    </row>
    <row r="185" spans="1:104" ht="33.75" customHeight="1">
      <c r="B185" s="428" t="s">
        <v>86</v>
      </c>
      <c r="C185" s="111"/>
      <c r="D185" s="245"/>
      <c r="E185" s="245"/>
      <c r="F185" s="245"/>
      <c r="G185" s="248"/>
      <c r="H185" s="245"/>
      <c r="I185" s="245"/>
      <c r="J185" s="245"/>
      <c r="K185" s="245"/>
      <c r="L185" s="248"/>
      <c r="M185" s="245"/>
      <c r="N185" s="245"/>
      <c r="O185" s="245"/>
      <c r="P185" s="245"/>
      <c r="Q185" s="248"/>
      <c r="R185" s="245"/>
      <c r="S185" s="245"/>
      <c r="T185" s="245"/>
      <c r="U185" s="245"/>
      <c r="V185" s="248"/>
      <c r="W185" s="245"/>
      <c r="X185" s="245"/>
      <c r="Y185" s="245"/>
      <c r="Z185" s="245"/>
      <c r="AA185" s="248"/>
      <c r="AB185" s="245"/>
      <c r="AC185" s="245"/>
      <c r="AD185" s="245"/>
      <c r="AE185" s="245"/>
      <c r="AF185" s="248"/>
      <c r="AG185" s="245"/>
      <c r="AH185" s="245"/>
      <c r="AI185" s="245"/>
      <c r="AJ185" s="245"/>
      <c r="AK185" s="248"/>
      <c r="AL185" s="245"/>
      <c r="AM185" s="245"/>
      <c r="AN185" s="245"/>
      <c r="AO185" s="245"/>
      <c r="AP185" s="248"/>
      <c r="AQ185" s="245"/>
      <c r="AR185" s="245"/>
      <c r="AS185" s="245"/>
      <c r="AT185" s="245"/>
      <c r="AU185" s="248"/>
      <c r="AV185" s="245"/>
      <c r="AW185" s="245"/>
      <c r="AX185" s="245"/>
      <c r="AY185" s="245"/>
      <c r="AZ185" s="248"/>
      <c r="BA185" s="245"/>
      <c r="BB185" s="245"/>
      <c r="BC185" s="248"/>
    </row>
    <row r="186" spans="1:104" ht="20.45" customHeight="1">
      <c r="B186" s="85" t="s">
        <v>482</v>
      </c>
    </row>
    <row r="187" spans="1:104" ht="20.45" customHeight="1"/>
    <row r="188" spans="1:104" ht="20.45" customHeight="1"/>
    <row r="189" spans="1:104" ht="20.45" customHeight="1"/>
    <row r="190" spans="1:104" ht="20.45" customHeight="1"/>
    <row r="191" spans="1:104" ht="20.45" customHeight="1"/>
    <row r="192" spans="1:104" ht="20.45" customHeight="1"/>
    <row r="193" ht="20.45" customHeight="1"/>
    <row r="194" ht="20.45" customHeight="1"/>
    <row r="195" ht="20.45" customHeight="1"/>
    <row r="196" ht="20.45" customHeight="1"/>
    <row r="197" ht="20.45" customHeight="1"/>
    <row r="198" ht="20.45" customHeight="1"/>
    <row r="199" ht="20.45" customHeight="1"/>
    <row r="200" ht="20.45" customHeight="1"/>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8"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9</orden>
    <Mes xmlns="9142d88e-4574-4d83-834d-4dda53104534">Septiembre</Mes>
    <A_x00f1_o xmlns="9142d88e-4574-4d83-834d-4dda53104534">2025</A_x00f1_o>
    <IdSector xmlns="9142d88e-4574-4d83-834d-4dda53104534">40</IdSec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3EA8BB4-BAB2-4541-8DAC-128C7AC174CB}"/>
</file>

<file path=customXml/itemProps2.xml><?xml version="1.0" encoding="utf-8"?>
<ds:datastoreItem xmlns:ds="http://schemas.openxmlformats.org/officeDocument/2006/customXml" ds:itemID="{523BB596-4312-4981-BBBB-07464914390C}">
  <ds:schemaRefs>
    <ds:schemaRef ds:uri="http://schemas.microsoft.com/office/2006/metadata/properties"/>
    <ds:schemaRef ds:uri="http://schemas.microsoft.com/office/infopath/2007/PartnerControls"/>
    <ds:schemaRef ds:uri="9142d88e-4574-4d83-834d-4dda53104534"/>
  </ds:schemaRefs>
</ds:datastoreItem>
</file>

<file path=customXml/itemProps3.xml><?xml version="1.0" encoding="utf-8"?>
<ds:datastoreItem xmlns:ds="http://schemas.openxmlformats.org/officeDocument/2006/customXml" ds:itemID="{9A9A83DD-C7B9-46E3-AAD9-CC191C72F590}">
  <ds:schemaRefs>
    <ds:schemaRef ds:uri="http://schemas.microsoft.com/sharepoint/v3/contenttype/forms"/>
  </ds:schemaRefs>
</ds:datastoreItem>
</file>

<file path=docMetadata/LabelInfo.xml><?xml version="1.0" encoding="utf-8"?>
<clbl:labelList xmlns:clbl="http://schemas.microsoft.com/office/2020/mipLabelMetadata">
  <clbl:label id="{efb5b791-75a2-4dbf-8250-2745604b8a7c}" enabled="1" method="Privileged" siteId="{5e2c4977-107d-40a3-8af7-7007481a60d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51</vt:i4>
      </vt:variant>
    </vt:vector>
  </HeadingPairs>
  <TitlesOfParts>
    <vt:vector size="84" baseType="lpstr">
      <vt:lpstr>Portada</vt:lpstr>
      <vt:lpstr>Nota</vt:lpstr>
      <vt:lpstr>Índice</vt:lpstr>
      <vt:lpstr>Presentación</vt:lpstr>
      <vt:lpstr>Portadilla I</vt:lpstr>
      <vt:lpstr>Art_121</vt:lpstr>
      <vt:lpstr>Ficha Técnica</vt:lpstr>
      <vt:lpstr>Evaluación Calidad</vt:lpstr>
      <vt:lpstr>Evaluación Calidad Grupos </vt:lpstr>
      <vt:lpstr>Evaluación Calidad Detallada</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'Evaluación Calidad Detallada'!Área_de_impresión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noto</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Perez Hernandez Lizeth Alexandra (Manpro)</cp:lastModifiedBy>
  <cp:lastPrinted>2024-08-16T19:20:25Z</cp:lastPrinted>
  <dcterms:created xsi:type="dcterms:W3CDTF">2013-09-25T04:33:32Z</dcterms:created>
  <dcterms:modified xsi:type="dcterms:W3CDTF">2025-11-13T19:35:30Z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fb5b791-75a2-4dbf-8250-2745604b8a7c_Enabled">
    <vt:lpwstr>true</vt:lpwstr>
  </property>
  <property fmtid="{D5CDD505-2E9C-101B-9397-08002B2CF9AE}" pid="3" name="MSIP_Label_efb5b791-75a2-4dbf-8250-2745604b8a7c_SetDate">
    <vt:lpwstr>2024-06-03T22:16:03Z</vt:lpwstr>
  </property>
  <property fmtid="{D5CDD505-2E9C-101B-9397-08002B2CF9AE}" pid="4" name="MSIP_Label_efb5b791-75a2-4dbf-8250-2745604b8a7c_Method">
    <vt:lpwstr>Privileged</vt:lpwstr>
  </property>
  <property fmtid="{D5CDD505-2E9C-101B-9397-08002B2CF9AE}" pid="5" name="MSIP_Label_efb5b791-75a2-4dbf-8250-2745604b8a7c_Name">
    <vt:lpwstr>Información Pública</vt:lpwstr>
  </property>
  <property fmtid="{D5CDD505-2E9C-101B-9397-08002B2CF9AE}" pid="6" name="MSIP_Label_efb5b791-75a2-4dbf-8250-2745604b8a7c_SiteId">
    <vt:lpwstr>5e2c4977-107d-40a3-8af7-7007481a60d4</vt:lpwstr>
  </property>
  <property fmtid="{D5CDD505-2E9C-101B-9397-08002B2CF9AE}" pid="7" name="MSIP_Label_efb5b791-75a2-4dbf-8250-2745604b8a7c_ActionId">
    <vt:lpwstr>51844fb2-7844-4bb6-a399-02c26079c466</vt:lpwstr>
  </property>
  <property fmtid="{D5CDD505-2E9C-101B-9397-08002B2CF9AE}" pid="8" name="MSIP_Label_efb5b791-75a2-4dbf-8250-2745604b8a7c_ContentBits">
    <vt:lpwstr>0</vt:lpwstr>
  </property>
  <property fmtid="{D5CDD505-2E9C-101B-9397-08002B2CF9AE}" pid="9" name="ContentTypeId">
    <vt:lpwstr>0x010100E609C52BDBAD0044889B946EE377CC8F</vt:lpwstr>
  </property>
</Properties>
</file>